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aquin_herazo\Documents\"/>
    </mc:Choice>
  </mc:AlternateContent>
  <bookViews>
    <workbookView xWindow="0" yWindow="0" windowWidth="24000" windowHeight="9735"/>
  </bookViews>
  <sheets>
    <sheet name="EJE GAS" sheetId="1" r:id="rId1"/>
    <sheet name="EJE ING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2" l="1"/>
  <c r="H83" i="2"/>
  <c r="G83" i="2"/>
  <c r="F83" i="2"/>
  <c r="D83" i="2"/>
  <c r="E80" i="2"/>
  <c r="E79" i="2"/>
  <c r="E78" i="2"/>
  <c r="E77" i="2"/>
  <c r="E76" i="2" s="1"/>
  <c r="H76" i="2"/>
  <c r="G76" i="2"/>
  <c r="F76" i="2"/>
  <c r="C76" i="2"/>
  <c r="C83" i="2" s="1"/>
  <c r="C84" i="2" s="1"/>
  <c r="E75" i="2"/>
  <c r="E74" i="2"/>
  <c r="H72" i="2"/>
  <c r="H84" i="2" s="1"/>
  <c r="D72" i="2"/>
  <c r="C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H7" i="2"/>
  <c r="G7" i="2"/>
  <c r="G72" i="2" s="1"/>
  <c r="G84" i="2" s="1"/>
  <c r="F7" i="2"/>
  <c r="F72" i="2" s="1"/>
  <c r="F84" i="2" s="1"/>
  <c r="E7" i="2"/>
  <c r="E6" i="2"/>
  <c r="E5" i="2"/>
  <c r="E72" i="2" s="1"/>
  <c r="J74" i="1"/>
  <c r="I74" i="1"/>
  <c r="H74" i="1"/>
  <c r="F74" i="1"/>
  <c r="E74" i="1"/>
  <c r="D74" i="1"/>
  <c r="C74" i="1"/>
  <c r="G73" i="1"/>
  <c r="G72" i="1"/>
  <c r="G71" i="1"/>
  <c r="G70" i="1"/>
  <c r="G69" i="1"/>
  <c r="J66" i="1"/>
  <c r="I66" i="1"/>
  <c r="H66" i="1"/>
  <c r="F66" i="1"/>
  <c r="E66" i="1"/>
  <c r="D66" i="1"/>
  <c r="C66" i="1"/>
  <c r="G65" i="1"/>
  <c r="G64" i="1"/>
  <c r="G63" i="1"/>
  <c r="G60" i="1"/>
  <c r="G59" i="1"/>
  <c r="G58" i="1"/>
  <c r="G57" i="1"/>
  <c r="J56" i="1"/>
  <c r="I56" i="1"/>
  <c r="H56" i="1"/>
  <c r="F56" i="1"/>
  <c r="C56" i="1"/>
  <c r="G55" i="1"/>
  <c r="G54" i="1"/>
  <c r="G53" i="1"/>
  <c r="G52" i="1"/>
  <c r="J51" i="1"/>
  <c r="I51" i="1"/>
  <c r="H51" i="1"/>
  <c r="F51" i="1"/>
  <c r="E51" i="1"/>
  <c r="D51" i="1"/>
  <c r="C51" i="1"/>
  <c r="G49" i="1"/>
  <c r="G48" i="1"/>
  <c r="J47" i="1"/>
  <c r="G47" i="1"/>
  <c r="G46" i="1"/>
  <c r="G45" i="1"/>
  <c r="G44" i="1"/>
  <c r="G43" i="1"/>
  <c r="G42" i="1"/>
  <c r="G41" i="1"/>
  <c r="G40" i="1"/>
  <c r="I39" i="1"/>
  <c r="H39" i="1"/>
  <c r="F39" i="1"/>
  <c r="E39" i="1"/>
  <c r="D39" i="1"/>
  <c r="C39" i="1"/>
  <c r="G38" i="1"/>
  <c r="G37" i="1"/>
  <c r="G36" i="1"/>
  <c r="G35" i="1"/>
  <c r="G34" i="1"/>
  <c r="G33" i="1"/>
  <c r="J32" i="1"/>
  <c r="I32" i="1"/>
  <c r="H32" i="1"/>
  <c r="F32" i="1"/>
  <c r="E32" i="1"/>
  <c r="D32" i="1"/>
  <c r="C32" i="1"/>
  <c r="G30" i="1"/>
  <c r="I29" i="1"/>
  <c r="I24" i="1" s="1"/>
  <c r="H29" i="1"/>
  <c r="H24" i="1" s="1"/>
  <c r="G29" i="1"/>
  <c r="G28" i="1"/>
  <c r="G27" i="1"/>
  <c r="G26" i="1"/>
  <c r="G25" i="1"/>
  <c r="G24" i="1" s="1"/>
  <c r="J24" i="1"/>
  <c r="F24" i="1"/>
  <c r="C24" i="1"/>
  <c r="G23" i="1"/>
  <c r="G22" i="1"/>
  <c r="G21" i="1"/>
  <c r="G20" i="1"/>
  <c r="J19" i="1"/>
  <c r="I19" i="1"/>
  <c r="H19" i="1"/>
  <c r="F19" i="1"/>
  <c r="E19" i="1"/>
  <c r="D19" i="1"/>
  <c r="C19" i="1"/>
  <c r="G18" i="1"/>
  <c r="G17" i="1"/>
  <c r="G16" i="1"/>
  <c r="G15" i="1"/>
  <c r="G14" i="1"/>
  <c r="G13" i="1"/>
  <c r="G12" i="1"/>
  <c r="G11" i="1"/>
  <c r="G10" i="1"/>
  <c r="G9" i="1"/>
  <c r="G8" i="1"/>
  <c r="J7" i="1"/>
  <c r="I7" i="1"/>
  <c r="H7" i="1"/>
  <c r="F7" i="1"/>
  <c r="E7" i="1"/>
  <c r="D7" i="1"/>
  <c r="C7" i="1"/>
  <c r="C61" i="1" s="1"/>
  <c r="C75" i="1" s="1"/>
  <c r="E83" i="2" l="1"/>
  <c r="E84" i="2" s="1"/>
  <c r="G39" i="1"/>
  <c r="G74" i="1"/>
  <c r="G7" i="1"/>
  <c r="D61" i="1"/>
  <c r="D75" i="1" s="1"/>
  <c r="E61" i="1"/>
  <c r="E75" i="1" s="1"/>
  <c r="G66" i="1"/>
  <c r="F61" i="1"/>
  <c r="F75" i="1" s="1"/>
  <c r="G51" i="1"/>
  <c r="G56" i="1"/>
  <c r="H61" i="1"/>
  <c r="H75" i="1" s="1"/>
  <c r="G19" i="1"/>
  <c r="I61" i="1"/>
  <c r="I75" i="1" s="1"/>
  <c r="G32" i="1"/>
  <c r="J39" i="1"/>
  <c r="J61" i="1" s="1"/>
  <c r="J75" i="1" s="1"/>
  <c r="G61" i="1" l="1"/>
  <c r="G75" i="1" s="1"/>
</calcChain>
</file>

<file path=xl/sharedStrings.xml><?xml version="1.0" encoding="utf-8"?>
<sst xmlns="http://schemas.openxmlformats.org/spreadsheetml/2006/main" count="245" uniqueCount="244">
  <si>
    <t>EJECUCION PRESUPUESTO DE GASTOS 2018</t>
  </si>
  <si>
    <t>INSPECCION DE TRANSITO Y TRANSPORTE DE BARRANCABERMEJA</t>
  </si>
  <si>
    <t>CODIGO PRESUPUESTAL</t>
  </si>
  <si>
    <t xml:space="preserve">CONCEPTO </t>
  </si>
  <si>
    <t>PPTO 2018</t>
  </si>
  <si>
    <t>TRASLADOS PRESUPUETALES</t>
  </si>
  <si>
    <t>ADICION</t>
  </si>
  <si>
    <t xml:space="preserve"> PRESUPUESTO 
AJUSTADO 2018</t>
  </si>
  <si>
    <t>COMPROMETIDO ENERO</t>
  </si>
  <si>
    <t>COMPROMETIDO FEBRERO</t>
  </si>
  <si>
    <t>COMPROMETIDO MARZO</t>
  </si>
  <si>
    <t>CREDITOS</t>
  </si>
  <si>
    <t>CONTRACREDITOS</t>
  </si>
  <si>
    <t>GASTOS DE FUNCIONAMIENTO</t>
  </si>
  <si>
    <t xml:space="preserve">SERVICIOS PERSONALES </t>
  </si>
  <si>
    <t>SERVICIOS PERSONALES ASOCIADOS A LA NOMINA</t>
  </si>
  <si>
    <t>SUELDO PERSONAL DE NOMINA</t>
  </si>
  <si>
    <t>PRIMA DE NAVIDAD</t>
  </si>
  <si>
    <t>PRIMA DE VACACIONES</t>
  </si>
  <si>
    <t>INDEMNIZACION POR VACACIONES</t>
  </si>
  <si>
    <t>SUBSIDIO DE TRANSPORTE</t>
  </si>
  <si>
    <t>SEGURO DE VIDA</t>
  </si>
  <si>
    <t>JORNALES HORAS EXTRAS Y DEMAS PRES. SOCIALES</t>
  </si>
  <si>
    <t>TRABAJOS SUPLEMENTARIOS</t>
  </si>
  <si>
    <t>PRIMA DE SERVICIOS</t>
  </si>
  <si>
    <t xml:space="preserve">BONIFICACION POR SERVICIOS PRESTADOS </t>
  </si>
  <si>
    <t>BONIFICACION POR RECREACION</t>
  </si>
  <si>
    <t>SERVICIOS PERSONALES INDIRECTOS</t>
  </si>
  <si>
    <t>REMUNERACION POR SERVICIOS TECNICOS Y PROFESIONALES</t>
  </si>
  <si>
    <t>PERSONAL TEMPORAL Y SUPERNUMERARIO</t>
  </si>
  <si>
    <t>LEY 769 ART 160 (PROY. SEG. VIAL)</t>
  </si>
  <si>
    <t>OTROS GASTOS POR SERVICIOS PERSONALES</t>
  </si>
  <si>
    <t>CONTRIBUCIONES INHERENTES A LA NOMINA SECTOR PRIVADO</t>
  </si>
  <si>
    <t>CAJA DECOMPENSACIÒN FAMILIAR (4%)</t>
  </si>
  <si>
    <t>APORTES AL INST. COL. BIENESTAR FAMILIAR (3%)</t>
  </si>
  <si>
    <t>APORTES AL SENA (2%)</t>
  </si>
  <si>
    <t>APORTES A LA ESCUELA SUP. DE ADMON. PUBLICA</t>
  </si>
  <si>
    <t>APORTES A ESC. IND. E INST. TEC. DTAL. DIST. Y M/PALES</t>
  </si>
  <si>
    <t>APORTES A LA SEGURIDAD SOCIAL</t>
  </si>
  <si>
    <t>GASTOS GENERALES</t>
  </si>
  <si>
    <t>ADQUISICIÒN DE BIENES</t>
  </si>
  <si>
    <t>COMPRA DE EQUIPOS</t>
  </si>
  <si>
    <t>MATERIALES Y SUMINISTROS Y PASIVO DE VIGENCIAS ANTERIORES</t>
  </si>
  <si>
    <t>LEY 769 ART 160 (COMBUSTIBLE-EQUIPOS-DOTACION PROY SEG VIAL)</t>
  </si>
  <si>
    <t>IMPRESOS Y PUBLICACIONES</t>
  </si>
  <si>
    <t>GASTOS IMPREVISTOS</t>
  </si>
  <si>
    <t>ESPECIES VENALES</t>
  </si>
  <si>
    <t>ADQUISICIÒN DE SERVICIOS</t>
  </si>
  <si>
    <t>COMUNICACIONES Y TRANSPORTE</t>
  </si>
  <si>
    <t xml:space="preserve">MANTENIMIENTO </t>
  </si>
  <si>
    <t>SEGUROS</t>
  </si>
  <si>
    <t>SERVICIOS PUBLICOS</t>
  </si>
  <si>
    <t>VIATICOS Y GASTOS DE VIAJE</t>
  </si>
  <si>
    <t xml:space="preserve">ARRENDAMIENTO DE BIENES E INMUEBLES </t>
  </si>
  <si>
    <t>IMPUESTOS, TASAS, MULTAS Y REVISIONES</t>
  </si>
  <si>
    <t>GASTOS FINANCIEROS</t>
  </si>
  <si>
    <t>PLAN DE MANEJO AMBIENTAL</t>
  </si>
  <si>
    <t>OTROS GASTOS GENERALES</t>
  </si>
  <si>
    <t>TRANSFERENCIAS CORRIENTES</t>
  </si>
  <si>
    <t>TRANSFERENCIAS DE PREVISIÒN Y SEGURIDAD SOCIAL</t>
  </si>
  <si>
    <t>MESADA PENSIONAL</t>
  </si>
  <si>
    <t>BONO PENSIONAL</t>
  </si>
  <si>
    <t>CESANTIAS</t>
  </si>
  <si>
    <t>INTERESES DE CESANTIAS</t>
  </si>
  <si>
    <t>OTRAS TRANSFERENCIAS CORRIENTES</t>
  </si>
  <si>
    <t>CUMP. DE SENTENCIAS TRANSACCIONES CURADURIAS</t>
  </si>
  <si>
    <t>GASTOS DE CAPACITACION BIENESTAR SOCIAL E INCENTIVOS</t>
  </si>
  <si>
    <t>PACTOS CONVENCIONALES</t>
  </si>
  <si>
    <t>SISTEMA DE GESTION EN SEGURIDAD Y SALUD EN EL TRABAJO</t>
  </si>
  <si>
    <t xml:space="preserve">TOTAL GASTOS DE FUNCIONAMIENTO </t>
  </si>
  <si>
    <t>DEUDA PUBLICA</t>
  </si>
  <si>
    <t>SERVICIO DE LA DEUDA PUBLICA</t>
  </si>
  <si>
    <t>AMORTIZACIÒN DE CAPITAL</t>
  </si>
  <si>
    <t>INTERESES, COMISIONES Y DEMAS EROGACIONES DE LA DEUDA</t>
  </si>
  <si>
    <t>TOTAL DEUDA PUBLICA DE LA I.T.T.B</t>
  </si>
  <si>
    <t>GASTOS DE INVERSION</t>
  </si>
  <si>
    <t>PROGRAMA DE MOVILIDAD URBANA</t>
  </si>
  <si>
    <t>PLAN DE MOVILIDAD URBANA SOSTENIBLE</t>
  </si>
  <si>
    <t>SISTEMA INTEGRAL DE CONTROL DE TRAFICO Y PASIVO DE VIGENCIAS ANTERIORES</t>
  </si>
  <si>
    <t>EQUIPAMENTO URBANO Y LOGISTICO PARA EL TRANSPORTE</t>
  </si>
  <si>
    <t>CULTURA DE LA MOVILIDAD SEGURA</t>
  </si>
  <si>
    <t>FORTALECIMIENTO INSTITUCIONAL DE LA ITTB</t>
  </si>
  <si>
    <t>TOTAL GASTOS DE INVERSION</t>
  </si>
  <si>
    <t>TOTAL PRESUPUESTO 2018</t>
  </si>
  <si>
    <t>CODIGO PPTAL</t>
  </si>
  <si>
    <t>DETALLE</t>
  </si>
  <si>
    <t xml:space="preserve"> PPTO 2018</t>
  </si>
  <si>
    <t>ADICION PRESUPUESTAL</t>
  </si>
  <si>
    <t>PRESUPUESTO AJUSTADO</t>
  </si>
  <si>
    <t>RECAUDO ENERO 2018</t>
  </si>
  <si>
    <t>RECAUDO FEBRERO 2018</t>
  </si>
  <si>
    <t>RECAUDO MARZO 2018</t>
  </si>
  <si>
    <t>INGRESOS TRIBUTARIOS</t>
  </si>
  <si>
    <t>1.1.1</t>
  </si>
  <si>
    <t>IMP. SOBRE VEHICULOS AUTOMOTORES</t>
  </si>
  <si>
    <t>INGRESOS NO TRIBUTARIOS</t>
  </si>
  <si>
    <t>1.2.1</t>
  </si>
  <si>
    <t>MULTAS</t>
  </si>
  <si>
    <t>1.2.2</t>
  </si>
  <si>
    <t>PORTE DE PLACAS</t>
  </si>
  <si>
    <t>1.2.3</t>
  </si>
  <si>
    <t>FORMATO DE FACTURACION</t>
  </si>
  <si>
    <t>1.2.4</t>
  </si>
  <si>
    <t>LICENCIA DE CONDUCCION</t>
  </si>
  <si>
    <t>1.2.5</t>
  </si>
  <si>
    <t>CERTIFICACION  DE LICENCIAS DE CONDUCCION</t>
  </si>
  <si>
    <t>1.2.6</t>
  </si>
  <si>
    <t>AVALUOS COMERCIALES</t>
  </si>
  <si>
    <t>1.2.7</t>
  </si>
  <si>
    <t>LEVANTAMIENTO DE CROQUIS</t>
  </si>
  <si>
    <t>1.2.8</t>
  </si>
  <si>
    <t>SERVICIO DE GRUA</t>
  </si>
  <si>
    <t>1.2.9</t>
  </si>
  <si>
    <t>GARAJE Y PARQUEO</t>
  </si>
  <si>
    <t>1.2.10</t>
  </si>
  <si>
    <t>SERVICIO DE ALFEREZ</t>
  </si>
  <si>
    <t>1.2.11</t>
  </si>
  <si>
    <t>PRUEBA DE ALCOHOLEMIA</t>
  </si>
  <si>
    <t>1.2.12</t>
  </si>
  <si>
    <t>CHEQUEOS OTRAS PLAZAS</t>
  </si>
  <si>
    <t>1.2.13</t>
  </si>
  <si>
    <t>CHEQUEOS A DOMICICLIO</t>
  </si>
  <si>
    <t>1.2.14</t>
  </si>
  <si>
    <t>MATRICULAS</t>
  </si>
  <si>
    <t>1.2.15</t>
  </si>
  <si>
    <t>PORTE Y TELEGRAMAS</t>
  </si>
  <si>
    <t>1.2.16</t>
  </si>
  <si>
    <t>TRASPASO</t>
  </si>
  <si>
    <t>1.2.17</t>
  </si>
  <si>
    <t>RADICACION DE CUENTA</t>
  </si>
  <si>
    <t>1.2.18</t>
  </si>
  <si>
    <t>TRASLADO DE CUENTA</t>
  </si>
  <si>
    <t>1.2.19</t>
  </si>
  <si>
    <t>CANCELACION MATRICULA</t>
  </si>
  <si>
    <t>1.2.20</t>
  </si>
  <si>
    <t>CERTIFICADO DE TRADICION</t>
  </si>
  <si>
    <t>1.2.21</t>
  </si>
  <si>
    <t>CERTIFICADO DE PROPIEDAD</t>
  </si>
  <si>
    <t>1.2.22</t>
  </si>
  <si>
    <t>EMBARGOS</t>
  </si>
  <si>
    <t>1.2.23</t>
  </si>
  <si>
    <t>DESEMBARGOS</t>
  </si>
  <si>
    <t>1.2.24</t>
  </si>
  <si>
    <t>PIGNORACION</t>
  </si>
  <si>
    <t>1.2.25</t>
  </si>
  <si>
    <t>DESPIGNORACION</t>
  </si>
  <si>
    <t>1.2.26</t>
  </si>
  <si>
    <t>DUPLICADO DE LICENCIAS TRANSITO</t>
  </si>
  <si>
    <t>1.2.27</t>
  </si>
  <si>
    <t>REGRABACION</t>
  </si>
  <si>
    <t>1.2.28</t>
  </si>
  <si>
    <t>DUPLICADO DE PLACAS</t>
  </si>
  <si>
    <t>1.2.29</t>
  </si>
  <si>
    <t>CAMBIO DE PLACAS</t>
  </si>
  <si>
    <t>1.2.30</t>
  </si>
  <si>
    <t>CAMBIO DE MOTOR</t>
  </si>
  <si>
    <t>1.2.31</t>
  </si>
  <si>
    <t>CAMBIO DE SERVICIO</t>
  </si>
  <si>
    <t>1.2.32</t>
  </si>
  <si>
    <t>CAMBIO DE COLOR</t>
  </si>
  <si>
    <t>1.2.33</t>
  </si>
  <si>
    <t>CAMBIO  DE CARROCERIA</t>
  </si>
  <si>
    <t>1.2.34</t>
  </si>
  <si>
    <t>CAMBIO DE EMPRESA</t>
  </si>
  <si>
    <t>1.2.35</t>
  </si>
  <si>
    <t>CAPACIDAD TRANSPORTADORA</t>
  </si>
  <si>
    <t>1.2.36</t>
  </si>
  <si>
    <t>REGISTRO DE TRAMITE</t>
  </si>
  <si>
    <t>1.2.37</t>
  </si>
  <si>
    <t>TARJETA DE  OPERACIÓN TAXI</t>
  </si>
  <si>
    <t>1.2.38</t>
  </si>
  <si>
    <t>TARJETA DE  OPERACIÓN DE BUSES</t>
  </si>
  <si>
    <t>1.2.39</t>
  </si>
  <si>
    <t>EXPERTICIO TECNICO</t>
  </si>
  <si>
    <t>1.2.40</t>
  </si>
  <si>
    <t>FOTOCOPIAS CERTIFICADAS</t>
  </si>
  <si>
    <t>1.2.41</t>
  </si>
  <si>
    <t>SIN PENDIENTE</t>
  </si>
  <si>
    <t>1.2.42</t>
  </si>
  <si>
    <t>REPOTENCIACION</t>
  </si>
  <si>
    <t>1.2.43</t>
  </si>
  <si>
    <t>REGISTRO FOTOGRAFICO</t>
  </si>
  <si>
    <t>1.2.44</t>
  </si>
  <si>
    <t>REGISTRO POR RECUPERACION EN CASO DE HURTO O PERDIDA DEFINITIVA</t>
  </si>
  <si>
    <t>1.2.45</t>
  </si>
  <si>
    <t>HABILITACION EMPRESA PERSONA NATURAL</t>
  </si>
  <si>
    <t>1.2.46</t>
  </si>
  <si>
    <t>HABILITACION EMPRESA PERSONA JURIDICA</t>
  </si>
  <si>
    <t>1.2.47</t>
  </si>
  <si>
    <t>DESVINCULACION POR MUTUO ACUERDO</t>
  </si>
  <si>
    <t>1.2.48</t>
  </si>
  <si>
    <t>PAZ Y SALVO</t>
  </si>
  <si>
    <t>1.2.49</t>
  </si>
  <si>
    <t>REVALUO</t>
  </si>
  <si>
    <t>1.2.50</t>
  </si>
  <si>
    <t>RENOVACION DE LICENCIAS DE TRANSITO</t>
  </si>
  <si>
    <t>1.2.51</t>
  </si>
  <si>
    <t>DUPLICADO O RENOVACION TARJETA DE REGISTRO</t>
  </si>
  <si>
    <t>1.2.52</t>
  </si>
  <si>
    <t>BLINDAJE Y DESMONTE</t>
  </si>
  <si>
    <t>1.2.53</t>
  </si>
  <si>
    <t>MODIFICACION DEL PRENDARIO POR ACREEDOR O PROPIETARIO</t>
  </si>
  <si>
    <t>12.54</t>
  </si>
  <si>
    <t>TRANSFORMACION</t>
  </si>
  <si>
    <t>1.2.55</t>
  </si>
  <si>
    <t>REMATRICULA</t>
  </si>
  <si>
    <t>1.2.56</t>
  </si>
  <si>
    <t>CONVERSION A GAS NATURAL</t>
  </si>
  <si>
    <t>1.2.57</t>
  </si>
  <si>
    <t>REGISTRO INICIAL MAQUINARIA AGRICOLA, INDUSTRIAL Y  DE CONSTRUCCION</t>
  </si>
  <si>
    <t>1.2.58</t>
  </si>
  <si>
    <t>CAMBIO DE PROPIETARIO MAQUINARIA INDUSTRIAL</t>
  </si>
  <si>
    <t>1.2.59</t>
  </si>
  <si>
    <t>REFACTURACION</t>
  </si>
  <si>
    <t>1.2.60</t>
  </si>
  <si>
    <t>CONVENIOS</t>
  </si>
  <si>
    <t>1.2.61</t>
  </si>
  <si>
    <t>DEMARCACIONES</t>
  </si>
  <si>
    <t>1.2.62</t>
  </si>
  <si>
    <t>PERMISOS</t>
  </si>
  <si>
    <t>1.2.63</t>
  </si>
  <si>
    <t>FUN</t>
  </si>
  <si>
    <t>1.2.64</t>
  </si>
  <si>
    <t>OTROS INGRESOS</t>
  </si>
  <si>
    <t>TOTAL INGRESOS CORRIENTES DE LA I.T.T.B</t>
  </si>
  <si>
    <t>RECURSOS DEL CAPITAL</t>
  </si>
  <si>
    <t>RECURSOS DEL CREDITO</t>
  </si>
  <si>
    <t>RECURSOS DEL BALANCE</t>
  </si>
  <si>
    <t>RECUPERACION DE CARTERA</t>
  </si>
  <si>
    <t>2.3.1</t>
  </si>
  <si>
    <t>Recuperacion cartera  comparendos</t>
  </si>
  <si>
    <t>2.3.2</t>
  </si>
  <si>
    <t>Recuperacion cartera  itereses</t>
  </si>
  <si>
    <t>2.3.3</t>
  </si>
  <si>
    <t>Recuperacion cartera porte de placas</t>
  </si>
  <si>
    <t>2.3.4</t>
  </si>
  <si>
    <t>Recuperacion cartera Sistematizacion y Facturacion</t>
  </si>
  <si>
    <t>2.4.</t>
  </si>
  <si>
    <t>RENDIMIENTO FINANCIERO</t>
  </si>
  <si>
    <t>2.5.</t>
  </si>
  <si>
    <t>VENTA DE ACTIVO</t>
  </si>
  <si>
    <t>TOTAL INGRESOS CAPITAL DE LA I.T.T.B</t>
  </si>
  <si>
    <t>TOTAL PRESUPUESTO INGRESOS 2018</t>
  </si>
  <si>
    <t>EJECUCION PRESUPUESTO DE INGRESOS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</si>
</sst>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&quot;$&quot;\ 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 Black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4"/>
      <color theme="1"/>
      <name val="Calibri"/>
      <family val="2"/>
      <scheme val="minor"/>
    </font>
    <font>
      <sz val="8"/>
      <color theme="1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sz val="12"/>
      <color theme="1"/>
      <name val="Aharoni"/>
      <charset val="177"/>
    </font>
    <font>
      <b/>
      <sz val="12"/>
      <color theme="1"/>
      <name val="Calibri"/>
      <family val="2"/>
      <scheme val="minor"/>
    </font>
    <font>
      <sz val="11"/>
      <color theme="1"/>
      <name val="Estrangelo Edessa"/>
      <family val="4"/>
    </font>
    <font>
      <sz val="12"/>
      <color theme="1"/>
      <name val="Arial Black"/>
      <family val="2"/>
    </font>
    <font>
      <b/>
      <sz val="12"/>
      <color theme="1"/>
      <name val="Arial Black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b/>
      <sz val="12"/>
      <color rgb="FFFFFFFF"/>
      <name val="Calibri"/>
      <family val="2"/>
    </font>
    <font>
      <b/>
      <sz val="9"/>
      <color rgb="FFFFFF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262626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6" fillId="2" borderId="5" xfId="0" applyFont="1" applyFill="1" applyBorder="1" applyAlignment="1">
      <alignment horizontal="center" vertical="center" wrapText="1"/>
    </xf>
    <xf numFmtId="0" fontId="0" fillId="0" borderId="5" xfId="0" applyFont="1" applyBorder="1"/>
    <xf numFmtId="0" fontId="7" fillId="0" borderId="5" xfId="0" applyFont="1" applyBorder="1"/>
    <xf numFmtId="0" fontId="0" fillId="0" borderId="5" xfId="0" applyBorder="1"/>
    <xf numFmtId="0" fontId="8" fillId="0" borderId="5" xfId="0" applyFont="1" applyBorder="1"/>
    <xf numFmtId="0" fontId="9" fillId="0" borderId="5" xfId="0" applyFont="1" applyBorder="1"/>
    <xf numFmtId="0" fontId="10" fillId="0" borderId="5" xfId="0" applyFont="1" applyBorder="1"/>
    <xf numFmtId="164" fontId="10" fillId="0" borderId="5" xfId="1" applyNumberFormat="1" applyFont="1" applyBorder="1"/>
    <xf numFmtId="164" fontId="2" fillId="0" borderId="5" xfId="0" applyNumberFormat="1" applyFont="1" applyBorder="1"/>
    <xf numFmtId="0" fontId="5" fillId="0" borderId="5" xfId="0" applyFont="1" applyBorder="1"/>
    <xf numFmtId="0" fontId="0" fillId="3" borderId="5" xfId="0" applyFont="1" applyFill="1" applyBorder="1"/>
    <xf numFmtId="164" fontId="0" fillId="3" borderId="5" xfId="0" applyNumberFormat="1" applyFill="1" applyBorder="1"/>
    <xf numFmtId="164" fontId="0" fillId="0" borderId="5" xfId="0" applyNumberFormat="1" applyBorder="1"/>
    <xf numFmtId="3" fontId="0" fillId="3" borderId="5" xfId="0" applyNumberFormat="1" applyFill="1" applyBorder="1"/>
    <xf numFmtId="43" fontId="0" fillId="0" borderId="5" xfId="1" applyFont="1" applyBorder="1"/>
    <xf numFmtId="164" fontId="0" fillId="0" borderId="5" xfId="1" applyNumberFormat="1" applyFont="1" applyBorder="1"/>
    <xf numFmtId="0" fontId="2" fillId="0" borderId="5" xfId="0" applyFont="1" applyBorder="1"/>
    <xf numFmtId="164" fontId="2" fillId="0" borderId="5" xfId="1" applyNumberFormat="1" applyFont="1" applyBorder="1"/>
    <xf numFmtId="43" fontId="2" fillId="0" borderId="5" xfId="1" applyFont="1" applyBorder="1"/>
    <xf numFmtId="0" fontId="11" fillId="0" borderId="5" xfId="0" applyFont="1" applyBorder="1"/>
    <xf numFmtId="0" fontId="12" fillId="0" borderId="5" xfId="0" applyFont="1" applyBorder="1"/>
    <xf numFmtId="164" fontId="13" fillId="0" borderId="5" xfId="0" applyNumberFormat="1" applyFont="1" applyBorder="1"/>
    <xf numFmtId="0" fontId="14" fillId="0" borderId="5" xfId="0" applyFont="1" applyBorder="1"/>
    <xf numFmtId="0" fontId="15" fillId="0" borderId="5" xfId="0" applyFont="1" applyBorder="1" applyAlignment="1">
      <alignment horizontal="center"/>
    </xf>
    <xf numFmtId="164" fontId="16" fillId="0" borderId="5" xfId="0" applyNumberFormat="1" applyFont="1" applyBorder="1"/>
    <xf numFmtId="0" fontId="3" fillId="0" borderId="5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3" fontId="0" fillId="3" borderId="5" xfId="1" applyFont="1" applyFill="1" applyBorder="1"/>
    <xf numFmtId="0" fontId="17" fillId="4" borderId="1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9" fillId="0" borderId="5" xfId="0" applyFont="1" applyFill="1" applyBorder="1"/>
    <xf numFmtId="0" fontId="20" fillId="0" borderId="5" xfId="0" applyFont="1" applyFill="1" applyBorder="1" applyAlignment="1">
      <alignment horizontal="left"/>
    </xf>
    <xf numFmtId="165" fontId="21" fillId="0" borderId="5" xfId="0" applyNumberFormat="1" applyFont="1" applyFill="1" applyBorder="1"/>
    <xf numFmtId="2" fontId="22" fillId="0" borderId="5" xfId="0" applyNumberFormat="1" applyFont="1" applyFill="1" applyBorder="1"/>
    <xf numFmtId="165" fontId="23" fillId="0" borderId="5" xfId="0" applyNumberFormat="1" applyFont="1" applyFill="1" applyBorder="1"/>
    <xf numFmtId="0" fontId="19" fillId="0" borderId="5" xfId="0" applyFont="1" applyFill="1" applyBorder="1" applyAlignment="1">
      <alignment horizontal="right"/>
    </xf>
    <xf numFmtId="0" fontId="19" fillId="0" borderId="5" xfId="0" applyFont="1" applyFill="1" applyBorder="1" applyAlignment="1">
      <alignment horizontal="left"/>
    </xf>
    <xf numFmtId="165" fontId="24" fillId="0" borderId="5" xfId="0" applyNumberFormat="1" applyFont="1" applyFill="1" applyBorder="1"/>
    <xf numFmtId="165" fontId="22" fillId="0" borderId="5" xfId="0" applyNumberFormat="1" applyFont="1" applyFill="1" applyBorder="1"/>
    <xf numFmtId="165" fontId="21" fillId="5" borderId="5" xfId="0" applyNumberFormat="1" applyFont="1" applyFill="1" applyBorder="1"/>
    <xf numFmtId="0" fontId="25" fillId="0" borderId="5" xfId="0" applyFont="1" applyFill="1" applyBorder="1" applyAlignment="1">
      <alignment horizontal="left"/>
    </xf>
    <xf numFmtId="0" fontId="26" fillId="6" borderId="2" xfId="0" applyFont="1" applyFill="1" applyBorder="1" applyAlignment="1">
      <alignment horizontal="center"/>
    </xf>
    <xf numFmtId="0" fontId="26" fillId="6" borderId="3" xfId="0" applyFont="1" applyFill="1" applyBorder="1" applyAlignment="1">
      <alignment horizontal="center"/>
    </xf>
    <xf numFmtId="165" fontId="27" fillId="6" borderId="5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topLeftCell="A58" workbookViewId="0">
      <selection activeCell="G58" sqref="G57:G58"/>
    </sheetView>
  </sheetViews>
  <sheetFormatPr baseColWidth="10" defaultRowHeight="15" x14ac:dyDescent="0.25"/>
  <cols>
    <col min="2" max="2" width="74.28515625" bestFit="1" customWidth="1"/>
    <col min="3" max="3" width="22.7109375" bestFit="1" customWidth="1"/>
    <col min="4" max="6" width="18.7109375" bestFit="1" customWidth="1"/>
    <col min="7" max="7" width="22.7109375" bestFit="1" customWidth="1"/>
    <col min="8" max="8" width="18.7109375" bestFit="1" customWidth="1"/>
    <col min="9" max="9" width="21" bestFit="1" customWidth="1"/>
    <col min="10" max="10" width="18.7109375" bestFit="1" customWidth="1"/>
  </cols>
  <sheetData>
    <row r="1" spans="1:10" ht="24.75" x14ac:dyDescent="0.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.75" x14ac:dyDescent="0.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x14ac:dyDescent="0.25">
      <c r="A3" s="27" t="s">
        <v>2</v>
      </c>
      <c r="B3" s="27" t="s">
        <v>3</v>
      </c>
      <c r="C3" s="27" t="s">
        <v>4</v>
      </c>
      <c r="D3" s="27" t="s">
        <v>5</v>
      </c>
      <c r="E3" s="27"/>
      <c r="F3" s="27" t="s">
        <v>6</v>
      </c>
      <c r="G3" s="27" t="s">
        <v>7</v>
      </c>
      <c r="H3" s="27" t="s">
        <v>8</v>
      </c>
      <c r="I3" s="27" t="s">
        <v>9</v>
      </c>
      <c r="J3" s="27" t="s">
        <v>10</v>
      </c>
    </row>
    <row r="4" spans="1:10" ht="25.5" x14ac:dyDescent="0.25">
      <c r="A4" s="28"/>
      <c r="B4" s="28"/>
      <c r="C4" s="28"/>
      <c r="D4" s="1" t="s">
        <v>11</v>
      </c>
      <c r="E4" s="1" t="s">
        <v>12</v>
      </c>
      <c r="F4" s="28"/>
      <c r="G4" s="28"/>
      <c r="H4" s="28"/>
      <c r="I4" s="28"/>
      <c r="J4" s="28"/>
    </row>
    <row r="5" spans="1:10" ht="18.75" x14ac:dyDescent="0.3">
      <c r="A5" s="2">
        <v>3050</v>
      </c>
      <c r="B5" s="3" t="s">
        <v>13</v>
      </c>
      <c r="C5" s="4"/>
      <c r="D5" s="4"/>
      <c r="E5" s="4"/>
      <c r="F5" s="4"/>
      <c r="G5" s="4"/>
      <c r="H5" s="4"/>
      <c r="I5" s="4"/>
      <c r="J5" s="4"/>
    </row>
    <row r="6" spans="1:10" ht="18.75" x14ac:dyDescent="0.4">
      <c r="A6" s="5">
        <v>30501</v>
      </c>
      <c r="B6" s="6" t="s">
        <v>14</v>
      </c>
      <c r="C6" s="4"/>
      <c r="D6" s="4"/>
      <c r="E6" s="4"/>
      <c r="F6" s="4"/>
      <c r="G6" s="4"/>
      <c r="H6" s="4"/>
      <c r="I6" s="4"/>
      <c r="J6" s="4"/>
    </row>
    <row r="7" spans="1:10" ht="16.5" x14ac:dyDescent="0.3">
      <c r="A7" s="7">
        <v>30501180</v>
      </c>
      <c r="B7" s="7" t="s">
        <v>15</v>
      </c>
      <c r="C7" s="8">
        <f>SUM(C8:C18)</f>
        <v>4354000000</v>
      </c>
      <c r="D7" s="8">
        <f t="shared" ref="D7:J7" si="0">SUM(D8:D18)</f>
        <v>0</v>
      </c>
      <c r="E7" s="8">
        <f t="shared" si="0"/>
        <v>0</v>
      </c>
      <c r="F7" s="8">
        <f t="shared" si="0"/>
        <v>0</v>
      </c>
      <c r="G7" s="9">
        <f t="shared" si="0"/>
        <v>4354000000</v>
      </c>
      <c r="H7" s="9">
        <f t="shared" si="0"/>
        <v>0</v>
      </c>
      <c r="I7" s="9">
        <f t="shared" si="0"/>
        <v>611463293</v>
      </c>
      <c r="J7" s="9">
        <f t="shared" si="0"/>
        <v>605740748</v>
      </c>
    </row>
    <row r="8" spans="1:10" x14ac:dyDescent="0.25">
      <c r="A8" s="10">
        <v>30501180401</v>
      </c>
      <c r="B8" s="11" t="s">
        <v>16</v>
      </c>
      <c r="C8" s="12">
        <v>3200000000</v>
      </c>
      <c r="D8" s="12"/>
      <c r="E8" s="12"/>
      <c r="F8" s="13"/>
      <c r="G8" s="13">
        <f>C8+D8-E8+F8</f>
        <v>3200000000</v>
      </c>
      <c r="H8" s="12"/>
      <c r="I8" s="12">
        <v>511598894</v>
      </c>
      <c r="J8" s="13">
        <v>517403877</v>
      </c>
    </row>
    <row r="9" spans="1:10" x14ac:dyDescent="0.25">
      <c r="A9" s="10">
        <v>30501180402</v>
      </c>
      <c r="B9" s="2" t="s">
        <v>17</v>
      </c>
      <c r="C9" s="13">
        <v>320000000</v>
      </c>
      <c r="D9" s="13"/>
      <c r="E9" s="13"/>
      <c r="F9" s="13"/>
      <c r="G9" s="13">
        <f t="shared" ref="G9:G30" si="1">C9+D9-E9+F9</f>
        <v>320000000</v>
      </c>
      <c r="H9" s="12"/>
      <c r="I9" s="12"/>
      <c r="J9" s="13"/>
    </row>
    <row r="10" spans="1:10" x14ac:dyDescent="0.25">
      <c r="A10" s="10">
        <v>30501180403</v>
      </c>
      <c r="B10" s="2" t="s">
        <v>18</v>
      </c>
      <c r="C10" s="13">
        <v>141000000</v>
      </c>
      <c r="D10" s="13"/>
      <c r="E10" s="13"/>
      <c r="F10" s="13"/>
      <c r="G10" s="13">
        <f t="shared" si="1"/>
        <v>141000000</v>
      </c>
      <c r="H10" s="12"/>
      <c r="I10" s="12"/>
      <c r="J10" s="13">
        <v>2332299</v>
      </c>
    </row>
    <row r="11" spans="1:10" x14ac:dyDescent="0.25">
      <c r="A11" s="10">
        <v>30501180404</v>
      </c>
      <c r="B11" s="2" t="s">
        <v>19</v>
      </c>
      <c r="C11" s="13">
        <v>10000000</v>
      </c>
      <c r="D11" s="13"/>
      <c r="E11" s="13"/>
      <c r="F11" s="13"/>
      <c r="G11" s="13">
        <f t="shared" si="1"/>
        <v>10000000</v>
      </c>
      <c r="H11" s="12"/>
      <c r="I11" s="12"/>
      <c r="J11" s="13"/>
    </row>
    <row r="12" spans="1:10" x14ac:dyDescent="0.25">
      <c r="A12" s="10">
        <v>30501180405</v>
      </c>
      <c r="B12" s="2" t="s">
        <v>20</v>
      </c>
      <c r="C12" s="13">
        <v>3000000</v>
      </c>
      <c r="D12" s="13"/>
      <c r="E12" s="13"/>
      <c r="F12" s="13"/>
      <c r="G12" s="13">
        <f t="shared" si="1"/>
        <v>3000000</v>
      </c>
      <c r="H12" s="12"/>
      <c r="I12" s="12">
        <v>342702</v>
      </c>
      <c r="J12" s="13">
        <v>352844</v>
      </c>
    </row>
    <row r="13" spans="1:10" x14ac:dyDescent="0.25">
      <c r="A13" s="10">
        <v>30501180406</v>
      </c>
      <c r="B13" s="2" t="s">
        <v>21</v>
      </c>
      <c r="C13" s="13">
        <v>27000000</v>
      </c>
      <c r="D13" s="13"/>
      <c r="E13" s="13"/>
      <c r="F13" s="13"/>
      <c r="G13" s="13">
        <f t="shared" si="1"/>
        <v>27000000</v>
      </c>
      <c r="H13" s="12"/>
      <c r="I13" s="12"/>
      <c r="J13" s="13"/>
    </row>
    <row r="14" spans="1:10" x14ac:dyDescent="0.25">
      <c r="A14" s="10">
        <v>30501180407</v>
      </c>
      <c r="B14" s="2" t="s">
        <v>22</v>
      </c>
      <c r="C14" s="13">
        <v>1000000</v>
      </c>
      <c r="D14" s="13"/>
      <c r="E14" s="13"/>
      <c r="F14" s="13"/>
      <c r="G14" s="13">
        <f t="shared" si="1"/>
        <v>1000000</v>
      </c>
      <c r="H14" s="12"/>
      <c r="I14" s="12"/>
      <c r="J14" s="13"/>
    </row>
    <row r="15" spans="1:10" x14ac:dyDescent="0.25">
      <c r="A15" s="10">
        <v>30501180408</v>
      </c>
      <c r="B15" s="2" t="s">
        <v>23</v>
      </c>
      <c r="C15" s="13">
        <v>400000000</v>
      </c>
      <c r="D15" s="13"/>
      <c r="E15" s="13"/>
      <c r="F15" s="13"/>
      <c r="G15" s="13">
        <f t="shared" si="1"/>
        <v>400000000</v>
      </c>
      <c r="H15" s="12"/>
      <c r="I15" s="12">
        <v>75190222</v>
      </c>
      <c r="J15" s="13">
        <v>72208707</v>
      </c>
    </row>
    <row r="16" spans="1:10" x14ac:dyDescent="0.25">
      <c r="A16" s="10">
        <v>30501180409</v>
      </c>
      <c r="B16" s="2" t="s">
        <v>24</v>
      </c>
      <c r="C16" s="13">
        <v>140000000</v>
      </c>
      <c r="D16" s="13"/>
      <c r="E16" s="13"/>
      <c r="F16" s="13"/>
      <c r="G16" s="13">
        <f t="shared" si="1"/>
        <v>140000000</v>
      </c>
      <c r="H16" s="12"/>
      <c r="I16" s="12"/>
      <c r="J16" s="13">
        <v>0</v>
      </c>
    </row>
    <row r="17" spans="1:10" x14ac:dyDescent="0.25">
      <c r="A17" s="10">
        <v>30501180410</v>
      </c>
      <c r="B17" s="2" t="s">
        <v>25</v>
      </c>
      <c r="C17" s="13">
        <v>90000000</v>
      </c>
      <c r="D17" s="13"/>
      <c r="E17" s="13"/>
      <c r="F17" s="13"/>
      <c r="G17" s="13">
        <f t="shared" si="1"/>
        <v>90000000</v>
      </c>
      <c r="H17" s="12"/>
      <c r="I17" s="12">
        <v>24331475</v>
      </c>
      <c r="J17" s="13">
        <v>13150723</v>
      </c>
    </row>
    <row r="18" spans="1:10" x14ac:dyDescent="0.25">
      <c r="A18" s="10">
        <v>30501180411</v>
      </c>
      <c r="B18" s="2" t="s">
        <v>26</v>
      </c>
      <c r="C18" s="13">
        <v>22000000</v>
      </c>
      <c r="D18" s="13"/>
      <c r="E18" s="13"/>
      <c r="F18" s="13"/>
      <c r="G18" s="13">
        <f t="shared" si="1"/>
        <v>22000000</v>
      </c>
      <c r="H18" s="12"/>
      <c r="I18" s="12"/>
      <c r="J18" s="13">
        <v>292298</v>
      </c>
    </row>
    <row r="19" spans="1:10" ht="16.5" x14ac:dyDescent="0.3">
      <c r="A19" s="7">
        <v>30501181</v>
      </c>
      <c r="B19" s="7" t="s">
        <v>27</v>
      </c>
      <c r="C19" s="8">
        <f t="shared" ref="C19:J19" si="2">SUM(C20:C23)</f>
        <v>1301000000</v>
      </c>
      <c r="D19" s="8">
        <f t="shared" si="2"/>
        <v>0</v>
      </c>
      <c r="E19" s="8">
        <f t="shared" si="2"/>
        <v>0</v>
      </c>
      <c r="F19" s="8">
        <f t="shared" si="2"/>
        <v>0</v>
      </c>
      <c r="G19" s="9">
        <f t="shared" si="2"/>
        <v>1301000000</v>
      </c>
      <c r="H19" s="9">
        <f t="shared" si="2"/>
        <v>267271562</v>
      </c>
      <c r="I19" s="9">
        <f t="shared" si="2"/>
        <v>31633924</v>
      </c>
      <c r="J19" s="9">
        <f t="shared" si="2"/>
        <v>12527423</v>
      </c>
    </row>
    <row r="20" spans="1:10" x14ac:dyDescent="0.25">
      <c r="A20" s="10">
        <v>30501181412</v>
      </c>
      <c r="B20" s="2" t="s">
        <v>28</v>
      </c>
      <c r="C20" s="13">
        <v>550000000</v>
      </c>
      <c r="D20" s="13"/>
      <c r="E20" s="13"/>
      <c r="F20" s="13"/>
      <c r="G20" s="13">
        <f t="shared" si="1"/>
        <v>550000000</v>
      </c>
      <c r="H20" s="12">
        <v>248244260</v>
      </c>
      <c r="I20" s="12"/>
      <c r="J20" s="4"/>
    </row>
    <row r="21" spans="1:10" x14ac:dyDescent="0.25">
      <c r="A21" s="10">
        <v>30501181413</v>
      </c>
      <c r="B21" s="4" t="s">
        <v>29</v>
      </c>
      <c r="C21" s="13">
        <v>200000000</v>
      </c>
      <c r="D21" s="13"/>
      <c r="E21" s="13"/>
      <c r="F21" s="13"/>
      <c r="G21" s="13">
        <f t="shared" si="1"/>
        <v>200000000</v>
      </c>
      <c r="H21" s="12">
        <v>19027302</v>
      </c>
      <c r="I21" s="12">
        <v>31633924</v>
      </c>
      <c r="J21" s="12">
        <v>12527423</v>
      </c>
    </row>
    <row r="22" spans="1:10" x14ac:dyDescent="0.25">
      <c r="A22" s="10">
        <v>30501181414</v>
      </c>
      <c r="B22" s="2" t="s">
        <v>30</v>
      </c>
      <c r="C22" s="13">
        <v>550000000</v>
      </c>
      <c r="D22" s="13"/>
      <c r="E22" s="13"/>
      <c r="F22" s="13"/>
      <c r="G22" s="13">
        <f t="shared" si="1"/>
        <v>550000000</v>
      </c>
      <c r="H22" s="12"/>
      <c r="I22" s="12"/>
      <c r="J22" s="12"/>
    </row>
    <row r="23" spans="1:10" x14ac:dyDescent="0.25">
      <c r="A23" s="10">
        <v>30501181415</v>
      </c>
      <c r="B23" s="2" t="s">
        <v>31</v>
      </c>
      <c r="C23" s="13">
        <v>1000000</v>
      </c>
      <c r="D23" s="13"/>
      <c r="E23" s="13"/>
      <c r="F23" s="13"/>
      <c r="G23" s="13">
        <f t="shared" si="1"/>
        <v>1000000</v>
      </c>
      <c r="H23" s="12"/>
      <c r="I23" s="12"/>
      <c r="J23" s="12"/>
    </row>
    <row r="24" spans="1:10" ht="16.5" x14ac:dyDescent="0.3">
      <c r="A24" s="7">
        <v>30501182</v>
      </c>
      <c r="B24" s="7" t="s">
        <v>32</v>
      </c>
      <c r="C24" s="8">
        <f>SUM(C25:C30)</f>
        <v>1120000000</v>
      </c>
      <c r="D24" s="9"/>
      <c r="E24" s="9"/>
      <c r="F24" s="9">
        <f t="shared" ref="F24:G24" si="3">SUM(F25:F30)</f>
        <v>0</v>
      </c>
      <c r="G24" s="9">
        <f t="shared" si="3"/>
        <v>1120000000</v>
      </c>
      <c r="H24" s="9">
        <f>SUM(H25:H30)</f>
        <v>81361020</v>
      </c>
      <c r="I24" s="9">
        <f t="shared" ref="I24:J24" si="4">SUM(I25:I30)</f>
        <v>73221244</v>
      </c>
      <c r="J24" s="9">
        <f t="shared" si="4"/>
        <v>75839319</v>
      </c>
    </row>
    <row r="25" spans="1:10" x14ac:dyDescent="0.25">
      <c r="A25" s="10">
        <v>30501182417</v>
      </c>
      <c r="B25" s="2" t="s">
        <v>33</v>
      </c>
      <c r="C25" s="13">
        <v>120000000</v>
      </c>
      <c r="D25" s="13"/>
      <c r="E25" s="13"/>
      <c r="F25" s="13"/>
      <c r="G25" s="13">
        <f t="shared" si="1"/>
        <v>120000000</v>
      </c>
      <c r="H25" s="14">
        <v>9584724</v>
      </c>
      <c r="I25" s="14">
        <v>8369745</v>
      </c>
      <c r="J25" s="12">
        <v>9258746</v>
      </c>
    </row>
    <row r="26" spans="1:10" x14ac:dyDescent="0.25">
      <c r="A26" s="10">
        <v>30501182418</v>
      </c>
      <c r="B26" s="2" t="s">
        <v>34</v>
      </c>
      <c r="C26" s="13">
        <v>120000000</v>
      </c>
      <c r="D26" s="13"/>
      <c r="E26" s="13"/>
      <c r="F26" s="13"/>
      <c r="G26" s="13">
        <f t="shared" si="1"/>
        <v>120000000</v>
      </c>
      <c r="H26" s="14">
        <v>6789524</v>
      </c>
      <c r="I26" s="14">
        <v>6254329</v>
      </c>
      <c r="J26" s="12">
        <v>6347854</v>
      </c>
    </row>
    <row r="27" spans="1:10" x14ac:dyDescent="0.25">
      <c r="A27" s="10">
        <v>30501182419</v>
      </c>
      <c r="B27" s="2" t="s">
        <v>35</v>
      </c>
      <c r="C27" s="13">
        <v>70000000</v>
      </c>
      <c r="D27" s="13"/>
      <c r="E27" s="13"/>
      <c r="F27" s="13"/>
      <c r="G27" s="13">
        <f t="shared" si="1"/>
        <v>70000000</v>
      </c>
      <c r="H27" s="14">
        <v>2876952</v>
      </c>
      <c r="I27" s="14">
        <v>2258764</v>
      </c>
      <c r="J27" s="12">
        <v>2498732</v>
      </c>
    </row>
    <row r="28" spans="1:10" x14ac:dyDescent="0.25">
      <c r="A28" s="10">
        <v>30501182420</v>
      </c>
      <c r="B28" s="2" t="s">
        <v>36</v>
      </c>
      <c r="C28" s="13">
        <v>70000000</v>
      </c>
      <c r="D28" s="13"/>
      <c r="E28" s="13"/>
      <c r="F28" s="13"/>
      <c r="G28" s="13">
        <f t="shared" si="1"/>
        <v>70000000</v>
      </c>
      <c r="H28" s="14">
        <v>2876952</v>
      </c>
      <c r="I28" s="14">
        <v>2258764</v>
      </c>
      <c r="J28" s="12">
        <v>2498732</v>
      </c>
    </row>
    <row r="29" spans="1:10" x14ac:dyDescent="0.25">
      <c r="A29" s="10">
        <v>30501182421</v>
      </c>
      <c r="B29" s="2" t="s">
        <v>37</v>
      </c>
      <c r="C29" s="13">
        <v>40000000</v>
      </c>
      <c r="D29" s="13"/>
      <c r="E29" s="13"/>
      <c r="F29" s="13"/>
      <c r="G29" s="13">
        <f t="shared" si="1"/>
        <v>40000000</v>
      </c>
      <c r="H29" s="14">
        <f>H28*2</f>
        <v>5753904</v>
      </c>
      <c r="I29" s="14">
        <f>I28*2</f>
        <v>4517528</v>
      </c>
      <c r="J29" s="12">
        <v>4997464</v>
      </c>
    </row>
    <row r="30" spans="1:10" x14ac:dyDescent="0.25">
      <c r="A30" s="10">
        <v>30501182422</v>
      </c>
      <c r="B30" s="2" t="s">
        <v>38</v>
      </c>
      <c r="C30" s="13">
        <v>700000000</v>
      </c>
      <c r="D30" s="13"/>
      <c r="E30" s="13"/>
      <c r="F30" s="13"/>
      <c r="G30" s="13">
        <f t="shared" si="1"/>
        <v>700000000</v>
      </c>
      <c r="H30" s="14">
        <v>53478964</v>
      </c>
      <c r="I30" s="14">
        <v>49562114</v>
      </c>
      <c r="J30" s="12">
        <v>50237791</v>
      </c>
    </row>
    <row r="31" spans="1:10" ht="18.75" x14ac:dyDescent="0.4">
      <c r="A31" s="5">
        <v>30502</v>
      </c>
      <c r="B31" s="6" t="s">
        <v>39</v>
      </c>
      <c r="C31" s="4"/>
      <c r="D31" s="4"/>
      <c r="E31" s="4"/>
      <c r="F31" s="4"/>
      <c r="G31" s="4"/>
      <c r="H31" s="12"/>
      <c r="I31" s="12"/>
      <c r="J31" s="12"/>
    </row>
    <row r="32" spans="1:10" ht="16.5" x14ac:dyDescent="0.3">
      <c r="A32" s="7">
        <v>30502180</v>
      </c>
      <c r="B32" s="7" t="s">
        <v>40</v>
      </c>
      <c r="C32" s="8">
        <f t="shared" ref="C32:H32" si="5">SUM(C33:C38)</f>
        <v>761525000</v>
      </c>
      <c r="D32" s="8">
        <f t="shared" si="5"/>
        <v>0</v>
      </c>
      <c r="E32" s="8">
        <f t="shared" si="5"/>
        <v>0</v>
      </c>
      <c r="F32" s="8">
        <f t="shared" si="5"/>
        <v>0</v>
      </c>
      <c r="G32" s="9">
        <f t="shared" si="5"/>
        <v>761525000</v>
      </c>
      <c r="H32" s="9">
        <f t="shared" si="5"/>
        <v>0</v>
      </c>
      <c r="I32" s="9">
        <f>SUM(I33:I38)</f>
        <v>120000000</v>
      </c>
      <c r="J32" s="9">
        <f>SUM(J33:J38)</f>
        <v>29523093</v>
      </c>
    </row>
    <row r="33" spans="1:10" x14ac:dyDescent="0.25">
      <c r="A33" s="10">
        <v>30502180401</v>
      </c>
      <c r="B33" s="2" t="s">
        <v>41</v>
      </c>
      <c r="C33" s="13">
        <v>14500000</v>
      </c>
      <c r="D33" s="13"/>
      <c r="E33" s="13"/>
      <c r="F33" s="13"/>
      <c r="G33" s="13">
        <f t="shared" ref="G33:G49" si="6">C33+D33-E33+F33</f>
        <v>14500000</v>
      </c>
      <c r="H33" s="12"/>
      <c r="I33" s="12"/>
      <c r="J33" s="12"/>
    </row>
    <row r="34" spans="1:10" x14ac:dyDescent="0.25">
      <c r="A34" s="10">
        <v>30502180402</v>
      </c>
      <c r="B34" s="2" t="s">
        <v>42</v>
      </c>
      <c r="C34" s="13">
        <v>575200000</v>
      </c>
      <c r="D34" s="13"/>
      <c r="E34" s="13"/>
      <c r="F34" s="13"/>
      <c r="G34" s="13">
        <f t="shared" si="6"/>
        <v>575200000</v>
      </c>
      <c r="H34" s="12"/>
      <c r="I34" s="12"/>
      <c r="J34" s="12">
        <v>21093534</v>
      </c>
    </row>
    <row r="35" spans="1:10" x14ac:dyDescent="0.25">
      <c r="A35" s="10">
        <v>30502180403</v>
      </c>
      <c r="B35" s="2" t="s">
        <v>43</v>
      </c>
      <c r="C35" s="13">
        <v>140825000</v>
      </c>
      <c r="D35" s="13"/>
      <c r="E35" s="13"/>
      <c r="F35" s="13"/>
      <c r="G35" s="13">
        <f t="shared" si="6"/>
        <v>140825000</v>
      </c>
      <c r="H35" s="12"/>
      <c r="I35" s="12">
        <v>120000000</v>
      </c>
      <c r="J35" s="12"/>
    </row>
    <row r="36" spans="1:10" x14ac:dyDescent="0.25">
      <c r="A36" s="10">
        <v>30502180404</v>
      </c>
      <c r="B36" s="2" t="s">
        <v>44</v>
      </c>
      <c r="C36" s="13">
        <v>10000000</v>
      </c>
      <c r="D36" s="13"/>
      <c r="E36" s="13"/>
      <c r="F36" s="13"/>
      <c r="G36" s="13">
        <f t="shared" si="6"/>
        <v>10000000</v>
      </c>
      <c r="H36" s="12"/>
      <c r="I36" s="12"/>
      <c r="J36" s="12"/>
    </row>
    <row r="37" spans="1:10" x14ac:dyDescent="0.25">
      <c r="A37" s="10">
        <v>30502180405</v>
      </c>
      <c r="B37" s="2" t="s">
        <v>45</v>
      </c>
      <c r="C37" s="13">
        <v>1000000</v>
      </c>
      <c r="D37" s="13"/>
      <c r="E37" s="13"/>
      <c r="F37" s="13"/>
      <c r="G37" s="13">
        <f t="shared" si="6"/>
        <v>1000000</v>
      </c>
      <c r="H37" s="12"/>
      <c r="I37" s="12"/>
      <c r="J37" s="12"/>
    </row>
    <row r="38" spans="1:10" x14ac:dyDescent="0.25">
      <c r="A38" s="10">
        <v>30502180406</v>
      </c>
      <c r="B38" s="2" t="s">
        <v>46</v>
      </c>
      <c r="C38" s="13">
        <v>20000000</v>
      </c>
      <c r="D38" s="13"/>
      <c r="E38" s="13"/>
      <c r="F38" s="13"/>
      <c r="G38" s="13">
        <f t="shared" si="6"/>
        <v>20000000</v>
      </c>
      <c r="H38" s="12"/>
      <c r="I38" s="12"/>
      <c r="J38" s="12">
        <v>8429559</v>
      </c>
    </row>
    <row r="39" spans="1:10" ht="16.5" x14ac:dyDescent="0.3">
      <c r="A39" s="7">
        <v>30502181</v>
      </c>
      <c r="B39" s="7" t="s">
        <v>47</v>
      </c>
      <c r="C39" s="8">
        <f t="shared" ref="C39:J39" si="7">SUM(C40:C49)</f>
        <v>743275000</v>
      </c>
      <c r="D39" s="8">
        <f t="shared" si="7"/>
        <v>0</v>
      </c>
      <c r="E39" s="8">
        <f t="shared" si="7"/>
        <v>12000000</v>
      </c>
      <c r="F39" s="8">
        <f t="shared" si="7"/>
        <v>0</v>
      </c>
      <c r="G39" s="9">
        <f t="shared" si="7"/>
        <v>731275000</v>
      </c>
      <c r="H39" s="9">
        <f t="shared" si="7"/>
        <v>212475963</v>
      </c>
      <c r="I39" s="9">
        <f t="shared" si="7"/>
        <v>17589246</v>
      </c>
      <c r="J39" s="9">
        <f t="shared" si="7"/>
        <v>38367436</v>
      </c>
    </row>
    <row r="40" spans="1:10" x14ac:dyDescent="0.25">
      <c r="A40" s="10">
        <v>30502181407</v>
      </c>
      <c r="B40" s="2" t="s">
        <v>48</v>
      </c>
      <c r="C40" s="13">
        <v>39600000</v>
      </c>
      <c r="D40" s="15"/>
      <c r="E40" s="15"/>
      <c r="F40" s="13"/>
      <c r="G40" s="13">
        <f t="shared" si="6"/>
        <v>39600000</v>
      </c>
      <c r="H40" s="12">
        <v>15642667</v>
      </c>
      <c r="I40" s="12">
        <v>642560</v>
      </c>
      <c r="J40" s="12">
        <v>18547580</v>
      </c>
    </row>
    <row r="41" spans="1:10" x14ac:dyDescent="0.25">
      <c r="A41" s="10">
        <v>30502181408</v>
      </c>
      <c r="B41" s="2" t="s">
        <v>49</v>
      </c>
      <c r="C41" s="13">
        <v>200000000</v>
      </c>
      <c r="D41" s="15"/>
      <c r="E41" s="16">
        <v>12000000</v>
      </c>
      <c r="F41" s="13"/>
      <c r="G41" s="13">
        <f t="shared" si="6"/>
        <v>188000000</v>
      </c>
      <c r="H41" s="12"/>
      <c r="I41" s="12"/>
      <c r="J41" s="12"/>
    </row>
    <row r="42" spans="1:10" x14ac:dyDescent="0.25">
      <c r="A42" s="10">
        <v>30502181409</v>
      </c>
      <c r="B42" s="2" t="s">
        <v>50</v>
      </c>
      <c r="C42" s="13">
        <v>50000000</v>
      </c>
      <c r="D42" s="15"/>
      <c r="E42" s="15"/>
      <c r="F42" s="13"/>
      <c r="G42" s="13">
        <f t="shared" si="6"/>
        <v>50000000</v>
      </c>
      <c r="H42" s="12">
        <v>21545154</v>
      </c>
      <c r="I42" s="12"/>
      <c r="J42" s="12"/>
    </row>
    <row r="43" spans="1:10" x14ac:dyDescent="0.25">
      <c r="A43" s="10">
        <v>30502181410</v>
      </c>
      <c r="B43" s="2" t="s">
        <v>51</v>
      </c>
      <c r="C43" s="13">
        <v>160000000</v>
      </c>
      <c r="D43" s="15"/>
      <c r="E43" s="15"/>
      <c r="F43" s="13"/>
      <c r="G43" s="13">
        <f t="shared" si="6"/>
        <v>160000000</v>
      </c>
      <c r="H43" s="12">
        <v>10729113</v>
      </c>
      <c r="I43" s="12">
        <v>8870991</v>
      </c>
      <c r="J43" s="12">
        <v>13024730</v>
      </c>
    </row>
    <row r="44" spans="1:10" x14ac:dyDescent="0.25">
      <c r="A44" s="10">
        <v>30502181411</v>
      </c>
      <c r="B44" s="2" t="s">
        <v>52</v>
      </c>
      <c r="C44" s="13">
        <v>30000000</v>
      </c>
      <c r="D44" s="15"/>
      <c r="E44" s="15"/>
      <c r="F44" s="13"/>
      <c r="G44" s="13">
        <f t="shared" si="6"/>
        <v>30000000</v>
      </c>
      <c r="H44" s="12">
        <v>918885</v>
      </c>
      <c r="I44" s="12">
        <v>2958498</v>
      </c>
      <c r="J44" s="12"/>
    </row>
    <row r="45" spans="1:10" x14ac:dyDescent="0.25">
      <c r="A45" s="10">
        <v>30502181412</v>
      </c>
      <c r="B45" s="2" t="s">
        <v>53</v>
      </c>
      <c r="C45" s="13">
        <v>104275000</v>
      </c>
      <c r="D45" s="15"/>
      <c r="E45" s="15"/>
      <c r="F45" s="13"/>
      <c r="G45" s="13">
        <f t="shared" si="6"/>
        <v>104275000</v>
      </c>
      <c r="H45" s="12">
        <v>103713225</v>
      </c>
      <c r="I45" s="12"/>
      <c r="J45" s="12"/>
    </row>
    <row r="46" spans="1:10" x14ac:dyDescent="0.25">
      <c r="A46" s="10">
        <v>30502181413</v>
      </c>
      <c r="B46" s="2" t="s">
        <v>54</v>
      </c>
      <c r="C46" s="13">
        <v>15000000</v>
      </c>
      <c r="D46" s="15"/>
      <c r="E46" s="15"/>
      <c r="F46" s="13"/>
      <c r="G46" s="13">
        <f t="shared" si="6"/>
        <v>15000000</v>
      </c>
      <c r="H46" s="12"/>
      <c r="I46" s="12"/>
      <c r="J46" s="12"/>
    </row>
    <row r="47" spans="1:10" x14ac:dyDescent="0.25">
      <c r="A47" s="10">
        <v>30502181414</v>
      </c>
      <c r="B47" s="2" t="s">
        <v>55</v>
      </c>
      <c r="C47" s="13">
        <v>40000000</v>
      </c>
      <c r="D47" s="15"/>
      <c r="E47" s="15"/>
      <c r="F47" s="13"/>
      <c r="G47" s="13">
        <f t="shared" si="6"/>
        <v>40000000</v>
      </c>
      <c r="H47" s="12">
        <v>5126919</v>
      </c>
      <c r="I47" s="12">
        <v>5117197</v>
      </c>
      <c r="J47" s="12">
        <f>1920000+4875126</f>
        <v>6795126</v>
      </c>
    </row>
    <row r="48" spans="1:10" x14ac:dyDescent="0.25">
      <c r="A48" s="10">
        <v>30502181415</v>
      </c>
      <c r="B48" s="4" t="s">
        <v>56</v>
      </c>
      <c r="C48" s="13">
        <v>103400000</v>
      </c>
      <c r="D48" s="15"/>
      <c r="E48" s="15"/>
      <c r="F48" s="13"/>
      <c r="G48" s="13">
        <f t="shared" si="6"/>
        <v>103400000</v>
      </c>
      <c r="H48" s="12">
        <v>54800000</v>
      </c>
      <c r="I48" s="12"/>
      <c r="J48" s="12"/>
    </row>
    <row r="49" spans="1:10" x14ac:dyDescent="0.25">
      <c r="A49" s="10">
        <v>30502181416</v>
      </c>
      <c r="B49" s="2" t="s">
        <v>57</v>
      </c>
      <c r="C49" s="13">
        <v>1000000</v>
      </c>
      <c r="D49" s="15"/>
      <c r="E49" s="15"/>
      <c r="F49" s="13"/>
      <c r="G49" s="13">
        <f t="shared" si="6"/>
        <v>1000000</v>
      </c>
      <c r="H49" s="12"/>
      <c r="I49" s="12"/>
      <c r="J49" s="12"/>
    </row>
    <row r="50" spans="1:10" ht="18.75" x14ac:dyDescent="0.4">
      <c r="A50" s="5">
        <v>30503</v>
      </c>
      <c r="B50" s="6" t="s">
        <v>58</v>
      </c>
      <c r="C50" s="15"/>
      <c r="D50" s="15"/>
      <c r="E50" s="15"/>
      <c r="F50" s="4"/>
      <c r="G50" s="4"/>
      <c r="H50" s="4"/>
      <c r="I50" s="4"/>
      <c r="J50" s="12"/>
    </row>
    <row r="51" spans="1:10" x14ac:dyDescent="0.25">
      <c r="A51" s="17">
        <v>30503180</v>
      </c>
      <c r="B51" s="17" t="s">
        <v>59</v>
      </c>
      <c r="C51" s="9">
        <f t="shared" ref="C51:G51" si="8">SUM(C52:C55)</f>
        <v>625500000</v>
      </c>
      <c r="D51" s="9">
        <f t="shared" si="8"/>
        <v>0</v>
      </c>
      <c r="E51" s="9">
        <f t="shared" si="8"/>
        <v>0</v>
      </c>
      <c r="F51" s="9">
        <f t="shared" si="8"/>
        <v>0</v>
      </c>
      <c r="G51" s="9">
        <f t="shared" si="8"/>
        <v>625500000</v>
      </c>
      <c r="H51" s="9">
        <f>SUM(H52:H55)</f>
        <v>5730152</v>
      </c>
      <c r="I51" s="9">
        <f t="shared" ref="I51:J51" si="9">SUM(I52:I55)</f>
        <v>337815102</v>
      </c>
      <c r="J51" s="9">
        <f t="shared" si="9"/>
        <v>5730152</v>
      </c>
    </row>
    <row r="52" spans="1:10" x14ac:dyDescent="0.25">
      <c r="A52" s="10">
        <v>30503180401</v>
      </c>
      <c r="B52" s="2" t="s">
        <v>60</v>
      </c>
      <c r="C52" s="13">
        <v>100000000</v>
      </c>
      <c r="D52" s="15"/>
      <c r="E52" s="15"/>
      <c r="F52" s="13"/>
      <c r="G52" s="13">
        <f t="shared" ref="G52:G60" si="10">C52+D52-E52+F52</f>
        <v>100000000</v>
      </c>
      <c r="H52" s="12">
        <v>5730152</v>
      </c>
      <c r="I52" s="12">
        <v>5730152</v>
      </c>
      <c r="J52" s="12">
        <v>5730152</v>
      </c>
    </row>
    <row r="53" spans="1:10" x14ac:dyDescent="0.25">
      <c r="A53" s="10">
        <v>30503180402</v>
      </c>
      <c r="B53" s="2" t="s">
        <v>61</v>
      </c>
      <c r="C53" s="13">
        <v>1000000</v>
      </c>
      <c r="D53" s="15"/>
      <c r="E53" s="15"/>
      <c r="F53" s="13"/>
      <c r="G53" s="13">
        <f t="shared" si="10"/>
        <v>1000000</v>
      </c>
      <c r="H53" s="12"/>
      <c r="I53" s="12"/>
      <c r="J53" s="12"/>
    </row>
    <row r="54" spans="1:10" x14ac:dyDescent="0.25">
      <c r="A54" s="10">
        <v>30503180403</v>
      </c>
      <c r="B54" s="2" t="s">
        <v>62</v>
      </c>
      <c r="C54" s="13">
        <v>500000000</v>
      </c>
      <c r="D54" s="15"/>
      <c r="E54" s="15"/>
      <c r="F54" s="13"/>
      <c r="G54" s="13">
        <f t="shared" si="10"/>
        <v>500000000</v>
      </c>
      <c r="H54" s="12"/>
      <c r="I54" s="12">
        <v>332084950</v>
      </c>
      <c r="J54" s="12"/>
    </row>
    <row r="55" spans="1:10" x14ac:dyDescent="0.25">
      <c r="A55" s="10">
        <v>30503180404</v>
      </c>
      <c r="B55" s="2" t="s">
        <v>63</v>
      </c>
      <c r="C55" s="13">
        <v>24500000</v>
      </c>
      <c r="D55" s="15"/>
      <c r="E55" s="15"/>
      <c r="F55" s="13"/>
      <c r="G55" s="13">
        <f t="shared" si="10"/>
        <v>24500000</v>
      </c>
      <c r="H55" s="12"/>
      <c r="I55" s="12"/>
      <c r="J55" s="12"/>
    </row>
    <row r="56" spans="1:10" x14ac:dyDescent="0.25">
      <c r="A56" s="17">
        <v>30503181</v>
      </c>
      <c r="B56" s="17" t="s">
        <v>64</v>
      </c>
      <c r="C56" s="18">
        <f>SUM(C57:C60)</f>
        <v>326700000</v>
      </c>
      <c r="D56" s="15"/>
      <c r="E56" s="15"/>
      <c r="F56" s="15">
        <f t="shared" ref="F56:J56" si="11">SUM(F57:F59)</f>
        <v>0</v>
      </c>
      <c r="G56" s="13">
        <f t="shared" si="10"/>
        <v>326700000</v>
      </c>
      <c r="H56" s="19">
        <f t="shared" si="11"/>
        <v>0</v>
      </c>
      <c r="I56" s="19">
        <f t="shared" si="11"/>
        <v>0</v>
      </c>
      <c r="J56" s="19">
        <f t="shared" si="11"/>
        <v>42998353</v>
      </c>
    </row>
    <row r="57" spans="1:10" x14ac:dyDescent="0.25">
      <c r="A57" s="10">
        <v>30503181405</v>
      </c>
      <c r="B57" s="2" t="s">
        <v>65</v>
      </c>
      <c r="C57" s="13">
        <v>30000000</v>
      </c>
      <c r="D57" s="15"/>
      <c r="E57" s="15"/>
      <c r="F57" s="13"/>
      <c r="G57" s="13">
        <f t="shared" si="10"/>
        <v>30000000</v>
      </c>
      <c r="H57" s="12"/>
      <c r="I57" s="12"/>
      <c r="J57" s="12">
        <v>13200000</v>
      </c>
    </row>
    <row r="58" spans="1:10" x14ac:dyDescent="0.25">
      <c r="A58" s="10">
        <v>30503181406</v>
      </c>
      <c r="B58" s="2" t="s">
        <v>66</v>
      </c>
      <c r="C58" s="13">
        <v>80000000</v>
      </c>
      <c r="D58" s="15"/>
      <c r="E58" s="15"/>
      <c r="F58" s="13"/>
      <c r="G58" s="13">
        <f t="shared" si="10"/>
        <v>80000000</v>
      </c>
      <c r="H58" s="12"/>
      <c r="I58" s="12"/>
      <c r="J58" s="12"/>
    </row>
    <row r="59" spans="1:10" x14ac:dyDescent="0.25">
      <c r="A59" s="10">
        <v>30503181407</v>
      </c>
      <c r="B59" s="2" t="s">
        <v>67</v>
      </c>
      <c r="C59" s="13">
        <v>165000000</v>
      </c>
      <c r="D59" s="15"/>
      <c r="E59" s="15"/>
      <c r="F59" s="13"/>
      <c r="G59" s="13">
        <f t="shared" si="10"/>
        <v>165000000</v>
      </c>
      <c r="H59" s="12"/>
      <c r="I59" s="12"/>
      <c r="J59" s="12">
        <v>29798353</v>
      </c>
    </row>
    <row r="60" spans="1:10" x14ac:dyDescent="0.25">
      <c r="A60" s="10">
        <v>30503181408</v>
      </c>
      <c r="B60" s="2" t="s">
        <v>68</v>
      </c>
      <c r="C60" s="13">
        <v>51700000</v>
      </c>
      <c r="D60" s="15"/>
      <c r="E60" s="15"/>
      <c r="F60" s="13"/>
      <c r="G60" s="13">
        <f t="shared" si="10"/>
        <v>51700000</v>
      </c>
      <c r="H60" s="12">
        <v>16000000</v>
      </c>
      <c r="I60" s="12"/>
      <c r="J60" s="12"/>
    </row>
    <row r="61" spans="1:10" ht="15.75" x14ac:dyDescent="0.25">
      <c r="A61" s="20"/>
      <c r="B61" s="21" t="s">
        <v>69</v>
      </c>
      <c r="C61" s="22">
        <f>C7+C19+C24+C32+C39+C51+C56</f>
        <v>9232000000</v>
      </c>
      <c r="D61" s="22">
        <f t="shared" ref="D61:J61" si="12">D7+D19+D24+D32+D39+D51+D56</f>
        <v>0</v>
      </c>
      <c r="E61" s="22">
        <f t="shared" si="12"/>
        <v>12000000</v>
      </c>
      <c r="F61" s="22">
        <f t="shared" si="12"/>
        <v>0</v>
      </c>
      <c r="G61" s="22">
        <f t="shared" si="12"/>
        <v>9220000000</v>
      </c>
      <c r="H61" s="22">
        <f t="shared" si="12"/>
        <v>566838697</v>
      </c>
      <c r="I61" s="22">
        <f t="shared" si="12"/>
        <v>1191722809</v>
      </c>
      <c r="J61" s="22">
        <f t="shared" si="12"/>
        <v>810726524</v>
      </c>
    </row>
    <row r="62" spans="1:10" ht="18.75" x14ac:dyDescent="0.4">
      <c r="A62" s="5">
        <v>30506</v>
      </c>
      <c r="B62" s="6" t="s">
        <v>70</v>
      </c>
      <c r="C62" s="13">
        <v>0</v>
      </c>
      <c r="D62" s="13"/>
      <c r="E62" s="13"/>
      <c r="F62" s="4"/>
      <c r="G62" s="4"/>
      <c r="H62" s="4"/>
      <c r="I62" s="4"/>
      <c r="J62" s="12"/>
    </row>
    <row r="63" spans="1:10" x14ac:dyDescent="0.25">
      <c r="A63" s="17">
        <v>30506180</v>
      </c>
      <c r="B63" s="17" t="s">
        <v>71</v>
      </c>
      <c r="C63" s="19">
        <v>0</v>
      </c>
      <c r="D63" s="13"/>
      <c r="E63" s="13"/>
      <c r="F63" s="13"/>
      <c r="G63" s="13">
        <f>C63+D63-E63+F63</f>
        <v>0</v>
      </c>
      <c r="H63" s="12"/>
      <c r="I63" s="12"/>
      <c r="J63" s="12"/>
    </row>
    <row r="64" spans="1:10" x14ac:dyDescent="0.25">
      <c r="A64" s="10">
        <v>30506180401</v>
      </c>
      <c r="B64" s="2" t="s">
        <v>72</v>
      </c>
      <c r="C64" s="13">
        <v>0</v>
      </c>
      <c r="D64" s="13"/>
      <c r="E64" s="13"/>
      <c r="F64" s="13">
        <v>300000000</v>
      </c>
      <c r="G64" s="13">
        <f>C64+D64-E64+F64</f>
        <v>300000000</v>
      </c>
      <c r="H64" s="12"/>
      <c r="I64" s="12"/>
      <c r="J64" s="12">
        <v>30000000</v>
      </c>
    </row>
    <row r="65" spans="1:10" x14ac:dyDescent="0.25">
      <c r="A65" s="10">
        <v>30506180402</v>
      </c>
      <c r="B65" s="2" t="s">
        <v>73</v>
      </c>
      <c r="C65" s="13">
        <v>0</v>
      </c>
      <c r="D65" s="13">
        <v>12000000</v>
      </c>
      <c r="E65" s="13"/>
      <c r="F65" s="13"/>
      <c r="G65" s="13">
        <f t="shared" ref="G65" si="13">C65+D65-E65+F65</f>
        <v>12000000</v>
      </c>
      <c r="H65" s="12"/>
      <c r="I65" s="12"/>
      <c r="J65" s="29">
        <v>2114459.7999999998</v>
      </c>
    </row>
    <row r="66" spans="1:10" ht="15.75" x14ac:dyDescent="0.25">
      <c r="A66" s="2"/>
      <c r="B66" s="21" t="s">
        <v>74</v>
      </c>
      <c r="C66" s="22">
        <f>C63+C64+C65</f>
        <v>0</v>
      </c>
      <c r="D66" s="22">
        <f t="shared" ref="D66:E66" si="14">D63+D64+D65</f>
        <v>12000000</v>
      </c>
      <c r="E66" s="22">
        <f t="shared" si="14"/>
        <v>0</v>
      </c>
      <c r="F66" s="22">
        <f>F63+F64+F65</f>
        <v>300000000</v>
      </c>
      <c r="G66" s="22">
        <f t="shared" ref="G66:J66" si="15">G64+G65</f>
        <v>312000000</v>
      </c>
      <c r="H66" s="22">
        <f t="shared" si="15"/>
        <v>0</v>
      </c>
      <c r="I66" s="22">
        <f t="shared" si="15"/>
        <v>0</v>
      </c>
      <c r="J66" s="22">
        <f t="shared" si="15"/>
        <v>32114459.800000001</v>
      </c>
    </row>
    <row r="67" spans="1:10" ht="18.75" x14ac:dyDescent="0.4">
      <c r="A67" s="5">
        <v>30507</v>
      </c>
      <c r="B67" s="6" t="s">
        <v>75</v>
      </c>
      <c r="C67" s="4"/>
      <c r="D67" s="4"/>
      <c r="E67" s="4"/>
      <c r="F67" s="4"/>
      <c r="G67" s="4"/>
      <c r="H67" s="4"/>
      <c r="I67" s="4"/>
      <c r="J67" s="12"/>
    </row>
    <row r="68" spans="1:10" ht="15.75" x14ac:dyDescent="0.3">
      <c r="A68" s="23">
        <v>30507180</v>
      </c>
      <c r="B68" s="23" t="s">
        <v>76</v>
      </c>
      <c r="C68" s="4"/>
      <c r="D68" s="13"/>
      <c r="E68" s="13"/>
      <c r="F68" s="4"/>
      <c r="G68" s="4"/>
      <c r="H68" s="4"/>
      <c r="I68" s="4"/>
      <c r="J68" s="12"/>
    </row>
    <row r="69" spans="1:10" x14ac:dyDescent="0.25">
      <c r="A69" s="10">
        <v>30507180401</v>
      </c>
      <c r="B69" s="2" t="s">
        <v>77</v>
      </c>
      <c r="C69" s="13">
        <v>400000000</v>
      </c>
      <c r="D69" s="13"/>
      <c r="E69" s="13">
        <v>64000000</v>
      </c>
      <c r="F69" s="4"/>
      <c r="G69" s="13">
        <f t="shared" ref="G69:G73" si="16">C69+D69-E69+F69</f>
        <v>336000000</v>
      </c>
      <c r="H69" s="13">
        <v>22000000</v>
      </c>
      <c r="I69" s="13"/>
      <c r="J69" s="13"/>
    </row>
    <row r="70" spans="1:10" x14ac:dyDescent="0.25">
      <c r="A70" s="10">
        <v>30507180402</v>
      </c>
      <c r="B70" s="2" t="s">
        <v>78</v>
      </c>
      <c r="C70" s="13">
        <v>881700000</v>
      </c>
      <c r="D70" s="13">
        <v>13611637</v>
      </c>
      <c r="E70" s="13"/>
      <c r="F70" s="4"/>
      <c r="G70" s="13">
        <f t="shared" si="16"/>
        <v>895311637</v>
      </c>
      <c r="H70" s="13">
        <v>46000000</v>
      </c>
      <c r="I70" s="13"/>
      <c r="J70" s="13"/>
    </row>
    <row r="71" spans="1:10" x14ac:dyDescent="0.25">
      <c r="A71" s="10">
        <v>30507180403</v>
      </c>
      <c r="B71" s="2" t="s">
        <v>79</v>
      </c>
      <c r="C71" s="13">
        <v>370000000</v>
      </c>
      <c r="D71" s="13"/>
      <c r="E71" s="13">
        <v>256540000</v>
      </c>
      <c r="F71" s="4"/>
      <c r="G71" s="13">
        <f t="shared" si="16"/>
        <v>113460000</v>
      </c>
      <c r="H71" s="13"/>
      <c r="I71" s="13"/>
      <c r="J71" s="13"/>
    </row>
    <row r="72" spans="1:10" x14ac:dyDescent="0.25">
      <c r="A72" s="10">
        <v>30507180404</v>
      </c>
      <c r="B72" s="2" t="s">
        <v>80</v>
      </c>
      <c r="C72" s="13">
        <v>1082500000</v>
      </c>
      <c r="D72" s="13"/>
      <c r="E72" s="13">
        <v>322623655</v>
      </c>
      <c r="F72" s="4"/>
      <c r="G72" s="13">
        <f t="shared" si="16"/>
        <v>759876345</v>
      </c>
      <c r="H72" s="13"/>
      <c r="I72" s="13"/>
      <c r="J72" s="13"/>
    </row>
    <row r="73" spans="1:10" x14ac:dyDescent="0.25">
      <c r="A73" s="10">
        <v>30507180405</v>
      </c>
      <c r="B73" s="2" t="s">
        <v>81</v>
      </c>
      <c r="C73" s="13">
        <v>556800000</v>
      </c>
      <c r="D73" s="13">
        <v>629552018</v>
      </c>
      <c r="E73" s="13"/>
      <c r="F73" s="4"/>
      <c r="G73" s="13">
        <f t="shared" si="16"/>
        <v>1186352018</v>
      </c>
      <c r="H73" s="13">
        <v>106995000</v>
      </c>
      <c r="I73" s="13"/>
      <c r="J73" s="13"/>
    </row>
    <row r="74" spans="1:10" ht="15.75" x14ac:dyDescent="0.25">
      <c r="A74" s="20"/>
      <c r="B74" s="21" t="s">
        <v>82</v>
      </c>
      <c r="C74" s="22">
        <f>SUM(C69:C73)</f>
        <v>3291000000</v>
      </c>
      <c r="D74" s="22">
        <f t="shared" ref="D74:G74" si="17">SUM(D69:D73)</f>
        <v>643163655</v>
      </c>
      <c r="E74" s="22">
        <f t="shared" si="17"/>
        <v>643163655</v>
      </c>
      <c r="F74" s="22">
        <f t="shared" si="17"/>
        <v>0</v>
      </c>
      <c r="G74" s="22">
        <f t="shared" si="17"/>
        <v>3291000000</v>
      </c>
      <c r="H74" s="22">
        <f>SUM(H69:H73)</f>
        <v>174995000</v>
      </c>
      <c r="I74" s="22">
        <f t="shared" ref="I74:J74" si="18">SUM(I69:I73)</f>
        <v>0</v>
      </c>
      <c r="J74" s="22">
        <f t="shared" si="18"/>
        <v>0</v>
      </c>
    </row>
    <row r="75" spans="1:10" ht="19.5" x14ac:dyDescent="0.4">
      <c r="A75" s="24" t="s">
        <v>83</v>
      </c>
      <c r="B75" s="24"/>
      <c r="C75" s="25">
        <f>C61+C66+C74</f>
        <v>12523000000</v>
      </c>
      <c r="D75" s="25">
        <f t="shared" ref="D75:J75" si="19">D61+D66+D74</f>
        <v>655163655</v>
      </c>
      <c r="E75" s="25">
        <f t="shared" si="19"/>
        <v>655163655</v>
      </c>
      <c r="F75" s="25">
        <f t="shared" si="19"/>
        <v>300000000</v>
      </c>
      <c r="G75" s="25">
        <f t="shared" si="19"/>
        <v>12823000000</v>
      </c>
      <c r="H75" s="25">
        <f t="shared" si="19"/>
        <v>741833697</v>
      </c>
      <c r="I75" s="25">
        <f t="shared" si="19"/>
        <v>1191722809</v>
      </c>
      <c r="J75" s="25">
        <f t="shared" si="19"/>
        <v>842840983.79999995</v>
      </c>
    </row>
  </sheetData>
  <mergeCells count="12">
    <mergeCell ref="J3:J4"/>
    <mergeCell ref="A75:B75"/>
    <mergeCell ref="A1:J1"/>
    <mergeCell ref="A2:J2"/>
    <mergeCell ref="A3:A4"/>
    <mergeCell ref="B3:B4"/>
    <mergeCell ref="C3:C4"/>
    <mergeCell ref="D3:E3"/>
    <mergeCell ref="F3:F4"/>
    <mergeCell ref="G3:G4"/>
    <mergeCell ref="H3:H4"/>
    <mergeCell ref="I3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opLeftCell="A7" workbookViewId="0">
      <selection activeCell="F11" sqref="F11"/>
    </sheetView>
  </sheetViews>
  <sheetFormatPr baseColWidth="10" defaultRowHeight="15" x14ac:dyDescent="0.25"/>
  <cols>
    <col min="2" max="2" width="58.140625" bestFit="1" customWidth="1"/>
    <col min="3" max="3" width="17.28515625" bestFit="1" customWidth="1"/>
    <col min="5" max="5" width="23" bestFit="1" customWidth="1"/>
    <col min="6" max="6" width="19.5703125" bestFit="1" customWidth="1"/>
    <col min="7" max="7" width="21.7109375" bestFit="1" customWidth="1"/>
    <col min="8" max="8" width="20" bestFit="1" customWidth="1"/>
  </cols>
  <sheetData>
    <row r="1" spans="1:10" ht="24.75" x14ac:dyDescent="0.5">
      <c r="A1" s="26" t="s">
        <v>243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.75" x14ac:dyDescent="0.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x14ac:dyDescent="0.25">
      <c r="A3" s="30" t="s">
        <v>84</v>
      </c>
      <c r="B3" s="30" t="s">
        <v>85</v>
      </c>
      <c r="C3" s="30" t="s">
        <v>86</v>
      </c>
      <c r="D3" s="30" t="s">
        <v>87</v>
      </c>
      <c r="E3" s="30" t="s">
        <v>88</v>
      </c>
      <c r="F3" s="30" t="s">
        <v>89</v>
      </c>
      <c r="G3" s="30" t="s">
        <v>90</v>
      </c>
      <c r="H3" s="30" t="s">
        <v>91</v>
      </c>
    </row>
    <row r="4" spans="1:10" x14ac:dyDescent="0.25">
      <c r="A4" s="31"/>
      <c r="B4" s="31"/>
      <c r="C4" s="31"/>
      <c r="D4" s="31"/>
      <c r="E4" s="31"/>
      <c r="F4" s="31"/>
      <c r="G4" s="31"/>
      <c r="H4" s="31"/>
    </row>
    <row r="5" spans="1:10" x14ac:dyDescent="0.25">
      <c r="A5" s="32">
        <v>1.1000000000000001</v>
      </c>
      <c r="B5" s="33" t="s">
        <v>92</v>
      </c>
      <c r="C5" s="34">
        <v>1500000000</v>
      </c>
      <c r="D5" s="35"/>
      <c r="E5" s="34">
        <f>+C5+D5</f>
        <v>1500000000</v>
      </c>
      <c r="F5" s="36">
        <v>34690000</v>
      </c>
      <c r="G5" s="36">
        <v>37854000</v>
      </c>
      <c r="H5" s="36">
        <v>79277774</v>
      </c>
    </row>
    <row r="6" spans="1:10" x14ac:dyDescent="0.25">
      <c r="A6" s="37" t="s">
        <v>93</v>
      </c>
      <c r="B6" s="38" t="s">
        <v>94</v>
      </c>
      <c r="C6" s="39">
        <v>1500000000</v>
      </c>
      <c r="D6" s="40"/>
      <c r="E6" s="39">
        <f>+C6+D6</f>
        <v>1500000000</v>
      </c>
      <c r="F6" s="39">
        <v>34690000</v>
      </c>
      <c r="G6" s="40">
        <v>37854000</v>
      </c>
      <c r="H6" s="40">
        <v>79277774</v>
      </c>
    </row>
    <row r="7" spans="1:10" x14ac:dyDescent="0.25">
      <c r="A7" s="32">
        <v>1.2</v>
      </c>
      <c r="B7" s="33" t="s">
        <v>95</v>
      </c>
      <c r="C7" s="34">
        <v>7800000000</v>
      </c>
      <c r="D7" s="40"/>
      <c r="E7" s="34">
        <f>+C7+D7</f>
        <v>7800000000</v>
      </c>
      <c r="F7" s="41">
        <f>SUM(F8:F71)</f>
        <v>122081750</v>
      </c>
      <c r="G7" s="41">
        <f>SUM(G8:G71)</f>
        <v>732465100</v>
      </c>
      <c r="H7" s="41">
        <f>SUM(H8:H71)</f>
        <v>268650150</v>
      </c>
    </row>
    <row r="8" spans="1:10" x14ac:dyDescent="0.25">
      <c r="A8" s="37" t="s">
        <v>96</v>
      </c>
      <c r="B8" s="38" t="s">
        <v>97</v>
      </c>
      <c r="C8" s="39">
        <v>3300000000</v>
      </c>
      <c r="D8" s="40"/>
      <c r="E8" s="39">
        <f t="shared" ref="E8:E71" si="0">+C8+D8</f>
        <v>3300000000</v>
      </c>
      <c r="F8" s="39">
        <v>37973900</v>
      </c>
      <c r="G8" s="39">
        <v>79814400</v>
      </c>
      <c r="H8" s="39">
        <v>89242850</v>
      </c>
    </row>
    <row r="9" spans="1:10" x14ac:dyDescent="0.25">
      <c r="A9" s="37" t="s">
        <v>98</v>
      </c>
      <c r="B9" s="38" t="s">
        <v>99</v>
      </c>
      <c r="C9" s="39">
        <v>1110000000</v>
      </c>
      <c r="D9" s="40"/>
      <c r="E9" s="39">
        <f t="shared" si="0"/>
        <v>1110000000</v>
      </c>
      <c r="F9" s="39">
        <v>19455750</v>
      </c>
      <c r="G9" s="39">
        <v>36197100</v>
      </c>
      <c r="H9" s="39">
        <v>44408700</v>
      </c>
    </row>
    <row r="10" spans="1:10" x14ac:dyDescent="0.25">
      <c r="A10" s="37" t="s">
        <v>100</v>
      </c>
      <c r="B10" s="38" t="s">
        <v>101</v>
      </c>
      <c r="C10" s="39">
        <v>1678000000</v>
      </c>
      <c r="D10" s="40"/>
      <c r="E10" s="39">
        <f t="shared" si="0"/>
        <v>1678000000</v>
      </c>
      <c r="F10" s="39">
        <v>23855500</v>
      </c>
      <c r="G10" s="39">
        <v>45875050</v>
      </c>
      <c r="H10" s="39">
        <v>51977700</v>
      </c>
    </row>
    <row r="11" spans="1:10" x14ac:dyDescent="0.25">
      <c r="A11" s="37" t="s">
        <v>102</v>
      </c>
      <c r="B11" s="38" t="s">
        <v>103</v>
      </c>
      <c r="C11" s="39">
        <v>365000000</v>
      </c>
      <c r="D11" s="40"/>
      <c r="E11" s="39">
        <f t="shared" si="0"/>
        <v>365000000</v>
      </c>
      <c r="F11" s="39">
        <v>3880350</v>
      </c>
      <c r="G11" s="39">
        <v>1854250</v>
      </c>
      <c r="H11" s="39">
        <v>2179850</v>
      </c>
    </row>
    <row r="12" spans="1:10" x14ac:dyDescent="0.25">
      <c r="A12" s="37" t="s">
        <v>104</v>
      </c>
      <c r="B12" s="38" t="s">
        <v>105</v>
      </c>
      <c r="C12" s="39">
        <v>50000</v>
      </c>
      <c r="D12" s="40"/>
      <c r="E12" s="39">
        <f t="shared" si="0"/>
        <v>50000</v>
      </c>
      <c r="F12" s="39">
        <v>0</v>
      </c>
      <c r="G12" s="39">
        <v>0</v>
      </c>
      <c r="H12" s="39">
        <v>0</v>
      </c>
    </row>
    <row r="13" spans="1:10" x14ac:dyDescent="0.25">
      <c r="A13" s="37" t="s">
        <v>106</v>
      </c>
      <c r="B13" s="38" t="s">
        <v>107</v>
      </c>
      <c r="C13" s="39">
        <v>26000000</v>
      </c>
      <c r="D13" s="40"/>
      <c r="E13" s="39">
        <f t="shared" si="0"/>
        <v>26000000</v>
      </c>
      <c r="F13" s="39">
        <v>516900</v>
      </c>
      <c r="G13" s="39">
        <v>500750</v>
      </c>
      <c r="H13" s="39">
        <v>702650</v>
      </c>
    </row>
    <row r="14" spans="1:10" x14ac:dyDescent="0.25">
      <c r="A14" s="37" t="s">
        <v>108</v>
      </c>
      <c r="B14" s="38" t="s">
        <v>109</v>
      </c>
      <c r="C14" s="39">
        <v>38000000</v>
      </c>
      <c r="D14" s="40"/>
      <c r="E14" s="39">
        <f t="shared" si="0"/>
        <v>38000000</v>
      </c>
      <c r="F14" s="39">
        <v>565350</v>
      </c>
      <c r="G14" s="39">
        <v>567650</v>
      </c>
      <c r="H14" s="39">
        <v>807600</v>
      </c>
    </row>
    <row r="15" spans="1:10" x14ac:dyDescent="0.25">
      <c r="A15" s="37" t="s">
        <v>110</v>
      </c>
      <c r="B15" s="38" t="s">
        <v>111</v>
      </c>
      <c r="C15" s="39">
        <v>95000000</v>
      </c>
      <c r="D15" s="40"/>
      <c r="E15" s="39">
        <f t="shared" si="0"/>
        <v>95000000</v>
      </c>
      <c r="F15" s="39">
        <v>2367050</v>
      </c>
      <c r="G15" s="39">
        <v>7824350</v>
      </c>
      <c r="H15" s="39">
        <v>11268850</v>
      </c>
    </row>
    <row r="16" spans="1:10" x14ac:dyDescent="0.25">
      <c r="A16" s="37" t="s">
        <v>112</v>
      </c>
      <c r="B16" s="38" t="s">
        <v>113</v>
      </c>
      <c r="C16" s="39">
        <v>82500000</v>
      </c>
      <c r="D16" s="40"/>
      <c r="E16" s="39">
        <f t="shared" si="0"/>
        <v>82500000</v>
      </c>
      <c r="F16" s="39">
        <v>11979750</v>
      </c>
      <c r="G16" s="39">
        <v>18534050</v>
      </c>
      <c r="H16" s="39">
        <v>8697650</v>
      </c>
    </row>
    <row r="17" spans="1:8" x14ac:dyDescent="0.25">
      <c r="A17" s="37" t="s">
        <v>114</v>
      </c>
      <c r="B17" s="38" t="s">
        <v>115</v>
      </c>
      <c r="C17" s="39">
        <v>38000000</v>
      </c>
      <c r="D17" s="40"/>
      <c r="E17" s="39">
        <f t="shared" si="0"/>
        <v>38000000</v>
      </c>
      <c r="F17" s="39">
        <v>159200</v>
      </c>
      <c r="G17" s="39">
        <v>3176600</v>
      </c>
      <c r="H17" s="39">
        <v>3930350</v>
      </c>
    </row>
    <row r="18" spans="1:8" x14ac:dyDescent="0.25">
      <c r="A18" s="37" t="s">
        <v>116</v>
      </c>
      <c r="B18" s="38" t="s">
        <v>117</v>
      </c>
      <c r="C18" s="39">
        <v>24200000</v>
      </c>
      <c r="D18" s="40"/>
      <c r="E18" s="39">
        <f t="shared" si="0"/>
        <v>24200000</v>
      </c>
      <c r="F18" s="39">
        <v>0</v>
      </c>
      <c r="G18" s="39">
        <v>0</v>
      </c>
      <c r="H18" s="39">
        <v>0</v>
      </c>
    </row>
    <row r="19" spans="1:8" x14ac:dyDescent="0.25">
      <c r="A19" s="37" t="s">
        <v>118</v>
      </c>
      <c r="B19" s="38" t="s">
        <v>119</v>
      </c>
      <c r="C19" s="39">
        <v>2500000</v>
      </c>
      <c r="D19" s="40"/>
      <c r="E19" s="39">
        <f t="shared" si="0"/>
        <v>2500000</v>
      </c>
      <c r="F19" s="39">
        <v>0</v>
      </c>
      <c r="G19" s="39">
        <v>0</v>
      </c>
      <c r="H19" s="39">
        <v>0</v>
      </c>
    </row>
    <row r="20" spans="1:8" x14ac:dyDescent="0.25">
      <c r="A20" s="37" t="s">
        <v>120</v>
      </c>
      <c r="B20" s="38" t="s">
        <v>121</v>
      </c>
      <c r="C20" s="39">
        <v>2500000</v>
      </c>
      <c r="D20" s="40"/>
      <c r="E20" s="39">
        <f t="shared" si="0"/>
        <v>2500000</v>
      </c>
      <c r="F20" s="39">
        <v>0</v>
      </c>
      <c r="G20" s="39">
        <v>0</v>
      </c>
      <c r="H20" s="39">
        <v>0</v>
      </c>
    </row>
    <row r="21" spans="1:8" x14ac:dyDescent="0.25">
      <c r="A21" s="37" t="s">
        <v>122</v>
      </c>
      <c r="B21" s="38" t="s">
        <v>123</v>
      </c>
      <c r="C21" s="39">
        <v>545000000</v>
      </c>
      <c r="D21" s="40"/>
      <c r="E21" s="39">
        <f t="shared" si="0"/>
        <v>545000000</v>
      </c>
      <c r="F21" s="39">
        <v>235850</v>
      </c>
      <c r="G21" s="39">
        <v>443550</v>
      </c>
      <c r="H21" s="39">
        <v>538850</v>
      </c>
    </row>
    <row r="22" spans="1:8" x14ac:dyDescent="0.25">
      <c r="A22" s="37" t="s">
        <v>124</v>
      </c>
      <c r="B22" s="38" t="s">
        <v>125</v>
      </c>
      <c r="C22" s="39">
        <v>6000000</v>
      </c>
      <c r="D22" s="40"/>
      <c r="E22" s="39">
        <f t="shared" si="0"/>
        <v>6000000</v>
      </c>
      <c r="F22" s="39">
        <v>0</v>
      </c>
      <c r="G22" s="39">
        <v>0</v>
      </c>
      <c r="H22" s="39">
        <v>0</v>
      </c>
    </row>
    <row r="23" spans="1:8" x14ac:dyDescent="0.25">
      <c r="A23" s="37" t="s">
        <v>126</v>
      </c>
      <c r="B23" s="38" t="s">
        <v>127</v>
      </c>
      <c r="C23" s="39">
        <v>96000000</v>
      </c>
      <c r="D23" s="40"/>
      <c r="E23" s="39">
        <f t="shared" si="0"/>
        <v>96000000</v>
      </c>
      <c r="F23" s="39">
        <v>7961250</v>
      </c>
      <c r="G23" s="39">
        <v>27456800</v>
      </c>
      <c r="H23" s="39">
        <v>23242000</v>
      </c>
    </row>
    <row r="24" spans="1:8" x14ac:dyDescent="0.25">
      <c r="A24" s="37" t="s">
        <v>128</v>
      </c>
      <c r="B24" s="38" t="s">
        <v>129</v>
      </c>
      <c r="C24" s="39">
        <v>18000000</v>
      </c>
      <c r="D24" s="40"/>
      <c r="E24" s="39">
        <f t="shared" si="0"/>
        <v>18000000</v>
      </c>
      <c r="F24" s="39">
        <v>0</v>
      </c>
      <c r="G24" s="39">
        <v>0</v>
      </c>
      <c r="H24" s="39">
        <v>0</v>
      </c>
    </row>
    <row r="25" spans="1:8" x14ac:dyDescent="0.25">
      <c r="A25" s="37" t="s">
        <v>130</v>
      </c>
      <c r="B25" s="38" t="s">
        <v>131</v>
      </c>
      <c r="C25" s="39">
        <v>1000000</v>
      </c>
      <c r="D25" s="40"/>
      <c r="E25" s="39">
        <f t="shared" si="0"/>
        <v>1000000</v>
      </c>
      <c r="F25" s="39">
        <v>0</v>
      </c>
      <c r="G25" s="39">
        <v>0</v>
      </c>
      <c r="H25" s="39">
        <v>0</v>
      </c>
    </row>
    <row r="26" spans="1:8" x14ac:dyDescent="0.25">
      <c r="A26" s="37" t="s">
        <v>132</v>
      </c>
      <c r="B26" s="38" t="s">
        <v>133</v>
      </c>
      <c r="C26" s="39">
        <v>15730000</v>
      </c>
      <c r="D26" s="40"/>
      <c r="E26" s="39">
        <f t="shared" si="0"/>
        <v>15730000</v>
      </c>
      <c r="F26" s="39">
        <v>356450</v>
      </c>
      <c r="G26" s="39">
        <v>712850</v>
      </c>
      <c r="H26" s="39">
        <v>475250</v>
      </c>
    </row>
    <row r="27" spans="1:8" x14ac:dyDescent="0.25">
      <c r="A27" s="37" t="s">
        <v>134</v>
      </c>
      <c r="B27" s="33" t="s">
        <v>135</v>
      </c>
      <c r="C27" s="39">
        <v>18000000</v>
      </c>
      <c r="D27" s="40"/>
      <c r="E27" s="39">
        <f t="shared" si="0"/>
        <v>18000000</v>
      </c>
      <c r="F27" s="39">
        <v>3187050</v>
      </c>
      <c r="G27" s="39">
        <v>5046700</v>
      </c>
      <c r="H27" s="39">
        <v>4481450</v>
      </c>
    </row>
    <row r="28" spans="1:8" x14ac:dyDescent="0.25">
      <c r="A28" s="37" t="s">
        <v>136</v>
      </c>
      <c r="B28" s="33" t="s">
        <v>137</v>
      </c>
      <c r="C28" s="39">
        <v>14600000</v>
      </c>
      <c r="D28" s="40"/>
      <c r="E28" s="39">
        <f t="shared" si="0"/>
        <v>14600000</v>
      </c>
      <c r="F28" s="39">
        <v>0</v>
      </c>
      <c r="G28" s="39">
        <v>0</v>
      </c>
      <c r="H28" s="39">
        <v>0</v>
      </c>
    </row>
    <row r="29" spans="1:8" x14ac:dyDescent="0.25">
      <c r="A29" s="37" t="s">
        <v>138</v>
      </c>
      <c r="B29" s="38" t="s">
        <v>139</v>
      </c>
      <c r="C29" s="39">
        <v>15000000</v>
      </c>
      <c r="D29" s="40"/>
      <c r="E29" s="39">
        <f t="shared" si="0"/>
        <v>15000000</v>
      </c>
      <c r="F29" s="39">
        <v>0</v>
      </c>
      <c r="G29" s="39">
        <v>666050</v>
      </c>
      <c r="H29" s="39">
        <v>423850</v>
      </c>
    </row>
    <row r="30" spans="1:8" x14ac:dyDescent="0.25">
      <c r="A30" s="37" t="s">
        <v>140</v>
      </c>
      <c r="B30" s="38" t="s">
        <v>141</v>
      </c>
      <c r="C30" s="39">
        <v>15000000</v>
      </c>
      <c r="D30" s="40"/>
      <c r="E30" s="39">
        <f t="shared" si="0"/>
        <v>15000000</v>
      </c>
      <c r="F30" s="39">
        <v>0</v>
      </c>
      <c r="G30" s="39">
        <v>0</v>
      </c>
      <c r="H30" s="39">
        <v>0</v>
      </c>
    </row>
    <row r="31" spans="1:8" x14ac:dyDescent="0.25">
      <c r="A31" s="37" t="s">
        <v>142</v>
      </c>
      <c r="B31" s="38" t="s">
        <v>143</v>
      </c>
      <c r="C31" s="39">
        <v>6000000</v>
      </c>
      <c r="D31" s="40"/>
      <c r="E31" s="39">
        <f t="shared" si="0"/>
        <v>6000000</v>
      </c>
      <c r="F31" s="39">
        <v>328350</v>
      </c>
      <c r="G31" s="39">
        <v>124300</v>
      </c>
      <c r="H31" s="39">
        <v>66500</v>
      </c>
    </row>
    <row r="32" spans="1:8" x14ac:dyDescent="0.25">
      <c r="A32" s="37" t="s">
        <v>144</v>
      </c>
      <c r="B32" s="38" t="s">
        <v>145</v>
      </c>
      <c r="C32" s="39">
        <v>7000000</v>
      </c>
      <c r="D32" s="40"/>
      <c r="E32" s="39">
        <f t="shared" si="0"/>
        <v>7000000</v>
      </c>
      <c r="F32" s="39">
        <v>1836800</v>
      </c>
      <c r="G32" s="39">
        <v>4759100</v>
      </c>
      <c r="H32" s="39">
        <v>4591950</v>
      </c>
    </row>
    <row r="33" spans="1:8" x14ac:dyDescent="0.25">
      <c r="A33" s="37" t="s">
        <v>146</v>
      </c>
      <c r="B33" s="38" t="s">
        <v>147</v>
      </c>
      <c r="C33" s="39">
        <v>6000000</v>
      </c>
      <c r="D33" s="40"/>
      <c r="E33" s="39">
        <f t="shared" si="0"/>
        <v>6000000</v>
      </c>
      <c r="F33" s="39">
        <v>521450</v>
      </c>
      <c r="G33" s="39">
        <v>586600</v>
      </c>
      <c r="H33" s="39">
        <v>1173200</v>
      </c>
    </row>
    <row r="34" spans="1:8" x14ac:dyDescent="0.25">
      <c r="A34" s="37" t="s">
        <v>148</v>
      </c>
      <c r="B34" s="38" t="s">
        <v>149</v>
      </c>
      <c r="C34" s="39">
        <v>250000</v>
      </c>
      <c r="D34" s="40"/>
      <c r="E34" s="39">
        <f t="shared" si="0"/>
        <v>250000</v>
      </c>
      <c r="F34" s="39">
        <v>0</v>
      </c>
      <c r="G34" s="39">
        <v>50800</v>
      </c>
      <c r="H34" s="39">
        <v>16950</v>
      </c>
    </row>
    <row r="35" spans="1:8" x14ac:dyDescent="0.25">
      <c r="A35" s="37" t="s">
        <v>150</v>
      </c>
      <c r="B35" s="38" t="s">
        <v>151</v>
      </c>
      <c r="C35" s="39">
        <v>9500000</v>
      </c>
      <c r="D35" s="40"/>
      <c r="E35" s="39">
        <f t="shared" si="0"/>
        <v>9500000</v>
      </c>
      <c r="F35" s="39">
        <v>0</v>
      </c>
      <c r="G35" s="39">
        <v>0</v>
      </c>
      <c r="H35" s="39">
        <v>0</v>
      </c>
    </row>
    <row r="36" spans="1:8" x14ac:dyDescent="0.25">
      <c r="A36" s="37" t="s">
        <v>152</v>
      </c>
      <c r="B36" s="38" t="s">
        <v>153</v>
      </c>
      <c r="C36" s="39">
        <v>110000</v>
      </c>
      <c r="D36" s="40"/>
      <c r="E36" s="39">
        <f t="shared" si="0"/>
        <v>110000</v>
      </c>
      <c r="F36" s="39">
        <v>0</v>
      </c>
      <c r="G36" s="39">
        <v>0</v>
      </c>
      <c r="H36" s="39">
        <v>0</v>
      </c>
    </row>
    <row r="37" spans="1:8" x14ac:dyDescent="0.25">
      <c r="A37" s="37" t="s">
        <v>154</v>
      </c>
      <c r="B37" s="38" t="s">
        <v>155</v>
      </c>
      <c r="C37" s="39">
        <v>1000000</v>
      </c>
      <c r="D37" s="40"/>
      <c r="E37" s="39">
        <f t="shared" si="0"/>
        <v>1000000</v>
      </c>
      <c r="F37" s="39">
        <v>26050</v>
      </c>
      <c r="G37" s="39">
        <v>0</v>
      </c>
      <c r="H37" s="39">
        <v>52100</v>
      </c>
    </row>
    <row r="38" spans="1:8" x14ac:dyDescent="0.25">
      <c r="A38" s="37" t="s">
        <v>156</v>
      </c>
      <c r="B38" s="38" t="s">
        <v>157</v>
      </c>
      <c r="C38" s="39">
        <v>3850000</v>
      </c>
      <c r="D38" s="40"/>
      <c r="E38" s="39">
        <f t="shared" si="0"/>
        <v>3850000</v>
      </c>
      <c r="F38" s="39">
        <v>81100</v>
      </c>
      <c r="G38" s="39">
        <v>972900</v>
      </c>
      <c r="H38" s="39">
        <v>1540450</v>
      </c>
    </row>
    <row r="39" spans="1:8" x14ac:dyDescent="0.25">
      <c r="A39" s="37" t="s">
        <v>158</v>
      </c>
      <c r="B39" s="38" t="s">
        <v>159</v>
      </c>
      <c r="C39" s="39">
        <v>2500000</v>
      </c>
      <c r="D39" s="40"/>
      <c r="E39" s="39">
        <f t="shared" si="0"/>
        <v>2500000</v>
      </c>
      <c r="F39" s="39">
        <v>0</v>
      </c>
      <c r="G39" s="39">
        <v>289300</v>
      </c>
      <c r="H39" s="39">
        <v>144650</v>
      </c>
    </row>
    <row r="40" spans="1:8" x14ac:dyDescent="0.25">
      <c r="A40" s="37" t="s">
        <v>160</v>
      </c>
      <c r="B40" s="38" t="s">
        <v>161</v>
      </c>
      <c r="C40" s="39">
        <v>500000</v>
      </c>
      <c r="D40" s="40"/>
      <c r="E40" s="39">
        <f t="shared" si="0"/>
        <v>500000</v>
      </c>
      <c r="F40" s="39">
        <v>0</v>
      </c>
      <c r="G40" s="39">
        <v>0</v>
      </c>
      <c r="H40" s="39">
        <v>43450</v>
      </c>
    </row>
    <row r="41" spans="1:8" x14ac:dyDescent="0.25">
      <c r="A41" s="37" t="s">
        <v>162</v>
      </c>
      <c r="B41" s="38" t="s">
        <v>163</v>
      </c>
      <c r="C41" s="39">
        <v>3500000</v>
      </c>
      <c r="D41" s="40"/>
      <c r="E41" s="39">
        <f t="shared" si="0"/>
        <v>3500000</v>
      </c>
      <c r="F41" s="39">
        <v>81900</v>
      </c>
      <c r="G41" s="39">
        <v>327500</v>
      </c>
      <c r="H41" s="39">
        <v>654950</v>
      </c>
    </row>
    <row r="42" spans="1:8" x14ac:dyDescent="0.25">
      <c r="A42" s="37" t="s">
        <v>164</v>
      </c>
      <c r="B42" s="38" t="s">
        <v>165</v>
      </c>
      <c r="C42" s="39">
        <v>1200000</v>
      </c>
      <c r="D42" s="40"/>
      <c r="E42" s="39">
        <f t="shared" si="0"/>
        <v>1200000</v>
      </c>
      <c r="F42" s="39">
        <v>2033050</v>
      </c>
      <c r="G42" s="39">
        <v>64850</v>
      </c>
      <c r="H42" s="39">
        <v>64850</v>
      </c>
    </row>
    <row r="43" spans="1:8" x14ac:dyDescent="0.25">
      <c r="A43" s="37" t="s">
        <v>166</v>
      </c>
      <c r="B43" s="38" t="s">
        <v>167</v>
      </c>
      <c r="C43" s="39">
        <v>1000000</v>
      </c>
      <c r="D43" s="40"/>
      <c r="E43" s="39">
        <f t="shared" si="0"/>
        <v>1000000</v>
      </c>
      <c r="F43" s="39">
        <v>2435850</v>
      </c>
      <c r="G43" s="39">
        <v>4526000</v>
      </c>
      <c r="H43" s="39">
        <v>4647150</v>
      </c>
    </row>
    <row r="44" spans="1:8" x14ac:dyDescent="0.25">
      <c r="A44" s="37" t="s">
        <v>168</v>
      </c>
      <c r="B44" s="38" t="s">
        <v>169</v>
      </c>
      <c r="C44" s="39">
        <v>77000000</v>
      </c>
      <c r="D44" s="40"/>
      <c r="E44" s="39">
        <f t="shared" si="0"/>
        <v>77000000</v>
      </c>
      <c r="F44" s="39">
        <v>798750</v>
      </c>
      <c r="G44" s="39">
        <v>2509100</v>
      </c>
      <c r="H44" s="39">
        <v>2326450</v>
      </c>
    </row>
    <row r="45" spans="1:8" x14ac:dyDescent="0.25">
      <c r="A45" s="37" t="s">
        <v>170</v>
      </c>
      <c r="B45" s="38" t="s">
        <v>171</v>
      </c>
      <c r="C45" s="39">
        <v>40000000</v>
      </c>
      <c r="D45" s="40"/>
      <c r="E45" s="39">
        <f t="shared" si="0"/>
        <v>40000000</v>
      </c>
      <c r="F45" s="39">
        <v>0</v>
      </c>
      <c r="G45" s="39">
        <v>6458000</v>
      </c>
      <c r="H45" s="39">
        <v>6365550</v>
      </c>
    </row>
    <row r="46" spans="1:8" x14ac:dyDescent="0.25">
      <c r="A46" s="37" t="s">
        <v>172</v>
      </c>
      <c r="B46" s="38" t="s">
        <v>173</v>
      </c>
      <c r="C46" s="39">
        <v>27500000</v>
      </c>
      <c r="D46" s="40"/>
      <c r="E46" s="39">
        <f t="shared" si="0"/>
        <v>27500000</v>
      </c>
      <c r="F46" s="39">
        <v>816400</v>
      </c>
      <c r="G46" s="39">
        <v>816400</v>
      </c>
      <c r="H46" s="39">
        <v>1106100</v>
      </c>
    </row>
    <row r="47" spans="1:8" x14ac:dyDescent="0.25">
      <c r="A47" s="37" t="s">
        <v>174</v>
      </c>
      <c r="B47" s="38" t="s">
        <v>175</v>
      </c>
      <c r="C47" s="39">
        <v>18560000</v>
      </c>
      <c r="D47" s="40"/>
      <c r="E47" s="39">
        <f t="shared" si="0"/>
        <v>18560000</v>
      </c>
      <c r="F47" s="39">
        <v>0</v>
      </c>
      <c r="G47" s="39">
        <v>0</v>
      </c>
      <c r="H47" s="39">
        <v>2321900</v>
      </c>
    </row>
    <row r="48" spans="1:8" x14ac:dyDescent="0.25">
      <c r="A48" s="37" t="s">
        <v>176</v>
      </c>
      <c r="B48" s="38" t="s">
        <v>177</v>
      </c>
      <c r="C48" s="39">
        <v>2420000</v>
      </c>
      <c r="D48" s="40"/>
      <c r="E48" s="39">
        <f t="shared" si="0"/>
        <v>2420000</v>
      </c>
      <c r="F48" s="39">
        <v>0</v>
      </c>
      <c r="G48" s="39">
        <v>19400</v>
      </c>
      <c r="H48" s="39">
        <v>0</v>
      </c>
    </row>
    <row r="49" spans="1:8" x14ac:dyDescent="0.25">
      <c r="A49" s="37" t="s">
        <v>178</v>
      </c>
      <c r="B49" s="38" t="s">
        <v>179</v>
      </c>
      <c r="C49" s="39">
        <v>2420000</v>
      </c>
      <c r="D49" s="40"/>
      <c r="E49" s="39">
        <f t="shared" si="0"/>
        <v>2420000</v>
      </c>
      <c r="F49" s="39">
        <v>0</v>
      </c>
      <c r="G49" s="39">
        <v>0</v>
      </c>
      <c r="H49" s="39">
        <v>0</v>
      </c>
    </row>
    <row r="50" spans="1:8" x14ac:dyDescent="0.25">
      <c r="A50" s="37" t="s">
        <v>180</v>
      </c>
      <c r="B50" s="38" t="s">
        <v>181</v>
      </c>
      <c r="C50" s="39">
        <v>3000000</v>
      </c>
      <c r="D50" s="40"/>
      <c r="E50" s="39">
        <f t="shared" si="0"/>
        <v>3000000</v>
      </c>
      <c r="F50" s="39">
        <v>627700</v>
      </c>
      <c r="G50" s="39">
        <v>647950</v>
      </c>
      <c r="H50" s="39">
        <v>850450</v>
      </c>
    </row>
    <row r="51" spans="1:8" x14ac:dyDescent="0.25">
      <c r="A51" s="37" t="s">
        <v>182</v>
      </c>
      <c r="B51" s="38" t="s">
        <v>183</v>
      </c>
      <c r="C51" s="39">
        <v>5000000</v>
      </c>
      <c r="D51" s="40"/>
      <c r="E51" s="39">
        <f t="shared" si="0"/>
        <v>5000000</v>
      </c>
      <c r="F51" s="39">
        <v>0</v>
      </c>
      <c r="G51" s="39">
        <v>0</v>
      </c>
      <c r="H51" s="39">
        <v>0</v>
      </c>
    </row>
    <row r="52" spans="1:8" x14ac:dyDescent="0.25">
      <c r="A52" s="37" t="s">
        <v>184</v>
      </c>
      <c r="B52" s="38" t="s">
        <v>185</v>
      </c>
      <c r="C52" s="39">
        <v>1000000</v>
      </c>
      <c r="D52" s="40"/>
      <c r="E52" s="39">
        <f t="shared" si="0"/>
        <v>1000000</v>
      </c>
      <c r="F52" s="39">
        <v>0</v>
      </c>
      <c r="G52" s="39">
        <v>0</v>
      </c>
      <c r="H52" s="39">
        <v>0</v>
      </c>
    </row>
    <row r="53" spans="1:8" x14ac:dyDescent="0.25">
      <c r="A53" s="37" t="s">
        <v>186</v>
      </c>
      <c r="B53" s="38" t="s">
        <v>187</v>
      </c>
      <c r="C53" s="39">
        <v>1000000</v>
      </c>
      <c r="D53" s="40"/>
      <c r="E53" s="39">
        <f t="shared" si="0"/>
        <v>1000000</v>
      </c>
      <c r="F53" s="39">
        <v>0</v>
      </c>
      <c r="G53" s="39">
        <v>0</v>
      </c>
      <c r="H53" s="39">
        <v>0</v>
      </c>
    </row>
    <row r="54" spans="1:8" x14ac:dyDescent="0.25">
      <c r="A54" s="37" t="s">
        <v>188</v>
      </c>
      <c r="B54" s="38" t="s">
        <v>189</v>
      </c>
      <c r="C54" s="39">
        <v>1100000</v>
      </c>
      <c r="D54" s="40"/>
      <c r="E54" s="39">
        <f t="shared" si="0"/>
        <v>1100000</v>
      </c>
      <c r="F54" s="39">
        <v>0</v>
      </c>
      <c r="G54" s="39">
        <v>0</v>
      </c>
      <c r="H54" s="39">
        <v>0</v>
      </c>
    </row>
    <row r="55" spans="1:8" x14ac:dyDescent="0.25">
      <c r="A55" s="37" t="s">
        <v>190</v>
      </c>
      <c r="B55" s="38" t="s">
        <v>191</v>
      </c>
      <c r="C55" s="39">
        <v>3000000</v>
      </c>
      <c r="D55" s="40"/>
      <c r="E55" s="39">
        <f t="shared" si="0"/>
        <v>3000000</v>
      </c>
      <c r="F55" s="39">
        <v>0</v>
      </c>
      <c r="G55" s="39">
        <v>0</v>
      </c>
      <c r="H55" s="39">
        <v>0</v>
      </c>
    </row>
    <row r="56" spans="1:8" x14ac:dyDescent="0.25">
      <c r="A56" s="37" t="s">
        <v>192</v>
      </c>
      <c r="B56" s="38" t="s">
        <v>193</v>
      </c>
      <c r="C56" s="39">
        <v>1000000</v>
      </c>
      <c r="D56" s="40"/>
      <c r="E56" s="39">
        <f t="shared" si="0"/>
        <v>1000000</v>
      </c>
      <c r="F56" s="39">
        <v>0</v>
      </c>
      <c r="G56" s="39">
        <v>0</v>
      </c>
      <c r="H56" s="39">
        <v>0</v>
      </c>
    </row>
    <row r="57" spans="1:8" x14ac:dyDescent="0.25">
      <c r="A57" s="37" t="s">
        <v>194</v>
      </c>
      <c r="B57" s="38" t="s">
        <v>195</v>
      </c>
      <c r="C57" s="39">
        <v>2000000</v>
      </c>
      <c r="D57" s="40"/>
      <c r="E57" s="39">
        <f t="shared" si="0"/>
        <v>2000000</v>
      </c>
      <c r="F57" s="39">
        <v>0</v>
      </c>
      <c r="G57" s="39">
        <v>0</v>
      </c>
      <c r="H57" s="39">
        <v>0</v>
      </c>
    </row>
    <row r="58" spans="1:8" x14ac:dyDescent="0.25">
      <c r="A58" s="37" t="s">
        <v>196</v>
      </c>
      <c r="B58" s="38" t="s">
        <v>197</v>
      </c>
      <c r="C58" s="39">
        <v>100000</v>
      </c>
      <c r="D58" s="40"/>
      <c r="E58" s="39">
        <f t="shared" si="0"/>
        <v>100000</v>
      </c>
      <c r="F58" s="39">
        <v>0</v>
      </c>
      <c r="G58" s="39">
        <v>0</v>
      </c>
      <c r="H58" s="39">
        <v>45400</v>
      </c>
    </row>
    <row r="59" spans="1:8" x14ac:dyDescent="0.25">
      <c r="A59" s="37" t="s">
        <v>198</v>
      </c>
      <c r="B59" s="38" t="s">
        <v>199</v>
      </c>
      <c r="C59" s="39">
        <v>100000</v>
      </c>
      <c r="D59" s="40"/>
      <c r="E59" s="39">
        <f t="shared" si="0"/>
        <v>100000</v>
      </c>
      <c r="F59" s="39">
        <v>0</v>
      </c>
      <c r="G59" s="39">
        <v>0</v>
      </c>
      <c r="H59" s="39">
        <v>0</v>
      </c>
    </row>
    <row r="60" spans="1:8" x14ac:dyDescent="0.25">
      <c r="A60" s="37" t="s">
        <v>200</v>
      </c>
      <c r="B60" s="38" t="s">
        <v>201</v>
      </c>
      <c r="C60" s="39">
        <v>1000000</v>
      </c>
      <c r="D60" s="40"/>
      <c r="E60" s="39">
        <f t="shared" si="0"/>
        <v>1000000</v>
      </c>
      <c r="F60" s="39">
        <v>0</v>
      </c>
      <c r="G60" s="39">
        <v>0</v>
      </c>
      <c r="H60" s="39">
        <v>0</v>
      </c>
    </row>
    <row r="61" spans="1:8" x14ac:dyDescent="0.25">
      <c r="A61" s="37" t="s">
        <v>202</v>
      </c>
      <c r="B61" s="38" t="s">
        <v>203</v>
      </c>
      <c r="C61" s="39">
        <v>100000</v>
      </c>
      <c r="D61" s="40"/>
      <c r="E61" s="39">
        <f t="shared" si="0"/>
        <v>100000</v>
      </c>
      <c r="F61" s="39">
        <v>0</v>
      </c>
      <c r="G61" s="39">
        <v>70650</v>
      </c>
      <c r="H61" s="39">
        <v>0</v>
      </c>
    </row>
    <row r="62" spans="1:8" x14ac:dyDescent="0.25">
      <c r="A62" s="37" t="s">
        <v>204</v>
      </c>
      <c r="B62" s="38" t="s">
        <v>205</v>
      </c>
      <c r="C62" s="39">
        <v>300000</v>
      </c>
      <c r="D62" s="40"/>
      <c r="E62" s="39">
        <f t="shared" si="0"/>
        <v>300000</v>
      </c>
      <c r="F62" s="39">
        <v>0</v>
      </c>
      <c r="G62" s="39">
        <v>0</v>
      </c>
      <c r="H62" s="39">
        <v>0</v>
      </c>
    </row>
    <row r="63" spans="1:8" x14ac:dyDescent="0.25">
      <c r="A63" s="37" t="s">
        <v>206</v>
      </c>
      <c r="B63" s="38" t="s">
        <v>207</v>
      </c>
      <c r="C63" s="39">
        <v>100000</v>
      </c>
      <c r="D63" s="40"/>
      <c r="E63" s="39">
        <f t="shared" si="0"/>
        <v>100000</v>
      </c>
      <c r="F63" s="39">
        <v>0</v>
      </c>
      <c r="G63" s="39">
        <v>0</v>
      </c>
      <c r="H63" s="39">
        <v>0</v>
      </c>
    </row>
    <row r="64" spans="1:8" x14ac:dyDescent="0.25">
      <c r="A64" s="37" t="s">
        <v>208</v>
      </c>
      <c r="B64" s="38" t="s">
        <v>209</v>
      </c>
      <c r="C64" s="39">
        <v>70000</v>
      </c>
      <c r="D64" s="40"/>
      <c r="E64" s="39">
        <f t="shared" si="0"/>
        <v>70000</v>
      </c>
      <c r="F64" s="39">
        <v>0</v>
      </c>
      <c r="G64" s="39">
        <v>0</v>
      </c>
      <c r="H64" s="39">
        <v>0</v>
      </c>
    </row>
    <row r="65" spans="1:8" x14ac:dyDescent="0.25">
      <c r="A65" s="37" t="s">
        <v>210</v>
      </c>
      <c r="B65" s="38" t="s">
        <v>211</v>
      </c>
      <c r="C65" s="39">
        <v>130000</v>
      </c>
      <c r="D65" s="40"/>
      <c r="E65" s="39">
        <f t="shared" si="0"/>
        <v>130000</v>
      </c>
      <c r="F65" s="39">
        <v>0</v>
      </c>
      <c r="G65" s="39">
        <v>0</v>
      </c>
      <c r="H65" s="39">
        <v>0</v>
      </c>
    </row>
    <row r="66" spans="1:8" x14ac:dyDescent="0.25">
      <c r="A66" s="37" t="s">
        <v>212</v>
      </c>
      <c r="B66" s="38" t="s">
        <v>213</v>
      </c>
      <c r="C66" s="39">
        <v>660000</v>
      </c>
      <c r="D66" s="40"/>
      <c r="E66" s="39">
        <f t="shared" si="0"/>
        <v>660000</v>
      </c>
      <c r="F66" s="39">
        <v>0</v>
      </c>
      <c r="G66" s="39">
        <v>0</v>
      </c>
      <c r="H66" s="39">
        <v>0</v>
      </c>
    </row>
    <row r="67" spans="1:8" x14ac:dyDescent="0.25">
      <c r="A67" s="37" t="s">
        <v>214</v>
      </c>
      <c r="B67" s="38" t="s">
        <v>215</v>
      </c>
      <c r="C67" s="39">
        <v>110000</v>
      </c>
      <c r="D67" s="40"/>
      <c r="E67" s="39">
        <f t="shared" si="0"/>
        <v>110000</v>
      </c>
      <c r="F67" s="39">
        <v>0</v>
      </c>
      <c r="G67" s="39">
        <v>0</v>
      </c>
      <c r="H67" s="39">
        <v>0</v>
      </c>
    </row>
    <row r="68" spans="1:8" x14ac:dyDescent="0.25">
      <c r="A68" s="37" t="s">
        <v>216</v>
      </c>
      <c r="B68" s="38" t="s">
        <v>217</v>
      </c>
      <c r="C68" s="39">
        <v>2420000</v>
      </c>
      <c r="D68" s="40"/>
      <c r="E68" s="39">
        <f t="shared" si="0"/>
        <v>2420000</v>
      </c>
      <c r="F68" s="39">
        <v>0</v>
      </c>
      <c r="G68" s="39">
        <v>0</v>
      </c>
      <c r="H68" s="39">
        <v>0</v>
      </c>
    </row>
    <row r="69" spans="1:8" x14ac:dyDescent="0.25">
      <c r="A69" s="37" t="s">
        <v>218</v>
      </c>
      <c r="B69" s="38" t="s">
        <v>219</v>
      </c>
      <c r="C69" s="39">
        <v>50000000</v>
      </c>
      <c r="D69" s="40"/>
      <c r="E69" s="39">
        <f t="shared" si="0"/>
        <v>50000000</v>
      </c>
      <c r="F69" s="39">
        <v>0</v>
      </c>
      <c r="G69" s="39">
        <v>1572100</v>
      </c>
      <c r="H69" s="39">
        <v>260500</v>
      </c>
    </row>
    <row r="70" spans="1:8" x14ac:dyDescent="0.25">
      <c r="A70" s="37" t="s">
        <v>220</v>
      </c>
      <c r="B70" s="38" t="s">
        <v>221</v>
      </c>
      <c r="C70" s="39">
        <v>2420000</v>
      </c>
      <c r="D70" s="40"/>
      <c r="E70" s="39">
        <f t="shared" si="0"/>
        <v>2420000</v>
      </c>
      <c r="F70" s="39">
        <v>0</v>
      </c>
      <c r="G70" s="39">
        <v>0</v>
      </c>
      <c r="H70" s="39">
        <v>0</v>
      </c>
    </row>
    <row r="71" spans="1:8" x14ac:dyDescent="0.25">
      <c r="A71" s="37" t="s">
        <v>222</v>
      </c>
      <c r="B71" s="38" t="s">
        <v>223</v>
      </c>
      <c r="C71" s="39">
        <v>9000000</v>
      </c>
      <c r="D71" s="40"/>
      <c r="E71" s="39">
        <f t="shared" si="0"/>
        <v>9000000</v>
      </c>
      <c r="F71" s="39">
        <v>0</v>
      </c>
      <c r="G71" s="39">
        <v>480000000</v>
      </c>
      <c r="H71" s="39">
        <v>0</v>
      </c>
    </row>
    <row r="72" spans="1:8" x14ac:dyDescent="0.25">
      <c r="A72" s="32"/>
      <c r="B72" s="33" t="s">
        <v>224</v>
      </c>
      <c r="C72" s="34">
        <f>C5+C7</f>
        <v>9300000000</v>
      </c>
      <c r="D72" s="35">
        <f t="shared" ref="D72:H72" si="1">D5+D7</f>
        <v>0</v>
      </c>
      <c r="E72" s="34">
        <f t="shared" si="1"/>
        <v>9300000000</v>
      </c>
      <c r="F72" s="36">
        <f t="shared" si="1"/>
        <v>156771750</v>
      </c>
      <c r="G72" s="36">
        <f t="shared" si="1"/>
        <v>770319100</v>
      </c>
      <c r="H72" s="36">
        <f t="shared" si="1"/>
        <v>347927924</v>
      </c>
    </row>
    <row r="73" spans="1:8" x14ac:dyDescent="0.25">
      <c r="A73" s="32">
        <v>2</v>
      </c>
      <c r="B73" s="42" t="s">
        <v>225</v>
      </c>
      <c r="C73" s="40"/>
      <c r="D73" s="40"/>
      <c r="E73" s="40"/>
      <c r="F73" s="39"/>
      <c r="G73" s="40"/>
      <c r="H73" s="40"/>
    </row>
    <row r="74" spans="1:8" x14ac:dyDescent="0.25">
      <c r="A74" s="32">
        <v>2.1</v>
      </c>
      <c r="B74" s="33" t="s">
        <v>226</v>
      </c>
      <c r="C74" s="34">
        <v>0</v>
      </c>
      <c r="D74" s="36">
        <v>300000000</v>
      </c>
      <c r="E74" s="34">
        <f t="shared" ref="E74:E80" si="2">+C74+D74</f>
        <v>300000000</v>
      </c>
      <c r="F74" s="34">
        <v>0</v>
      </c>
      <c r="G74" s="36">
        <v>300000000</v>
      </c>
      <c r="H74" s="36">
        <v>0</v>
      </c>
    </row>
    <row r="75" spans="1:8" x14ac:dyDescent="0.25">
      <c r="A75" s="32">
        <v>2.2000000000000002</v>
      </c>
      <c r="B75" s="33" t="s">
        <v>227</v>
      </c>
      <c r="C75" s="34">
        <v>10000000</v>
      </c>
      <c r="D75" s="34"/>
      <c r="E75" s="34">
        <f t="shared" si="2"/>
        <v>10000000</v>
      </c>
      <c r="F75" s="34">
        <v>0</v>
      </c>
      <c r="G75" s="34">
        <v>0</v>
      </c>
      <c r="H75" s="34">
        <v>0</v>
      </c>
    </row>
    <row r="76" spans="1:8" x14ac:dyDescent="0.25">
      <c r="A76" s="32">
        <v>2.2999999999999998</v>
      </c>
      <c r="B76" s="33" t="s">
        <v>228</v>
      </c>
      <c r="C76" s="34">
        <f>+C77+C78+C79+C80</f>
        <v>3200000000</v>
      </c>
      <c r="D76" s="36"/>
      <c r="E76" s="34">
        <f>+E77+E78+E79+E80</f>
        <v>3200000000</v>
      </c>
      <c r="F76" s="34">
        <f>SUM(F77:F78:F79:F80)</f>
        <v>143267500</v>
      </c>
      <c r="G76" s="34">
        <f>SUM(G77:G78:G79:G80)</f>
        <v>233956250</v>
      </c>
      <c r="H76" s="34">
        <f>SUM(H77:H78:H79:H80)</f>
        <v>275242150</v>
      </c>
    </row>
    <row r="77" spans="1:8" x14ac:dyDescent="0.25">
      <c r="A77" s="37" t="s">
        <v>229</v>
      </c>
      <c r="B77" s="38" t="s">
        <v>230</v>
      </c>
      <c r="C77" s="39">
        <v>1400000000</v>
      </c>
      <c r="D77" s="40"/>
      <c r="E77" s="39">
        <f t="shared" si="2"/>
        <v>1400000000</v>
      </c>
      <c r="F77" s="39">
        <v>32845600</v>
      </c>
      <c r="G77" s="39">
        <v>79246776</v>
      </c>
      <c r="H77" s="39">
        <v>90936950</v>
      </c>
    </row>
    <row r="78" spans="1:8" x14ac:dyDescent="0.25">
      <c r="A78" s="37" t="s">
        <v>231</v>
      </c>
      <c r="B78" s="38" t="s">
        <v>232</v>
      </c>
      <c r="C78" s="39">
        <v>520000000</v>
      </c>
      <c r="D78" s="40"/>
      <c r="E78" s="39">
        <f t="shared" si="2"/>
        <v>520000000</v>
      </c>
      <c r="F78" s="39">
        <v>15653400</v>
      </c>
      <c r="G78" s="39">
        <v>33461524</v>
      </c>
      <c r="H78" s="39">
        <v>67913750</v>
      </c>
    </row>
    <row r="79" spans="1:8" x14ac:dyDescent="0.25">
      <c r="A79" s="37" t="s">
        <v>233</v>
      </c>
      <c r="B79" s="38" t="s">
        <v>234</v>
      </c>
      <c r="C79" s="39">
        <v>630000000</v>
      </c>
      <c r="D79" s="40"/>
      <c r="E79" s="39">
        <f t="shared" si="2"/>
        <v>630000000</v>
      </c>
      <c r="F79" s="39">
        <v>38260450</v>
      </c>
      <c r="G79" s="39">
        <v>68589600</v>
      </c>
      <c r="H79" s="39">
        <v>50669850</v>
      </c>
    </row>
    <row r="80" spans="1:8" x14ac:dyDescent="0.25">
      <c r="A80" s="37" t="s">
        <v>235</v>
      </c>
      <c r="B80" s="38" t="s">
        <v>236</v>
      </c>
      <c r="C80" s="39">
        <v>650000000</v>
      </c>
      <c r="D80" s="40"/>
      <c r="E80" s="39">
        <f t="shared" si="2"/>
        <v>650000000</v>
      </c>
      <c r="F80" s="39">
        <v>56508050</v>
      </c>
      <c r="G80" s="39">
        <v>52658350</v>
      </c>
      <c r="H80" s="39">
        <v>65721600</v>
      </c>
    </row>
    <row r="81" spans="1:8" x14ac:dyDescent="0.25">
      <c r="A81" s="37" t="s">
        <v>237</v>
      </c>
      <c r="B81" s="38" t="s">
        <v>238</v>
      </c>
      <c r="C81" s="39">
        <v>12000000</v>
      </c>
      <c r="D81" s="40"/>
      <c r="E81" s="39">
        <v>12000000</v>
      </c>
      <c r="F81" s="39">
        <v>789642</v>
      </c>
      <c r="G81" s="39">
        <v>908426</v>
      </c>
      <c r="H81" s="39">
        <v>852674</v>
      </c>
    </row>
    <row r="82" spans="1:8" x14ac:dyDescent="0.25">
      <c r="A82" s="37" t="s">
        <v>239</v>
      </c>
      <c r="B82" s="38" t="s">
        <v>240</v>
      </c>
      <c r="C82" s="39">
        <v>1000000</v>
      </c>
      <c r="D82" s="40"/>
      <c r="E82" s="39">
        <v>1000000</v>
      </c>
      <c r="F82" s="39">
        <v>0</v>
      </c>
      <c r="G82" s="39">
        <v>0</v>
      </c>
      <c r="H82" s="39">
        <v>0</v>
      </c>
    </row>
    <row r="83" spans="1:8" x14ac:dyDescent="0.25">
      <c r="A83" s="32"/>
      <c r="B83" s="42" t="s">
        <v>241</v>
      </c>
      <c r="C83" s="40">
        <f>+C74+C75+C76+C81+C82</f>
        <v>3223000000</v>
      </c>
      <c r="D83" s="40">
        <f>+D74+D75+D76+D81+D82</f>
        <v>300000000</v>
      </c>
      <c r="E83" s="40">
        <f t="shared" ref="E83:H83" si="3">+E74+E75+E76+E81+E82</f>
        <v>3523000000</v>
      </c>
      <c r="F83" s="39">
        <f t="shared" si="3"/>
        <v>144057142</v>
      </c>
      <c r="G83" s="40">
        <f t="shared" si="3"/>
        <v>534864676</v>
      </c>
      <c r="H83" s="40">
        <f t="shared" si="3"/>
        <v>276094824</v>
      </c>
    </row>
    <row r="84" spans="1:8" ht="15.75" x14ac:dyDescent="0.25">
      <c r="A84" s="43" t="s">
        <v>242</v>
      </c>
      <c r="B84" s="44"/>
      <c r="C84" s="45">
        <f>+C72+C83</f>
        <v>12523000000</v>
      </c>
      <c r="D84" s="45">
        <f>+D72+D83</f>
        <v>300000000</v>
      </c>
      <c r="E84" s="45">
        <f t="shared" ref="E84:H84" si="4">+E72+E83</f>
        <v>12823000000</v>
      </c>
      <c r="F84" s="45">
        <f t="shared" si="4"/>
        <v>300828892</v>
      </c>
      <c r="G84" s="45">
        <f t="shared" si="4"/>
        <v>1305183776</v>
      </c>
      <c r="H84" s="45">
        <f t="shared" si="4"/>
        <v>624022748</v>
      </c>
    </row>
  </sheetData>
  <mergeCells count="11">
    <mergeCell ref="G3:G4"/>
    <mergeCell ref="H3:H4"/>
    <mergeCell ref="A84:B84"/>
    <mergeCell ref="A1:J1"/>
    <mergeCell ref="A2:J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 GAS</vt:lpstr>
      <vt:lpstr>EJE 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Herazo</dc:creator>
  <cp:lastModifiedBy>Joaquin Herazo</cp:lastModifiedBy>
  <dcterms:created xsi:type="dcterms:W3CDTF">2018-07-05T15:33:21Z</dcterms:created>
  <dcterms:modified xsi:type="dcterms:W3CDTF">2018-07-05T15:38:27Z</dcterms:modified>
</cp:coreProperties>
</file>