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hidePivotFieldList="1"/>
  <mc:AlternateContent xmlns:mc="http://schemas.openxmlformats.org/markup-compatibility/2006">
    <mc:Choice Requires="x15">
      <x15ac:absPath xmlns:x15ac="http://schemas.microsoft.com/office/spreadsheetml/2010/11/ac" url="D:\ITTB - MIPG\PAAC 2025\"/>
    </mc:Choice>
  </mc:AlternateContent>
  <xr:revisionPtr revIDLastSave="0" documentId="13_ncr:1_{ABA4474E-1087-464B-81A2-C01CF12FD34F}" xr6:coauthVersionLast="47" xr6:coauthVersionMax="47" xr10:uidLastSave="{00000000-0000-0000-0000-000000000000}"/>
  <bookViews>
    <workbookView xWindow="-110" yWindow="-110" windowWidth="19420" windowHeight="10300" tabRatio="960" firstSheet="2" activeTab="1" xr2:uid="{00000000-000D-0000-FFFF-FFFF00000000}"/>
  </bookViews>
  <sheets>
    <sheet name="Matriz 2021" sheetId="51" state="hidden" r:id="rId1"/>
    <sheet name="Menu" sheetId="49" r:id="rId2"/>
    <sheet name="Inicio" sheetId="50" r:id="rId3"/>
    <sheet name="1. Identificación" sheetId="41" r:id="rId4"/>
    <sheet name="2. Prob. Impacto" sheetId="44" r:id="rId5"/>
    <sheet name="3. R. Inherente" sheetId="45" r:id="rId6"/>
    <sheet name="4. Val. Control" sheetId="42" r:id="rId7"/>
    <sheet name="5. Mapa residual" sheetId="43" r:id="rId8"/>
    <sheet name="Mapa de calor" sheetId="17" state="hidden" r:id="rId9"/>
    <sheet name="OBJ_PRO" sheetId="14" state="hidden" r:id="rId10"/>
    <sheet name="6. Mapas" sheetId="47" r:id="rId11"/>
    <sheet name="7. Formula" sheetId="46" r:id="rId12"/>
  </sheets>
  <externalReferences>
    <externalReference r:id="rId13"/>
    <externalReference r:id="rId14"/>
    <externalReference r:id="rId15"/>
    <externalReference r:id="rId16"/>
    <externalReference r:id="rId17"/>
  </externalReferences>
  <definedNames>
    <definedName name="_xlnm._FilterDatabase" localSheetId="3" hidden="1">'1. Identificación'!$A$27:$CA$91</definedName>
    <definedName name="_xlnm._FilterDatabase" localSheetId="4" hidden="1">'2. Prob. Impacto'!$A$10:$Q$75</definedName>
    <definedName name="_xlnm._FilterDatabase" localSheetId="5" hidden="1">'3. R. Inherente'!$A$9:$G$9</definedName>
    <definedName name="_xlnm._FilterDatabase" localSheetId="6" hidden="1">'4. Val. Control'!$A$14:$CO$274</definedName>
    <definedName name="_xlnm._FilterDatabase" localSheetId="7" hidden="1">'5. Mapa residual'!$A$10:$H$10</definedName>
    <definedName name="_xlnm._FilterDatabase" localSheetId="0" hidden="1">'Matriz 2021'!$A$7:$R$16</definedName>
    <definedName name="a" localSheetId="0">#REF!</definedName>
    <definedName name="a">#REF!</definedName>
    <definedName name="Afectación_Económica">'[1]3 PROBABIL E IMPACTO INHERENTE'!$Z$9:$Z$14</definedName>
    <definedName name="_xlnm.Print_Area" localSheetId="3">'1. Identificación'!$A$1:$O$27</definedName>
    <definedName name="_xlnm.Print_Area" localSheetId="6">'4. Val. Control'!$A$1:$AC$14</definedName>
    <definedName name="automatiza.parcial">#REF!</definedName>
    <definedName name="Automatiza.total">#REF!</definedName>
    <definedName name="avance">#REF!</definedName>
    <definedName name="_xlnm.Database" localSheetId="0">#REF!</definedName>
    <definedName name="_xlnm.Database">#REF!</definedName>
    <definedName name="BASICO">[2]Programas!$A$2:$A$47</definedName>
    <definedName name="BD_2018" localSheetId="0">#REF!</definedName>
    <definedName name="BD_2018">#REF!</definedName>
    <definedName name="cadena.tramite">#REF!</definedName>
    <definedName name="CALIFICACION" localSheetId="3">#REF!</definedName>
    <definedName name="CALIFICACION" localSheetId="6">#REF!</definedName>
    <definedName name="CALIFICACION">#REF!</definedName>
    <definedName name="CONSERVACION">[2]Programas!$B$2:$B$131</definedName>
    <definedName name="_xlnm.Criteria" localSheetId="3">'1. Identificación'!$M$17:$M$18</definedName>
    <definedName name="_xlnm.Criteria" localSheetId="6">'4. Val. Control'!#REF!</definedName>
    <definedName name="departamento">#REF!</definedName>
    <definedName name="Dependencias">[3]Listas!$B$3:$B$33</definedName>
    <definedName name="Dimensiones" localSheetId="3">#REF!</definedName>
    <definedName name="Dimensiones" localSheetId="6">#REF!</definedName>
    <definedName name="Dimensiones">#REF!</definedName>
    <definedName name="elemento">#REF!</definedName>
    <definedName name="Estrategias" localSheetId="3">#REF!</definedName>
    <definedName name="Estrategias" localSheetId="6">#REF!</definedName>
    <definedName name="Estrategias">#REF!</definedName>
    <definedName name="financia">#REF!</definedName>
    <definedName name="interoperabilidad">#REF!</definedName>
    <definedName name="jjjjjjjjjj" localSheetId="0">#REF!</definedName>
    <definedName name="jjjjjjjjjj">#REF!</definedName>
    <definedName name="Lista_proceso">[4]PA_SERVCIUDA!$F$2</definedName>
    <definedName name="Lista_reporte">[4]REPORTE!$C$5</definedName>
    <definedName name="nivel">#REF!</definedName>
    <definedName name="nivelracio">#REF!</definedName>
    <definedName name="norma">#REF!</definedName>
    <definedName name="Objetivo_1" localSheetId="3">#REF!</definedName>
    <definedName name="Objetivo_1" localSheetId="6">#REF!</definedName>
    <definedName name="Objetivo_1">#REF!</definedName>
    <definedName name="Objetivo_2" localSheetId="3">#REF!</definedName>
    <definedName name="Objetivo_2" localSheetId="6">#REF!</definedName>
    <definedName name="Objetivo_2">#REF!</definedName>
    <definedName name="Objetivo_3" localSheetId="3">#REF!</definedName>
    <definedName name="Objetivo_3" localSheetId="6">#REF!</definedName>
    <definedName name="Objetivo_3">#REF!</definedName>
    <definedName name="Objetivo_4" localSheetId="3">#REF!</definedName>
    <definedName name="Objetivo_4" localSheetId="6">#REF!</definedName>
    <definedName name="Objetivo_4">#REF!</definedName>
    <definedName name="Objetivo_5" localSheetId="3">#REF!</definedName>
    <definedName name="Objetivo_5" localSheetId="6">#REF!</definedName>
    <definedName name="Objetivo_5">#REF!</definedName>
    <definedName name="objetivos_institucionales" localSheetId="3">#REF!</definedName>
    <definedName name="objetivos_institucionales" localSheetId="6">#REF!</definedName>
    <definedName name="objetivos_institucionales">#REF!</definedName>
    <definedName name="orden">#REF!</definedName>
    <definedName name="Planes_institucionales" localSheetId="3">#REF!</definedName>
    <definedName name="Planes_institucionales" localSheetId="6">#REF!</definedName>
    <definedName name="Planes_institucionales">#REF!</definedName>
    <definedName name="Politica" localSheetId="3">#REF!</definedName>
    <definedName name="Politica" localSheetId="6">#REF!</definedName>
    <definedName name="Politica">#REF!</definedName>
    <definedName name="PROBABILIDAD" localSheetId="3">#REF!</definedName>
    <definedName name="PROBABILIDAD" localSheetId="6">#REF!</definedName>
    <definedName name="PROBABILIDAD">#REF!</definedName>
    <definedName name="Proceso" localSheetId="3">#REF!</definedName>
    <definedName name="Proceso" localSheetId="6">#REF!</definedName>
    <definedName name="Proceso">#REF!</definedName>
    <definedName name="prueba" localSheetId="0">#REF!</definedName>
    <definedName name="prueba">#REF!</definedName>
    <definedName name="RACIONALIZACION">[5]DAFP!$H$250:$H$256</definedName>
    <definedName name="Recursos" localSheetId="3">#REF!</definedName>
    <definedName name="Recursos" localSheetId="6">#REF!</definedName>
    <definedName name="Recursos">#REF!</definedName>
    <definedName name="Reputacional">'[1]3 PROBABIL E IMPACTO INHERENTE'!$AA$9:$AA$14</definedName>
    <definedName name="sector">#REF!</definedName>
    <definedName name="SERVCIUDA" localSheetId="3">#REF!</definedName>
    <definedName name="SERVCIUDA" localSheetId="6">#REF!</definedName>
    <definedName name="SERVCIUDA">#REF!</definedName>
    <definedName name="SERVICIO_AL_CIUDADANO_Y_PARTICIPACION" localSheetId="3">#REF!</definedName>
    <definedName name="SERVICIO_AL_CIUDADANO_Y_PARTICIPACION" localSheetId="6">#REF!</definedName>
    <definedName name="SERVICIO_AL_CIUDADANO_Y_PARTICIPACION">#REF!</definedName>
    <definedName name="Simplificacion">#REF!</definedName>
    <definedName name="Tipo_indicador" localSheetId="3">#REF!</definedName>
    <definedName name="Tipo_indicador" localSheetId="6">#REF!</definedName>
    <definedName name="Tipo_indicador">#REF!</definedName>
    <definedName name="TipoControl" localSheetId="3">#REF!</definedName>
    <definedName name="TipoControl" localSheetId="6">#REF!</definedName>
    <definedName name="TipoControl">#REF!</definedName>
    <definedName name="_xlnm.Print_Titles" localSheetId="0">'Matriz 2021'!$5:$7</definedName>
    <definedName name="Unidad_medida" localSheetId="3">#REF!</definedName>
    <definedName name="Unidad_medida" localSheetId="6">#REF!</definedName>
    <definedName name="Unidad_medida">#REF!</definedName>
    <definedName name="Valores" localSheetId="3">#REF!</definedName>
    <definedName name="Valores" localSheetId="6">#REF!</definedName>
    <definedName name="Valores">#REF!</definedName>
    <definedName name="ventanilla">#REF!</definedName>
    <definedName name="vigenc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42" l="1"/>
  <c r="N17" i="42"/>
  <c r="O17" i="42"/>
  <c r="Q17" i="42"/>
  <c r="D18" i="42"/>
  <c r="N18" i="42"/>
  <c r="O18" i="42"/>
  <c r="Q18" i="42"/>
  <c r="R18" i="42" s="1"/>
  <c r="D21" i="42"/>
  <c r="N21" i="42"/>
  <c r="O21" i="42"/>
  <c r="Q21" i="42"/>
  <c r="D22" i="42"/>
  <c r="N22" i="42"/>
  <c r="O22" i="42"/>
  <c r="Q22" i="42"/>
  <c r="R22" i="42" s="1"/>
  <c r="D24" i="42"/>
  <c r="N24" i="42"/>
  <c r="O24" i="42"/>
  <c r="Q24" i="42"/>
  <c r="D25" i="42"/>
  <c r="N25" i="42"/>
  <c r="O25" i="42"/>
  <c r="Q25" i="42"/>
  <c r="D26" i="42"/>
  <c r="N26" i="42"/>
  <c r="O26" i="42"/>
  <c r="Q26" i="42"/>
  <c r="R26" i="42" s="1"/>
  <c r="D29" i="42"/>
  <c r="N29" i="42"/>
  <c r="O29" i="42"/>
  <c r="Q29" i="42"/>
  <c r="D30" i="42"/>
  <c r="N30" i="42"/>
  <c r="O30" i="42"/>
  <c r="Q30" i="42"/>
  <c r="R30" i="42" s="1"/>
  <c r="D33" i="42"/>
  <c r="N33" i="42"/>
  <c r="O33" i="42"/>
  <c r="Q33" i="42"/>
  <c r="D34" i="42"/>
  <c r="N34" i="42"/>
  <c r="O34" i="42"/>
  <c r="Q34" i="42"/>
  <c r="R34" i="42" s="1"/>
  <c r="D37" i="42"/>
  <c r="N37" i="42"/>
  <c r="O37" i="42"/>
  <c r="Q37" i="42"/>
  <c r="D38" i="42"/>
  <c r="N38" i="42"/>
  <c r="O38" i="42"/>
  <c r="Q38" i="42"/>
  <c r="R38" i="42" s="1"/>
  <c r="D41" i="42"/>
  <c r="N41" i="42"/>
  <c r="O41" i="42"/>
  <c r="Q41" i="42"/>
  <c r="D42" i="42"/>
  <c r="N42" i="42"/>
  <c r="O42" i="42"/>
  <c r="Q42" i="42"/>
  <c r="R42" i="42" s="1"/>
  <c r="D44" i="42"/>
  <c r="N44" i="42"/>
  <c r="O44" i="42"/>
  <c r="Q44" i="42"/>
  <c r="D45" i="42"/>
  <c r="N45" i="42"/>
  <c r="O45" i="42"/>
  <c r="Q45" i="42"/>
  <c r="D46" i="42"/>
  <c r="N46" i="42"/>
  <c r="O46" i="42"/>
  <c r="Q46" i="42"/>
  <c r="R46" i="42" s="1"/>
  <c r="D48" i="42"/>
  <c r="N48" i="42"/>
  <c r="O48" i="42"/>
  <c r="Q48" i="42"/>
  <c r="D49" i="42"/>
  <c r="N49" i="42"/>
  <c r="O49" i="42"/>
  <c r="Q49" i="42"/>
  <c r="D50" i="42"/>
  <c r="N50" i="42"/>
  <c r="O50" i="42"/>
  <c r="Q50" i="42"/>
  <c r="R50" i="42" s="1"/>
  <c r="D52" i="42"/>
  <c r="N52" i="42"/>
  <c r="Q52" i="42"/>
  <c r="D53" i="42"/>
  <c r="N53" i="42"/>
  <c r="O53" i="42"/>
  <c r="Q53" i="42"/>
  <c r="D54" i="42"/>
  <c r="N54" i="42"/>
  <c r="O54" i="42"/>
  <c r="Q54" i="42"/>
  <c r="R54" i="42" s="1"/>
  <c r="D57" i="42"/>
  <c r="N57" i="42"/>
  <c r="O57" i="42"/>
  <c r="Q57" i="42"/>
  <c r="D58" i="42"/>
  <c r="N58" i="42"/>
  <c r="O58" i="42"/>
  <c r="Q58" i="42"/>
  <c r="R58" i="42" s="1"/>
  <c r="R25" i="42" l="1"/>
  <c r="R24" i="42"/>
  <c r="R21" i="42"/>
  <c r="R17" i="42"/>
  <c r="R37" i="42"/>
  <c r="R29" i="42"/>
  <c r="R48" i="42"/>
  <c r="R33" i="42"/>
  <c r="R52" i="42"/>
  <c r="R45" i="42"/>
  <c r="R41" i="42"/>
  <c r="R44" i="42"/>
  <c r="R49" i="42"/>
  <c r="R53" i="42"/>
  <c r="R57" i="42"/>
  <c r="Q55" i="42" l="1"/>
  <c r="A21" i="44" l="1"/>
  <c r="B21" i="44"/>
  <c r="C21" i="44"/>
  <c r="D21" i="44"/>
  <c r="G21" i="44"/>
  <c r="I21" i="44" s="1"/>
  <c r="E20" i="45" s="1"/>
  <c r="K21" i="44"/>
  <c r="L21" i="44"/>
  <c r="N21" i="44"/>
  <c r="O21" i="44"/>
  <c r="C55" i="42"/>
  <c r="A55" i="42"/>
  <c r="D56" i="42"/>
  <c r="D55" i="42"/>
  <c r="A21" i="43"/>
  <c r="B21" i="43"/>
  <c r="O35" i="42"/>
  <c r="H21" i="44" l="1"/>
  <c r="P21" i="44"/>
  <c r="Q21" i="44" s="1"/>
  <c r="F20" i="45" s="1"/>
  <c r="G20" i="45" s="1"/>
  <c r="Q51" i="42" l="1"/>
  <c r="O51" i="42"/>
  <c r="N51" i="42"/>
  <c r="Q47" i="42"/>
  <c r="O47" i="42"/>
  <c r="N47" i="42"/>
  <c r="Q43" i="42"/>
  <c r="O43" i="42"/>
  <c r="N43" i="42"/>
  <c r="Q40" i="42"/>
  <c r="O40" i="42"/>
  <c r="N40" i="42"/>
  <c r="Q39" i="42"/>
  <c r="O39" i="42"/>
  <c r="N39" i="42"/>
  <c r="Q36" i="42"/>
  <c r="O36" i="42"/>
  <c r="N36" i="42"/>
  <c r="Q35" i="42"/>
  <c r="N35" i="42"/>
  <c r="Q32" i="42"/>
  <c r="O32" i="42"/>
  <c r="N32" i="42"/>
  <c r="Q31" i="42"/>
  <c r="O31" i="42"/>
  <c r="N31" i="42"/>
  <c r="Q27" i="42"/>
  <c r="O27" i="42"/>
  <c r="N27" i="42"/>
  <c r="Q23" i="42"/>
  <c r="O23" i="42"/>
  <c r="N23" i="42"/>
  <c r="Q20" i="42"/>
  <c r="R20" i="42" s="1"/>
  <c r="Q19" i="42"/>
  <c r="O19" i="42"/>
  <c r="N19" i="42"/>
  <c r="R23" i="42" l="1"/>
  <c r="R43" i="42"/>
  <c r="R27" i="42"/>
  <c r="R40" i="42"/>
  <c r="R47" i="42"/>
  <c r="R39" i="42"/>
  <c r="R51" i="42"/>
  <c r="R31" i="42"/>
  <c r="R35" i="42"/>
  <c r="R19" i="42"/>
  <c r="Q15" i="42"/>
  <c r="O15" i="42"/>
  <c r="N15" i="42"/>
  <c r="Q16" i="42"/>
  <c r="O16" i="42"/>
  <c r="N16" i="42"/>
  <c r="R15" i="42" l="1"/>
  <c r="R16" i="42"/>
  <c r="N38" i="41" l="1"/>
  <c r="N37" i="41"/>
  <c r="E51" i="42" s="1"/>
  <c r="N28" i="41"/>
  <c r="N30" i="41"/>
  <c r="E55" i="42" l="1"/>
  <c r="C21" i="43"/>
  <c r="E21" i="44"/>
  <c r="N34" i="41"/>
  <c r="N33" i="41"/>
  <c r="N31" i="41"/>
  <c r="A15" i="42" l="1"/>
  <c r="C15" i="42"/>
  <c r="D15" i="42"/>
  <c r="D16" i="42"/>
  <c r="E11" i="44"/>
  <c r="A11" i="44"/>
  <c r="B11" i="44"/>
  <c r="C11" i="44"/>
  <c r="D11" i="44"/>
  <c r="G11" i="44"/>
  <c r="H11" i="44" s="1"/>
  <c r="F15" i="42" s="1"/>
  <c r="K11" i="44"/>
  <c r="L11" i="44"/>
  <c r="N11" i="44"/>
  <c r="O11" i="44"/>
  <c r="P11" i="44" l="1"/>
  <c r="S15" i="42"/>
  <c r="S16" i="42"/>
  <c r="Q11" i="44"/>
  <c r="G15" i="42"/>
  <c r="I11" i="44"/>
  <c r="E15" i="42"/>
  <c r="L20" i="44"/>
  <c r="K20" i="44"/>
  <c r="G20" i="44"/>
  <c r="I20" i="44" s="1"/>
  <c r="S18" i="42" l="1"/>
  <c r="U15" i="42" s="1"/>
  <c r="T16" i="42"/>
  <c r="T15" i="42"/>
  <c r="H20" i="44"/>
  <c r="F55" i="42" s="1"/>
  <c r="T18" i="42" l="1"/>
  <c r="V15" i="42" s="1"/>
  <c r="D19" i="45"/>
  <c r="N36" i="41"/>
  <c r="E47" i="42" s="1"/>
  <c r="N35" i="41"/>
  <c r="N32" i="41"/>
  <c r="N29" i="41"/>
  <c r="M18" i="41" l="1"/>
  <c r="N62" i="44" l="1"/>
  <c r="O62" i="44"/>
  <c r="N63" i="44"/>
  <c r="O63" i="44"/>
  <c r="N64" i="44"/>
  <c r="O64" i="44"/>
  <c r="N65" i="44"/>
  <c r="O65" i="44"/>
  <c r="G22" i="44"/>
  <c r="H22" i="44" s="1"/>
  <c r="K22" i="44"/>
  <c r="L22" i="44"/>
  <c r="G23" i="44"/>
  <c r="I23" i="44" s="1"/>
  <c r="K23" i="44"/>
  <c r="L23" i="44"/>
  <c r="G24" i="44"/>
  <c r="H24" i="44" s="1"/>
  <c r="K24" i="44"/>
  <c r="L24" i="44"/>
  <c r="G25" i="44"/>
  <c r="I25" i="44" s="1"/>
  <c r="K25" i="44"/>
  <c r="L25" i="44"/>
  <c r="G26" i="44"/>
  <c r="H26" i="44" s="1"/>
  <c r="K26" i="44"/>
  <c r="L26" i="44"/>
  <c r="G27" i="44"/>
  <c r="I27" i="44" s="1"/>
  <c r="K27" i="44"/>
  <c r="L27" i="44"/>
  <c r="G28" i="44"/>
  <c r="H28" i="44" s="1"/>
  <c r="K28" i="44"/>
  <c r="L28" i="44"/>
  <c r="G29" i="44"/>
  <c r="I29" i="44" s="1"/>
  <c r="K29" i="44"/>
  <c r="L29" i="44"/>
  <c r="G30" i="44"/>
  <c r="H30" i="44" s="1"/>
  <c r="K30" i="44"/>
  <c r="L30" i="44"/>
  <c r="G31" i="44"/>
  <c r="I31" i="44" s="1"/>
  <c r="K31" i="44"/>
  <c r="L31" i="44"/>
  <c r="G32" i="44"/>
  <c r="H32" i="44" s="1"/>
  <c r="K32" i="44"/>
  <c r="L32" i="44"/>
  <c r="G33" i="44"/>
  <c r="I33" i="44" s="1"/>
  <c r="K33" i="44"/>
  <c r="L33" i="44"/>
  <c r="G34" i="44"/>
  <c r="H34" i="44" s="1"/>
  <c r="K34" i="44"/>
  <c r="L34" i="44"/>
  <c r="G35" i="44"/>
  <c r="I35" i="44" s="1"/>
  <c r="K35" i="44"/>
  <c r="L35" i="44"/>
  <c r="G36" i="44"/>
  <c r="H36" i="44" s="1"/>
  <c r="K36" i="44"/>
  <c r="L36" i="44"/>
  <c r="G37" i="44"/>
  <c r="I37" i="44" s="1"/>
  <c r="K37" i="44"/>
  <c r="L37" i="44"/>
  <c r="G38" i="44"/>
  <c r="H38" i="44" s="1"/>
  <c r="K38" i="44"/>
  <c r="L38" i="44"/>
  <c r="G39" i="44"/>
  <c r="I39" i="44" s="1"/>
  <c r="K39" i="44"/>
  <c r="L39" i="44"/>
  <c r="G40" i="44"/>
  <c r="H40" i="44" s="1"/>
  <c r="K40" i="44"/>
  <c r="L40" i="44"/>
  <c r="G41" i="44"/>
  <c r="I41" i="44" s="1"/>
  <c r="K41" i="44"/>
  <c r="L41" i="44"/>
  <c r="G42" i="44"/>
  <c r="H42" i="44" s="1"/>
  <c r="K42" i="44"/>
  <c r="L42" i="44"/>
  <c r="G43" i="44"/>
  <c r="I43" i="44" s="1"/>
  <c r="K43" i="44"/>
  <c r="L43" i="44"/>
  <c r="G44" i="44"/>
  <c r="H44" i="44" s="1"/>
  <c r="K44" i="44"/>
  <c r="L44" i="44"/>
  <c r="G45" i="44"/>
  <c r="I45" i="44" s="1"/>
  <c r="K45" i="44"/>
  <c r="L45" i="44"/>
  <c r="G46" i="44"/>
  <c r="H46" i="44" s="1"/>
  <c r="K46" i="44"/>
  <c r="L46" i="44"/>
  <c r="G47" i="44"/>
  <c r="I47" i="44" s="1"/>
  <c r="K47" i="44"/>
  <c r="L47" i="44"/>
  <c r="G48" i="44"/>
  <c r="H48" i="44" s="1"/>
  <c r="K48" i="44"/>
  <c r="L48" i="44"/>
  <c r="G49" i="44"/>
  <c r="I49" i="44" s="1"/>
  <c r="K49" i="44"/>
  <c r="L49" i="44"/>
  <c r="G50" i="44"/>
  <c r="H50" i="44" s="1"/>
  <c r="K50" i="44"/>
  <c r="L50" i="44"/>
  <c r="G51" i="44"/>
  <c r="I51" i="44" s="1"/>
  <c r="K51" i="44"/>
  <c r="L51" i="44"/>
  <c r="G52" i="44"/>
  <c r="H52" i="44" s="1"/>
  <c r="K52" i="44"/>
  <c r="L52" i="44"/>
  <c r="G53" i="44"/>
  <c r="I53" i="44" s="1"/>
  <c r="K53" i="44"/>
  <c r="L53" i="44"/>
  <c r="G54" i="44"/>
  <c r="H54" i="44" s="1"/>
  <c r="K54" i="44"/>
  <c r="L54" i="44"/>
  <c r="G55" i="44"/>
  <c r="I55" i="44" s="1"/>
  <c r="K55" i="44"/>
  <c r="L55" i="44"/>
  <c r="G56" i="44"/>
  <c r="H56" i="44" s="1"/>
  <c r="K56" i="44"/>
  <c r="L56" i="44"/>
  <c r="G57" i="44"/>
  <c r="I57" i="44" s="1"/>
  <c r="K57" i="44"/>
  <c r="L57" i="44"/>
  <c r="G58" i="44"/>
  <c r="H58" i="44" s="1"/>
  <c r="K58" i="44"/>
  <c r="L58" i="44"/>
  <c r="G59" i="44"/>
  <c r="I59" i="44" s="1"/>
  <c r="K59" i="44"/>
  <c r="L59" i="44"/>
  <c r="G60" i="44"/>
  <c r="H60" i="44" s="1"/>
  <c r="K60" i="44"/>
  <c r="L60" i="44"/>
  <c r="G61" i="44"/>
  <c r="I61" i="44" s="1"/>
  <c r="K61" i="44"/>
  <c r="L61" i="44"/>
  <c r="G62" i="44"/>
  <c r="H62" i="44" s="1"/>
  <c r="K62" i="44"/>
  <c r="P62" i="44" s="1"/>
  <c r="Q62" i="44" s="1"/>
  <c r="L62" i="44"/>
  <c r="G63" i="44"/>
  <c r="I63" i="44" s="1"/>
  <c r="K63" i="44"/>
  <c r="L63" i="44"/>
  <c r="G64" i="44"/>
  <c r="H64" i="44" s="1"/>
  <c r="K64" i="44"/>
  <c r="L64" i="44"/>
  <c r="G65" i="44"/>
  <c r="I65" i="44" s="1"/>
  <c r="K65" i="44"/>
  <c r="P65" i="44" s="1"/>
  <c r="Q65" i="44" s="1"/>
  <c r="L65" i="44"/>
  <c r="G66" i="44"/>
  <c r="H66" i="44" s="1"/>
  <c r="K66" i="44"/>
  <c r="L66" i="44"/>
  <c r="G67" i="44"/>
  <c r="H67" i="44" s="1"/>
  <c r="K67" i="44"/>
  <c r="L67" i="44"/>
  <c r="G68" i="44"/>
  <c r="H68" i="44" s="1"/>
  <c r="K68" i="44"/>
  <c r="L68" i="44"/>
  <c r="G69" i="44"/>
  <c r="I69" i="44" s="1"/>
  <c r="K69" i="44"/>
  <c r="L69" i="44"/>
  <c r="G70" i="44"/>
  <c r="H70" i="44" s="1"/>
  <c r="K70" i="44"/>
  <c r="L70" i="44"/>
  <c r="G71" i="44"/>
  <c r="I71" i="44" s="1"/>
  <c r="K71" i="44"/>
  <c r="L71" i="44"/>
  <c r="G72" i="44"/>
  <c r="H72" i="44" s="1"/>
  <c r="K72" i="44"/>
  <c r="L72" i="44"/>
  <c r="G73" i="44"/>
  <c r="I73" i="44" s="1"/>
  <c r="K73" i="44"/>
  <c r="L73" i="44"/>
  <c r="G74" i="44"/>
  <c r="H74" i="44" s="1"/>
  <c r="K74" i="44"/>
  <c r="L74" i="44"/>
  <c r="G75" i="44"/>
  <c r="H75" i="44" s="1"/>
  <c r="K75" i="44"/>
  <c r="L75" i="44"/>
  <c r="D20" i="44"/>
  <c r="I67" i="44" l="1"/>
  <c r="P63" i="44"/>
  <c r="Q63" i="44" s="1"/>
  <c r="H63" i="44"/>
  <c r="H23" i="44"/>
  <c r="H47" i="44"/>
  <c r="H43" i="44"/>
  <c r="I75" i="44"/>
  <c r="H59" i="44"/>
  <c r="H31" i="44"/>
  <c r="H71" i="44"/>
  <c r="H55" i="44"/>
  <c r="H27" i="44"/>
  <c r="H39" i="44"/>
  <c r="H51" i="44"/>
  <c r="H35" i="44"/>
  <c r="P64" i="44"/>
  <c r="Q64" i="44" s="1"/>
  <c r="H73" i="44"/>
  <c r="I72" i="44"/>
  <c r="H69" i="44"/>
  <c r="I68" i="44"/>
  <c r="H65" i="44"/>
  <c r="I64" i="44"/>
  <c r="H61" i="44"/>
  <c r="I60" i="44"/>
  <c r="H57" i="44"/>
  <c r="I56" i="44"/>
  <c r="H53" i="44"/>
  <c r="I52" i="44"/>
  <c r="H49" i="44"/>
  <c r="I48" i="44"/>
  <c r="H45" i="44"/>
  <c r="I44" i="44"/>
  <c r="H41" i="44"/>
  <c r="I40" i="44"/>
  <c r="H37" i="44"/>
  <c r="I36" i="44"/>
  <c r="H33" i="44"/>
  <c r="I32" i="44"/>
  <c r="H29" i="44"/>
  <c r="I28" i="44"/>
  <c r="H25" i="44"/>
  <c r="I24" i="44"/>
  <c r="I74" i="44"/>
  <c r="I70" i="44"/>
  <c r="I66" i="44"/>
  <c r="I62" i="44"/>
  <c r="I58" i="44"/>
  <c r="I54" i="44"/>
  <c r="I50" i="44"/>
  <c r="I46" i="44"/>
  <c r="I42" i="44"/>
  <c r="I38" i="44"/>
  <c r="I34" i="44"/>
  <c r="I30" i="44"/>
  <c r="I26" i="44"/>
  <c r="I22" i="44"/>
  <c r="D18" i="44" l="1"/>
  <c r="N91" i="41" l="1"/>
  <c r="A263" i="42" l="1"/>
  <c r="A259" i="42"/>
  <c r="A255" i="42"/>
  <c r="C70" i="45"/>
  <c r="C71" i="45"/>
  <c r="C72" i="45"/>
  <c r="C73" i="45"/>
  <c r="C74" i="45"/>
  <c r="B70" i="45"/>
  <c r="B71" i="45"/>
  <c r="B72" i="45"/>
  <c r="B73" i="45"/>
  <c r="B74" i="45"/>
  <c r="A70" i="45"/>
  <c r="A71" i="45"/>
  <c r="A72" i="45"/>
  <c r="A73" i="45"/>
  <c r="A74" i="45"/>
  <c r="O71" i="44"/>
  <c r="O72" i="44"/>
  <c r="O73" i="44"/>
  <c r="O74" i="44"/>
  <c r="O75" i="44"/>
  <c r="N71" i="44"/>
  <c r="N72" i="44"/>
  <c r="N73" i="44"/>
  <c r="N74" i="44"/>
  <c r="N75" i="44"/>
  <c r="E70" i="45"/>
  <c r="E71" i="45"/>
  <c r="G71" i="45" s="1"/>
  <c r="F263" i="42"/>
  <c r="E73" i="45"/>
  <c r="G73" i="45" s="1"/>
  <c r="E74" i="45"/>
  <c r="G74" i="45" s="1"/>
  <c r="N89" i="41"/>
  <c r="N90" i="41"/>
  <c r="D74" i="45"/>
  <c r="F271" i="42" l="1"/>
  <c r="F267" i="42"/>
  <c r="E72" i="45"/>
  <c r="G72" i="45" s="1"/>
  <c r="P73" i="44"/>
  <c r="G263" i="42" s="1"/>
  <c r="P71" i="44"/>
  <c r="G255" i="42" s="1"/>
  <c r="P75" i="44"/>
  <c r="G271" i="42" s="1"/>
  <c r="P74" i="44"/>
  <c r="Q74" i="44" s="1"/>
  <c r="F73" i="45" s="1"/>
  <c r="F255" i="42"/>
  <c r="P72" i="44"/>
  <c r="G259" i="42" s="1"/>
  <c r="D72" i="45"/>
  <c r="D70" i="45"/>
  <c r="F259" i="42"/>
  <c r="D73" i="45"/>
  <c r="D71" i="45"/>
  <c r="C10" i="45"/>
  <c r="D51" i="42"/>
  <c r="D47" i="42"/>
  <c r="D43" i="42"/>
  <c r="D40" i="42"/>
  <c r="D39" i="42"/>
  <c r="D36" i="42"/>
  <c r="D35" i="42"/>
  <c r="D32" i="42"/>
  <c r="D31" i="42"/>
  <c r="D28" i="42"/>
  <c r="D27" i="42"/>
  <c r="D23" i="42"/>
  <c r="D20" i="42"/>
  <c r="D19" i="42"/>
  <c r="C51" i="42"/>
  <c r="C47" i="42"/>
  <c r="C43" i="42"/>
  <c r="C39" i="42"/>
  <c r="C35" i="42"/>
  <c r="C31" i="42"/>
  <c r="C27" i="42"/>
  <c r="C23" i="42"/>
  <c r="C19" i="42"/>
  <c r="A251" i="42"/>
  <c r="A247" i="42"/>
  <c r="A243" i="42"/>
  <c r="A239" i="42"/>
  <c r="A235" i="42"/>
  <c r="A231" i="42"/>
  <c r="A227" i="42"/>
  <c r="A223" i="42"/>
  <c r="A219" i="42"/>
  <c r="A215" i="42"/>
  <c r="A211" i="42"/>
  <c r="A207" i="42"/>
  <c r="A203" i="42"/>
  <c r="A199" i="42"/>
  <c r="A195" i="42"/>
  <c r="A191" i="42"/>
  <c r="A187" i="42"/>
  <c r="A183" i="42"/>
  <c r="A179" i="42"/>
  <c r="A175" i="42"/>
  <c r="A171" i="42"/>
  <c r="A167" i="42"/>
  <c r="A163" i="42"/>
  <c r="A159" i="42"/>
  <c r="A155" i="42"/>
  <c r="A151" i="42"/>
  <c r="A147" i="42"/>
  <c r="A143" i="42"/>
  <c r="A139" i="42"/>
  <c r="A135" i="42"/>
  <c r="A131" i="42"/>
  <c r="A127" i="42"/>
  <c r="A123" i="42"/>
  <c r="A119" i="42"/>
  <c r="A115" i="42"/>
  <c r="A111" i="42"/>
  <c r="A107" i="42"/>
  <c r="A103" i="42"/>
  <c r="A99" i="42"/>
  <c r="A95" i="42"/>
  <c r="A91" i="42"/>
  <c r="A87" i="42"/>
  <c r="A83" i="42"/>
  <c r="A79" i="42"/>
  <c r="A75" i="42"/>
  <c r="A71" i="42"/>
  <c r="A67" i="42"/>
  <c r="A63" i="42"/>
  <c r="A59" i="42"/>
  <c r="A51" i="42"/>
  <c r="A47" i="42"/>
  <c r="A43" i="42"/>
  <c r="A39" i="42"/>
  <c r="A35" i="42"/>
  <c r="A31" i="42"/>
  <c r="A27" i="42"/>
  <c r="A23" i="42"/>
  <c r="A19" i="42"/>
  <c r="A10" i="45"/>
  <c r="B18" i="43"/>
  <c r="Q75" i="44" l="1"/>
  <c r="F74" i="45" s="1"/>
  <c r="Q72" i="44"/>
  <c r="F71" i="45" s="1"/>
  <c r="Q73" i="44"/>
  <c r="F72" i="45" s="1"/>
  <c r="Q71" i="44"/>
  <c r="F70" i="45" s="1"/>
  <c r="G70" i="45" s="1"/>
  <c r="G267" i="42"/>
  <c r="B12" i="43"/>
  <c r="B13" i="43"/>
  <c r="B14" i="43"/>
  <c r="B15" i="43"/>
  <c r="B16" i="43"/>
  <c r="B17" i="43"/>
  <c r="B19" i="43"/>
  <c r="B20" i="43"/>
  <c r="B11" i="43"/>
  <c r="A12" i="43"/>
  <c r="A13" i="43"/>
  <c r="A14" i="43"/>
  <c r="A15" i="43"/>
  <c r="A16" i="43"/>
  <c r="A17" i="43"/>
  <c r="A18" i="43"/>
  <c r="A19" i="43"/>
  <c r="A20" i="43"/>
  <c r="A11" i="43"/>
  <c r="A13" i="45" l="1"/>
  <c r="B13" i="45"/>
  <c r="C13" i="45"/>
  <c r="A14" i="45"/>
  <c r="B14" i="45"/>
  <c r="C14" i="45"/>
  <c r="A15" i="45"/>
  <c r="B15" i="45"/>
  <c r="C15" i="45"/>
  <c r="A16" i="45"/>
  <c r="B16" i="45"/>
  <c r="C16" i="45"/>
  <c r="A17" i="45"/>
  <c r="B17" i="45"/>
  <c r="C17" i="45"/>
  <c r="A18" i="45"/>
  <c r="B18" i="45"/>
  <c r="C18" i="45"/>
  <c r="A19" i="45"/>
  <c r="B19" i="45"/>
  <c r="C19" i="45"/>
  <c r="A20" i="45"/>
  <c r="B20" i="45"/>
  <c r="C20" i="45"/>
  <c r="A21" i="45"/>
  <c r="B21" i="45"/>
  <c r="C21" i="45"/>
  <c r="A22" i="45"/>
  <c r="B22" i="45"/>
  <c r="C22" i="45"/>
  <c r="A23" i="45"/>
  <c r="B23" i="45"/>
  <c r="C23" i="45"/>
  <c r="A24" i="45"/>
  <c r="B24" i="45"/>
  <c r="C24" i="45"/>
  <c r="A25" i="45"/>
  <c r="B25" i="45"/>
  <c r="C25" i="45"/>
  <c r="A26" i="45"/>
  <c r="B26" i="45"/>
  <c r="C26" i="45"/>
  <c r="A27" i="45"/>
  <c r="B27" i="45"/>
  <c r="C27" i="45"/>
  <c r="A28" i="45"/>
  <c r="B28" i="45"/>
  <c r="C28" i="45"/>
  <c r="A29" i="45"/>
  <c r="B29" i="45"/>
  <c r="C29" i="45"/>
  <c r="A30" i="45"/>
  <c r="B30" i="45"/>
  <c r="C30" i="45"/>
  <c r="A31" i="45"/>
  <c r="B31" i="45"/>
  <c r="C31" i="45"/>
  <c r="A32" i="45"/>
  <c r="B32" i="45"/>
  <c r="C32" i="45"/>
  <c r="A33" i="45"/>
  <c r="B33" i="45"/>
  <c r="C33" i="45"/>
  <c r="A34" i="45"/>
  <c r="B34" i="45"/>
  <c r="C34" i="45"/>
  <c r="A35" i="45"/>
  <c r="B35" i="45"/>
  <c r="C35" i="45"/>
  <c r="A36" i="45"/>
  <c r="B36" i="45"/>
  <c r="C36" i="45"/>
  <c r="A37" i="45"/>
  <c r="B37" i="45"/>
  <c r="C37" i="45"/>
  <c r="A38" i="45"/>
  <c r="B38" i="45"/>
  <c r="C38" i="45"/>
  <c r="A39" i="45"/>
  <c r="B39" i="45"/>
  <c r="C39" i="45"/>
  <c r="A40" i="45"/>
  <c r="B40" i="45"/>
  <c r="C40" i="45"/>
  <c r="A41" i="45"/>
  <c r="B41" i="45"/>
  <c r="C41" i="45"/>
  <c r="A42" i="45"/>
  <c r="B42" i="45"/>
  <c r="C42" i="45"/>
  <c r="A43" i="45"/>
  <c r="B43" i="45"/>
  <c r="C43" i="45"/>
  <c r="A44" i="45"/>
  <c r="B44" i="45"/>
  <c r="C44" i="45"/>
  <c r="A45" i="45"/>
  <c r="B45" i="45"/>
  <c r="C45" i="45"/>
  <c r="A46" i="45"/>
  <c r="B46" i="45"/>
  <c r="C46" i="45"/>
  <c r="A47" i="45"/>
  <c r="B47" i="45"/>
  <c r="C47" i="45"/>
  <c r="A48" i="45"/>
  <c r="B48" i="45"/>
  <c r="C48" i="45"/>
  <c r="A49" i="45"/>
  <c r="B49" i="45"/>
  <c r="C49" i="45"/>
  <c r="A50" i="45"/>
  <c r="B50" i="45"/>
  <c r="C50" i="45"/>
  <c r="A51" i="45"/>
  <c r="B51" i="45"/>
  <c r="C51" i="45"/>
  <c r="A52" i="45"/>
  <c r="B52" i="45"/>
  <c r="C52" i="45"/>
  <c r="A53" i="45"/>
  <c r="B53" i="45"/>
  <c r="C53" i="45"/>
  <c r="A54" i="45"/>
  <c r="B54" i="45"/>
  <c r="C54" i="45"/>
  <c r="A55" i="45"/>
  <c r="B55" i="45"/>
  <c r="C55" i="45"/>
  <c r="A56" i="45"/>
  <c r="B56" i="45"/>
  <c r="C56" i="45"/>
  <c r="A57" i="45"/>
  <c r="B57" i="45"/>
  <c r="C57" i="45"/>
  <c r="A58" i="45"/>
  <c r="B58" i="45"/>
  <c r="C58" i="45"/>
  <c r="A59" i="45"/>
  <c r="B59" i="45"/>
  <c r="C59" i="45"/>
  <c r="A60" i="45"/>
  <c r="B60" i="45"/>
  <c r="C60" i="45"/>
  <c r="A61" i="45"/>
  <c r="B61" i="45"/>
  <c r="C61" i="45"/>
  <c r="A62" i="45"/>
  <c r="B62" i="45"/>
  <c r="C62" i="45"/>
  <c r="A63" i="45"/>
  <c r="B63" i="45"/>
  <c r="C63" i="45"/>
  <c r="A64" i="45"/>
  <c r="B64" i="45"/>
  <c r="C64" i="45"/>
  <c r="A65" i="45"/>
  <c r="B65" i="45"/>
  <c r="C65" i="45"/>
  <c r="A66" i="45"/>
  <c r="B66" i="45"/>
  <c r="C66" i="45"/>
  <c r="A67" i="45"/>
  <c r="B67" i="45"/>
  <c r="C67" i="45"/>
  <c r="A68" i="45"/>
  <c r="B68" i="45"/>
  <c r="C68" i="45"/>
  <c r="A69" i="45"/>
  <c r="B69" i="45"/>
  <c r="C69" i="45"/>
  <c r="A11" i="45"/>
  <c r="B11" i="45"/>
  <c r="C11" i="45"/>
  <c r="A12" i="45"/>
  <c r="B12" i="45"/>
  <c r="C12" i="45"/>
  <c r="B10" i="45"/>
  <c r="D12" i="44"/>
  <c r="D13" i="44"/>
  <c r="D14" i="44"/>
  <c r="D15" i="44"/>
  <c r="D16" i="44"/>
  <c r="D17" i="44"/>
  <c r="D19" i="44"/>
  <c r="C12" i="44"/>
  <c r="C13" i="44"/>
  <c r="C14" i="44"/>
  <c r="C15" i="44"/>
  <c r="C16" i="44"/>
  <c r="C17" i="44"/>
  <c r="C18" i="44"/>
  <c r="C19" i="44"/>
  <c r="C20" i="44"/>
  <c r="B12" i="44"/>
  <c r="B13" i="44"/>
  <c r="B14" i="44"/>
  <c r="B15" i="44"/>
  <c r="B16" i="44"/>
  <c r="B17" i="44"/>
  <c r="B18" i="44"/>
  <c r="B19" i="44"/>
  <c r="B20" i="44"/>
  <c r="A12" i="44"/>
  <c r="A13" i="44"/>
  <c r="A14" i="44"/>
  <c r="A15" i="44"/>
  <c r="A16" i="44"/>
  <c r="A17" i="44"/>
  <c r="A18" i="44"/>
  <c r="A19" i="44"/>
  <c r="A20" i="44"/>
  <c r="O70" i="44"/>
  <c r="N70" i="44"/>
  <c r="E69" i="45"/>
  <c r="O69" i="44"/>
  <c r="N69" i="44"/>
  <c r="E68" i="45"/>
  <c r="O68" i="44"/>
  <c r="N68" i="44"/>
  <c r="E67" i="45"/>
  <c r="O67" i="44"/>
  <c r="N67" i="44"/>
  <c r="E66" i="45"/>
  <c r="O66" i="44"/>
  <c r="N66" i="44"/>
  <c r="E65" i="45"/>
  <c r="E64" i="45"/>
  <c r="E63" i="45"/>
  <c r="E62" i="45"/>
  <c r="E61" i="45"/>
  <c r="O61" i="44"/>
  <c r="N61" i="44"/>
  <c r="E60" i="45"/>
  <c r="O60" i="44"/>
  <c r="N60" i="44"/>
  <c r="E59" i="45"/>
  <c r="O59" i="44"/>
  <c r="N59" i="44"/>
  <c r="E58" i="45"/>
  <c r="O58" i="44"/>
  <c r="N58" i="44"/>
  <c r="E57" i="45"/>
  <c r="O57" i="44"/>
  <c r="N57" i="44"/>
  <c r="E56" i="45"/>
  <c r="O56" i="44"/>
  <c r="N56" i="44"/>
  <c r="E55" i="45"/>
  <c r="O55" i="44"/>
  <c r="N55" i="44"/>
  <c r="E54" i="45"/>
  <c r="O54" i="44"/>
  <c r="N54" i="44"/>
  <c r="E53" i="45"/>
  <c r="O53" i="44"/>
  <c r="N53" i="44"/>
  <c r="E52" i="45"/>
  <c r="O52" i="44"/>
  <c r="N52" i="44"/>
  <c r="E51" i="45"/>
  <c r="O51" i="44"/>
  <c r="N51" i="44"/>
  <c r="E50" i="45"/>
  <c r="O50" i="44"/>
  <c r="N50" i="44"/>
  <c r="E49" i="45"/>
  <c r="O49" i="44"/>
  <c r="N49" i="44"/>
  <c r="E48" i="45"/>
  <c r="O48" i="44"/>
  <c r="N48" i="44"/>
  <c r="E47" i="45"/>
  <c r="O47" i="44"/>
  <c r="N47" i="44"/>
  <c r="E46" i="45"/>
  <c r="O46" i="44"/>
  <c r="N46" i="44"/>
  <c r="E45" i="45"/>
  <c r="O45" i="44"/>
  <c r="N45" i="44"/>
  <c r="E44" i="45"/>
  <c r="O44" i="44"/>
  <c r="N44" i="44"/>
  <c r="E43" i="45"/>
  <c r="O43" i="44"/>
  <c r="N43" i="44"/>
  <c r="E42" i="45"/>
  <c r="O42" i="44"/>
  <c r="N42" i="44"/>
  <c r="E41" i="45"/>
  <c r="O41" i="44"/>
  <c r="N41" i="44"/>
  <c r="E40" i="45"/>
  <c r="O40" i="44"/>
  <c r="N40" i="44"/>
  <c r="E39" i="45"/>
  <c r="O39" i="44"/>
  <c r="N39" i="44"/>
  <c r="E38" i="45"/>
  <c r="O38" i="44"/>
  <c r="N38" i="44"/>
  <c r="E37" i="45"/>
  <c r="O37" i="44"/>
  <c r="N37" i="44"/>
  <c r="E36" i="45"/>
  <c r="O36" i="44"/>
  <c r="N36" i="44"/>
  <c r="E35" i="45"/>
  <c r="O35" i="44"/>
  <c r="N35" i="44"/>
  <c r="E34" i="45"/>
  <c r="O34" i="44"/>
  <c r="N34" i="44"/>
  <c r="E33" i="45"/>
  <c r="O33" i="44"/>
  <c r="N33" i="44"/>
  <c r="E32" i="45"/>
  <c r="O32" i="44"/>
  <c r="N32" i="44"/>
  <c r="E31" i="45"/>
  <c r="O31" i="44"/>
  <c r="N31" i="44"/>
  <c r="E30" i="45"/>
  <c r="O30" i="44"/>
  <c r="N30" i="44"/>
  <c r="F91" i="42"/>
  <c r="O29" i="44"/>
  <c r="N29" i="44"/>
  <c r="F87" i="42"/>
  <c r="O28" i="44"/>
  <c r="N28" i="44"/>
  <c r="F83" i="42"/>
  <c r="O27" i="44"/>
  <c r="N27" i="44"/>
  <c r="F79" i="42"/>
  <c r="O26" i="44"/>
  <c r="N26" i="44"/>
  <c r="F75" i="42"/>
  <c r="O25" i="44"/>
  <c r="N25" i="44"/>
  <c r="F71" i="42"/>
  <c r="O24" i="44"/>
  <c r="N24" i="44"/>
  <c r="F67" i="42"/>
  <c r="O23" i="44"/>
  <c r="N23" i="44"/>
  <c r="F63" i="42"/>
  <c r="O22" i="44"/>
  <c r="N22" i="44"/>
  <c r="F59" i="42"/>
  <c r="O20" i="44"/>
  <c r="N20" i="44"/>
  <c r="F51" i="42"/>
  <c r="S52" i="42" s="1"/>
  <c r="O19" i="44"/>
  <c r="N19" i="44"/>
  <c r="L19" i="44"/>
  <c r="K19" i="44"/>
  <c r="G19" i="44"/>
  <c r="H19" i="44" s="1"/>
  <c r="F47" i="42" s="1"/>
  <c r="O18" i="44"/>
  <c r="N18" i="44"/>
  <c r="L18" i="44"/>
  <c r="K18" i="44"/>
  <c r="G18" i="44"/>
  <c r="H18" i="44" s="1"/>
  <c r="F43" i="42" s="1"/>
  <c r="S43" i="42" s="1"/>
  <c r="S46" i="42" s="1"/>
  <c r="O17" i="44"/>
  <c r="N17" i="44"/>
  <c r="L17" i="44"/>
  <c r="K17" i="44"/>
  <c r="G17" i="44"/>
  <c r="H17" i="44" s="1"/>
  <c r="F39" i="42" s="1"/>
  <c r="O16" i="44"/>
  <c r="N16" i="44"/>
  <c r="L16" i="44"/>
  <c r="K16" i="44"/>
  <c r="G16" i="44"/>
  <c r="H16" i="44" s="1"/>
  <c r="F35" i="42" s="1"/>
  <c r="S35" i="42" s="1"/>
  <c r="O15" i="44"/>
  <c r="N15" i="44"/>
  <c r="L15" i="44"/>
  <c r="K15" i="44"/>
  <c r="G15" i="44"/>
  <c r="H15" i="44" s="1"/>
  <c r="F31" i="42" s="1"/>
  <c r="O14" i="44"/>
  <c r="N14" i="44"/>
  <c r="L14" i="44"/>
  <c r="K14" i="44"/>
  <c r="G14" i="44"/>
  <c r="H14" i="44" s="1"/>
  <c r="F27" i="42" s="1"/>
  <c r="S27" i="42" s="1"/>
  <c r="O13" i="44"/>
  <c r="N13" i="44"/>
  <c r="L13" i="44"/>
  <c r="K13" i="44"/>
  <c r="G13" i="44"/>
  <c r="H13" i="44" s="1"/>
  <c r="F23" i="42" s="1"/>
  <c r="O12" i="44"/>
  <c r="N12" i="44"/>
  <c r="L12" i="44"/>
  <c r="K12" i="44"/>
  <c r="G12" i="44"/>
  <c r="H12" i="44" s="1"/>
  <c r="F19" i="42" s="1"/>
  <c r="S20" i="42" s="1"/>
  <c r="N52" i="41"/>
  <c r="N53" i="41"/>
  <c r="N54" i="41"/>
  <c r="N55" i="41"/>
  <c r="N56" i="41"/>
  <c r="N57" i="41"/>
  <c r="N58" i="41"/>
  <c r="N59" i="41"/>
  <c r="N60" i="41"/>
  <c r="N61" i="41"/>
  <c r="N62" i="41"/>
  <c r="N63" i="41"/>
  <c r="N64" i="41"/>
  <c r="N65" i="41"/>
  <c r="N66" i="41"/>
  <c r="N67" i="41"/>
  <c r="N68" i="41"/>
  <c r="N69" i="41"/>
  <c r="N70" i="41"/>
  <c r="N71" i="41"/>
  <c r="N72" i="41"/>
  <c r="N73" i="41"/>
  <c r="N74" i="41"/>
  <c r="N75" i="41"/>
  <c r="N76" i="41"/>
  <c r="N77" i="41"/>
  <c r="N78" i="41"/>
  <c r="N79" i="41"/>
  <c r="N80" i="41"/>
  <c r="N81" i="41"/>
  <c r="N82" i="41"/>
  <c r="N83" i="41"/>
  <c r="N84" i="41"/>
  <c r="N85" i="41"/>
  <c r="N86" i="41"/>
  <c r="N87" i="41"/>
  <c r="N88" i="41"/>
  <c r="N51" i="41"/>
  <c r="N43" i="41"/>
  <c r="N44" i="41"/>
  <c r="N45" i="41"/>
  <c r="N46" i="41"/>
  <c r="N47" i="41"/>
  <c r="N48" i="41"/>
  <c r="N49" i="41"/>
  <c r="N50" i="41"/>
  <c r="N42" i="41"/>
  <c r="E20" i="44"/>
  <c r="N40" i="41"/>
  <c r="N41" i="41"/>
  <c r="S38" i="42" l="1"/>
  <c r="U35" i="42" s="1"/>
  <c r="S56" i="42"/>
  <c r="S55" i="42"/>
  <c r="S31" i="42"/>
  <c r="S47" i="42"/>
  <c r="S50" i="42" s="1"/>
  <c r="S19" i="42"/>
  <c r="S51" i="42"/>
  <c r="S54" i="42" s="1"/>
  <c r="S23" i="42"/>
  <c r="S40" i="42"/>
  <c r="S39" i="42"/>
  <c r="E29" i="45"/>
  <c r="P46" i="44"/>
  <c r="G155" i="42" s="1"/>
  <c r="P22" i="44"/>
  <c r="P52" i="44"/>
  <c r="G179" i="42" s="1"/>
  <c r="P58" i="44"/>
  <c r="Q58" i="44" s="1"/>
  <c r="F57" i="45" s="1"/>
  <c r="G57" i="45" s="1"/>
  <c r="P16" i="44"/>
  <c r="P28" i="44"/>
  <c r="Q28" i="44" s="1"/>
  <c r="F27" i="45" s="1"/>
  <c r="P35" i="44"/>
  <c r="G111" i="42" s="1"/>
  <c r="P41" i="44"/>
  <c r="G135" i="42" s="1"/>
  <c r="P47" i="44"/>
  <c r="G159" i="42" s="1"/>
  <c r="P53" i="44"/>
  <c r="G183" i="42" s="1"/>
  <c r="P59" i="44"/>
  <c r="G207" i="42" s="1"/>
  <c r="F64" i="45"/>
  <c r="G64" i="45" s="1"/>
  <c r="P15" i="44"/>
  <c r="G31" i="42" s="1"/>
  <c r="P27" i="44"/>
  <c r="Q27" i="44" s="1"/>
  <c r="F26" i="45" s="1"/>
  <c r="P34" i="44"/>
  <c r="G107" i="42" s="1"/>
  <c r="P40" i="44"/>
  <c r="G131" i="42" s="1"/>
  <c r="F63" i="45"/>
  <c r="G63" i="45" s="1"/>
  <c r="P70" i="44"/>
  <c r="G251" i="42" s="1"/>
  <c r="P51" i="44"/>
  <c r="Q51" i="44" s="1"/>
  <c r="F50" i="45" s="1"/>
  <c r="G50" i="45" s="1"/>
  <c r="P57" i="44"/>
  <c r="Q57" i="44" s="1"/>
  <c r="F56" i="45" s="1"/>
  <c r="G56" i="45" s="1"/>
  <c r="P44" i="44"/>
  <c r="Q44" i="44" s="1"/>
  <c r="F43" i="45" s="1"/>
  <c r="G43" i="45" s="1"/>
  <c r="P50" i="44"/>
  <c r="Q50" i="44" s="1"/>
  <c r="F49" i="45" s="1"/>
  <c r="G49" i="45" s="1"/>
  <c r="P56" i="44"/>
  <c r="G195" i="42" s="1"/>
  <c r="F61" i="45"/>
  <c r="G61" i="45" s="1"/>
  <c r="P68" i="44"/>
  <c r="Q68" i="44" s="1"/>
  <c r="F67" i="45" s="1"/>
  <c r="G67" i="45" s="1"/>
  <c r="D22" i="45"/>
  <c r="D60" i="45"/>
  <c r="D20" i="45"/>
  <c r="D10" i="45"/>
  <c r="C11" i="43"/>
  <c r="D27" i="45"/>
  <c r="D56" i="45"/>
  <c r="P12" i="44"/>
  <c r="G19" i="42" s="1"/>
  <c r="P18" i="44"/>
  <c r="P24" i="44"/>
  <c r="P31" i="44"/>
  <c r="P37" i="44"/>
  <c r="P43" i="44"/>
  <c r="P49" i="44"/>
  <c r="P55" i="44"/>
  <c r="P61" i="44"/>
  <c r="P67" i="44"/>
  <c r="D31" i="45"/>
  <c r="D48" i="45"/>
  <c r="D42" i="45"/>
  <c r="D24" i="45"/>
  <c r="E16" i="44"/>
  <c r="D15" i="45"/>
  <c r="E35" i="42"/>
  <c r="C16" i="43"/>
  <c r="E17" i="44"/>
  <c r="D16" i="45"/>
  <c r="E39" i="42"/>
  <c r="C17" i="43"/>
  <c r="E19" i="44"/>
  <c r="D18" i="45"/>
  <c r="C19" i="43"/>
  <c r="D68" i="45"/>
  <c r="D62" i="45"/>
  <c r="D50" i="45"/>
  <c r="D44" i="45"/>
  <c r="D38" i="45"/>
  <c r="E12" i="44"/>
  <c r="D11" i="45"/>
  <c r="E19" i="42"/>
  <c r="C12" i="43"/>
  <c r="E18" i="44"/>
  <c r="D17" i="45"/>
  <c r="E43" i="42"/>
  <c r="C18" i="43"/>
  <c r="D23" i="45"/>
  <c r="D26" i="45"/>
  <c r="D67" i="45"/>
  <c r="D61" i="45"/>
  <c r="D55" i="45"/>
  <c r="D49" i="45"/>
  <c r="D43" i="45"/>
  <c r="D37" i="45"/>
  <c r="P17" i="44"/>
  <c r="P23" i="44"/>
  <c r="P29" i="44"/>
  <c r="P30" i="44"/>
  <c r="P36" i="44"/>
  <c r="P42" i="44"/>
  <c r="P48" i="44"/>
  <c r="P54" i="44"/>
  <c r="P60" i="44"/>
  <c r="P66" i="44"/>
  <c r="E14" i="44"/>
  <c r="D13" i="45"/>
  <c r="E27" i="42"/>
  <c r="C14" i="43"/>
  <c r="D54" i="45"/>
  <c r="D36" i="45"/>
  <c r="D65" i="45"/>
  <c r="D66" i="45"/>
  <c r="Q22" i="44"/>
  <c r="F21" i="45" s="1"/>
  <c r="G59" i="42"/>
  <c r="D21" i="45"/>
  <c r="D59" i="45"/>
  <c r="D53" i="45"/>
  <c r="D41" i="45"/>
  <c r="E15" i="44"/>
  <c r="D14" i="45"/>
  <c r="E31" i="42"/>
  <c r="C15" i="43"/>
  <c r="D29" i="45"/>
  <c r="D32" i="45"/>
  <c r="D64" i="45"/>
  <c r="D58" i="45"/>
  <c r="D52" i="45"/>
  <c r="D46" i="45"/>
  <c r="D40" i="45"/>
  <c r="D34" i="45"/>
  <c r="P14" i="44"/>
  <c r="P20" i="44"/>
  <c r="G55" i="42" s="1"/>
  <c r="P26" i="44"/>
  <c r="P33" i="44"/>
  <c r="P39" i="44"/>
  <c r="P45" i="44"/>
  <c r="P69" i="44"/>
  <c r="D25" i="45"/>
  <c r="E13" i="44"/>
  <c r="D12" i="45"/>
  <c r="E23" i="42"/>
  <c r="C13" i="43"/>
  <c r="D30" i="45"/>
  <c r="D47" i="45"/>
  <c r="D35" i="45"/>
  <c r="C20" i="43"/>
  <c r="D28" i="45"/>
  <c r="D69" i="45"/>
  <c r="D63" i="45"/>
  <c r="D57" i="45"/>
  <c r="D51" i="45"/>
  <c r="D45" i="45"/>
  <c r="D39" i="45"/>
  <c r="D33" i="45"/>
  <c r="P13" i="44"/>
  <c r="P19" i="44"/>
  <c r="P25" i="44"/>
  <c r="P32" i="44"/>
  <c r="P38" i="44"/>
  <c r="G243" i="42"/>
  <c r="E28" i="45"/>
  <c r="I12" i="44"/>
  <c r="E11" i="45" s="1"/>
  <c r="I13" i="44"/>
  <c r="E12" i="45" s="1"/>
  <c r="I14" i="44"/>
  <c r="E13" i="45" s="1"/>
  <c r="I15" i="44"/>
  <c r="E14" i="45" s="1"/>
  <c r="I16" i="44"/>
  <c r="E15" i="45" s="1"/>
  <c r="I17" i="44"/>
  <c r="E16" i="45" s="1"/>
  <c r="I18" i="44"/>
  <c r="E17" i="45" s="1"/>
  <c r="I19" i="44"/>
  <c r="E18" i="45" s="1"/>
  <c r="E19" i="45"/>
  <c r="E21" i="45"/>
  <c r="E22" i="45"/>
  <c r="E23" i="45"/>
  <c r="E24" i="45"/>
  <c r="E25" i="45"/>
  <c r="E26" i="45"/>
  <c r="E27" i="45"/>
  <c r="E10" i="45"/>
  <c r="F95" i="42"/>
  <c r="F99" i="42"/>
  <c r="F103" i="42"/>
  <c r="F107" i="42"/>
  <c r="F111" i="42"/>
  <c r="F115" i="42"/>
  <c r="F119" i="42"/>
  <c r="F123" i="42"/>
  <c r="F127" i="42"/>
  <c r="F131" i="42"/>
  <c r="F135" i="42"/>
  <c r="F139" i="42"/>
  <c r="F143" i="42"/>
  <c r="F147" i="42"/>
  <c r="F151" i="42"/>
  <c r="F155" i="42"/>
  <c r="F159" i="42"/>
  <c r="F163" i="42"/>
  <c r="F167" i="42"/>
  <c r="F171" i="42"/>
  <c r="F175" i="42"/>
  <c r="F179" i="42"/>
  <c r="F183" i="42"/>
  <c r="F187" i="42"/>
  <c r="F191" i="42"/>
  <c r="F195" i="42"/>
  <c r="F199" i="42"/>
  <c r="F203" i="42"/>
  <c r="F207" i="42"/>
  <c r="F211" i="42"/>
  <c r="F215" i="42"/>
  <c r="F219" i="42"/>
  <c r="F223" i="42"/>
  <c r="F227" i="42"/>
  <c r="F231" i="42"/>
  <c r="F235" i="42"/>
  <c r="F239" i="42"/>
  <c r="F243" i="42"/>
  <c r="F247" i="42"/>
  <c r="F251" i="42"/>
  <c r="S42" i="42" l="1"/>
  <c r="D17" i="43" s="1"/>
  <c r="F17" i="43" s="1"/>
  <c r="S58" i="42"/>
  <c r="D21" i="43" s="1"/>
  <c r="F21" i="43" s="1"/>
  <c r="S22" i="42"/>
  <c r="U19" i="42" s="1"/>
  <c r="S26" i="42"/>
  <c r="U23" i="42" s="1"/>
  <c r="S30" i="42"/>
  <c r="U27" i="42" s="1"/>
  <c r="S34" i="42"/>
  <c r="U31" i="42" s="1"/>
  <c r="D20" i="43"/>
  <c r="F20" i="43" s="1"/>
  <c r="T20" i="42"/>
  <c r="T19" i="42"/>
  <c r="Q16" i="44"/>
  <c r="F15" i="45" s="1"/>
  <c r="G15" i="45" s="1"/>
  <c r="G35" i="42"/>
  <c r="T35" i="42" s="1"/>
  <c r="T38" i="42" s="1"/>
  <c r="U51" i="42"/>
  <c r="T31" i="42"/>
  <c r="T34" i="42" s="1"/>
  <c r="Q41" i="44"/>
  <c r="F40" i="45" s="1"/>
  <c r="G40" i="45" s="1"/>
  <c r="G219" i="42"/>
  <c r="Q35" i="44"/>
  <c r="F34" i="45" s="1"/>
  <c r="G34" i="45" s="1"/>
  <c r="G175" i="42"/>
  <c r="Q70" i="44"/>
  <c r="F69" i="45" s="1"/>
  <c r="G69" i="45" s="1"/>
  <c r="Q15" i="44"/>
  <c r="F14" i="45" s="1"/>
  <c r="G14" i="45" s="1"/>
  <c r="Q52" i="44"/>
  <c r="F51" i="45" s="1"/>
  <c r="G51" i="45" s="1"/>
  <c r="Q40" i="44"/>
  <c r="F39" i="45" s="1"/>
  <c r="G39" i="45" s="1"/>
  <c r="G203" i="42"/>
  <c r="Q46" i="44"/>
  <c r="F45" i="45" s="1"/>
  <c r="G45" i="45" s="1"/>
  <c r="Q59" i="44"/>
  <c r="F58" i="45" s="1"/>
  <c r="G58" i="45" s="1"/>
  <c r="Q56" i="44"/>
  <c r="F55" i="45" s="1"/>
  <c r="G55" i="45" s="1"/>
  <c r="G83" i="42"/>
  <c r="G231" i="42"/>
  <c r="G227" i="42"/>
  <c r="G79" i="42"/>
  <c r="Q47" i="44"/>
  <c r="F46" i="45" s="1"/>
  <c r="G46" i="45" s="1"/>
  <c r="G21" i="45"/>
  <c r="G27" i="45"/>
  <c r="Q53" i="44"/>
  <c r="F52" i="45" s="1"/>
  <c r="G52" i="45" s="1"/>
  <c r="Q34" i="44"/>
  <c r="F33" i="45" s="1"/>
  <c r="G33" i="45" s="1"/>
  <c r="G147" i="42"/>
  <c r="G199" i="42"/>
  <c r="G171" i="42"/>
  <c r="G26" i="45"/>
  <c r="Q19" i="44"/>
  <c r="F18" i="45" s="1"/>
  <c r="G18" i="45" s="1"/>
  <c r="G47" i="42"/>
  <c r="Q69" i="44"/>
  <c r="F68" i="45" s="1"/>
  <c r="G68" i="45" s="1"/>
  <c r="G247" i="42"/>
  <c r="Q45" i="44"/>
  <c r="F44" i="45" s="1"/>
  <c r="G44" i="45" s="1"/>
  <c r="G151" i="42"/>
  <c r="Q66" i="44"/>
  <c r="F65" i="45" s="1"/>
  <c r="G65" i="45" s="1"/>
  <c r="G235" i="42"/>
  <c r="Q30" i="44"/>
  <c r="F29" i="45" s="1"/>
  <c r="G29" i="45" s="1"/>
  <c r="G91" i="42"/>
  <c r="Q23" i="44"/>
  <c r="F22" i="45" s="1"/>
  <c r="G22" i="45" s="1"/>
  <c r="G63" i="42"/>
  <c r="Q61" i="44"/>
  <c r="F60" i="45" s="1"/>
  <c r="G60" i="45" s="1"/>
  <c r="G215" i="42"/>
  <c r="Q20" i="44"/>
  <c r="F19" i="45" s="1"/>
  <c r="G19" i="45" s="1"/>
  <c r="G51" i="42"/>
  <c r="T52" i="42" s="1"/>
  <c r="Q49" i="44"/>
  <c r="F48" i="45" s="1"/>
  <c r="G48" i="45" s="1"/>
  <c r="G167" i="42"/>
  <c r="Q12" i="44"/>
  <c r="F11" i="45" s="1"/>
  <c r="G11" i="45" s="1"/>
  <c r="Q38" i="44"/>
  <c r="F37" i="45" s="1"/>
  <c r="G37" i="45" s="1"/>
  <c r="G123" i="42"/>
  <c r="Q25" i="44"/>
  <c r="F24" i="45" s="1"/>
  <c r="G24" i="45" s="1"/>
  <c r="G71" i="42"/>
  <c r="F62" i="45"/>
  <c r="G62" i="45" s="1"/>
  <c r="G223" i="42"/>
  <c r="Q39" i="44"/>
  <c r="F38" i="45" s="1"/>
  <c r="G38" i="45" s="1"/>
  <c r="G127" i="42"/>
  <c r="Q14" i="44"/>
  <c r="F13" i="45" s="1"/>
  <c r="G13" i="45" s="1"/>
  <c r="G27" i="42"/>
  <c r="Q60" i="44"/>
  <c r="F59" i="45" s="1"/>
  <c r="G59" i="45" s="1"/>
  <c r="G211" i="42"/>
  <c r="Q29" i="44"/>
  <c r="F28" i="45" s="1"/>
  <c r="G28" i="45" s="1"/>
  <c r="G87" i="42"/>
  <c r="Q55" i="44"/>
  <c r="F54" i="45" s="1"/>
  <c r="G54" i="45" s="1"/>
  <c r="G191" i="42"/>
  <c r="Q33" i="44"/>
  <c r="F32" i="45" s="1"/>
  <c r="G32" i="45" s="1"/>
  <c r="G103" i="42"/>
  <c r="Q26" i="44"/>
  <c r="F25" i="45" s="1"/>
  <c r="G75" i="42"/>
  <c r="Q48" i="44"/>
  <c r="F47" i="45" s="1"/>
  <c r="G47" i="45" s="1"/>
  <c r="G163" i="42"/>
  <c r="D16" i="43"/>
  <c r="F16" i="43" s="1"/>
  <c r="Q43" i="44"/>
  <c r="F42" i="45" s="1"/>
  <c r="G42" i="45" s="1"/>
  <c r="G143" i="42"/>
  <c r="Q18" i="44"/>
  <c r="F17" i="45" s="1"/>
  <c r="G17" i="45" s="1"/>
  <c r="G43" i="42"/>
  <c r="T43" i="42" s="1"/>
  <c r="T46" i="42" s="1"/>
  <c r="D11" i="43"/>
  <c r="F11" i="43" s="1"/>
  <c r="Q32" i="44"/>
  <c r="F31" i="45" s="1"/>
  <c r="G31" i="45" s="1"/>
  <c r="G99" i="42"/>
  <c r="U43" i="42"/>
  <c r="D18" i="43"/>
  <c r="F18" i="43" s="1"/>
  <c r="Q54" i="44"/>
  <c r="F53" i="45" s="1"/>
  <c r="G53" i="45" s="1"/>
  <c r="G187" i="42"/>
  <c r="U47" i="42"/>
  <c r="D19" i="43"/>
  <c r="F19" i="43" s="1"/>
  <c r="Q42" i="44"/>
  <c r="F41" i="45" s="1"/>
  <c r="G41" i="45" s="1"/>
  <c r="G139" i="42"/>
  <c r="F10" i="45"/>
  <c r="Q37" i="44"/>
  <c r="F36" i="45" s="1"/>
  <c r="G36" i="45" s="1"/>
  <c r="G119" i="42"/>
  <c r="Q24" i="44"/>
  <c r="F23" i="45" s="1"/>
  <c r="G23" i="45" s="1"/>
  <c r="G67" i="42"/>
  <c r="D14" i="43"/>
  <c r="F14" i="43" s="1"/>
  <c r="Q13" i="44"/>
  <c r="F12" i="45" s="1"/>
  <c r="G23" i="42"/>
  <c r="Q36" i="44"/>
  <c r="F35" i="45" s="1"/>
  <c r="G35" i="45" s="1"/>
  <c r="G115" i="42"/>
  <c r="Q17" i="44"/>
  <c r="F16" i="45" s="1"/>
  <c r="G39" i="42"/>
  <c r="T40" i="42" s="1"/>
  <c r="Q67" i="44"/>
  <c r="F66" i="45" s="1"/>
  <c r="G66" i="45" s="1"/>
  <c r="G239" i="42"/>
  <c r="Q31" i="44"/>
  <c r="F30" i="45" s="1"/>
  <c r="G30" i="45" s="1"/>
  <c r="G95" i="42"/>
  <c r="U39" i="42"/>
  <c r="D13" i="43" l="1"/>
  <c r="F13" i="43" s="1"/>
  <c r="D12" i="43"/>
  <c r="F12" i="43" s="1"/>
  <c r="T22" i="42"/>
  <c r="D15" i="43"/>
  <c r="F15" i="43" s="1"/>
  <c r="U55" i="42"/>
  <c r="T55" i="42"/>
  <c r="T56" i="42"/>
  <c r="T47" i="42"/>
  <c r="T50" i="42" s="1"/>
  <c r="T27" i="42"/>
  <c r="T23" i="42"/>
  <c r="T26" i="42" s="1"/>
  <c r="T51" i="42"/>
  <c r="T54" i="42" s="1"/>
  <c r="T39" i="42"/>
  <c r="T42" i="42" s="1"/>
  <c r="N12" i="45"/>
  <c r="F12" i="47" s="1"/>
  <c r="M10" i="45"/>
  <c r="E10" i="47" s="1"/>
  <c r="V35" i="42"/>
  <c r="K12" i="45"/>
  <c r="C12" i="47" s="1"/>
  <c r="M12" i="45"/>
  <c r="E12" i="47" s="1"/>
  <c r="L11" i="45"/>
  <c r="D11" i="47" s="1"/>
  <c r="M11" i="45"/>
  <c r="E11" i="47" s="1"/>
  <c r="K13" i="45"/>
  <c r="C13" i="47" s="1"/>
  <c r="G12" i="45"/>
  <c r="O12" i="45"/>
  <c r="G12" i="47" s="1"/>
  <c r="G25" i="45"/>
  <c r="O14" i="45"/>
  <c r="G14" i="47" s="1"/>
  <c r="L10" i="45"/>
  <c r="D10" i="47" s="1"/>
  <c r="M13" i="45"/>
  <c r="E13" i="47" s="1"/>
  <c r="O10" i="45"/>
  <c r="G10" i="47" s="1"/>
  <c r="G16" i="45"/>
  <c r="O11" i="45"/>
  <c r="G11" i="47" s="1"/>
  <c r="G10" i="45"/>
  <c r="M14" i="45"/>
  <c r="E14" i="47" s="1"/>
  <c r="L13" i="45"/>
  <c r="D13" i="47" s="1"/>
  <c r="N11" i="45"/>
  <c r="F11" i="47" s="1"/>
  <c r="N13" i="45"/>
  <c r="F13" i="47" s="1"/>
  <c r="K14" i="45"/>
  <c r="C14" i="47" s="1"/>
  <c r="L14" i="45"/>
  <c r="D14" i="47" s="1"/>
  <c r="V31" i="42"/>
  <c r="E15" i="43"/>
  <c r="G15" i="43" s="1"/>
  <c r="O13" i="45"/>
  <c r="G13" i="47" s="1"/>
  <c r="L12" i="45"/>
  <c r="D12" i="47" s="1"/>
  <c r="K10" i="45"/>
  <c r="C10" i="47" s="1"/>
  <c r="N10" i="45"/>
  <c r="F10" i="47" s="1"/>
  <c r="K11" i="45"/>
  <c r="C11" i="47" s="1"/>
  <c r="N14" i="45"/>
  <c r="F14" i="47" s="1"/>
  <c r="H15" i="43" l="1"/>
  <c r="T30" i="42"/>
  <c r="V27" i="42" s="1"/>
  <c r="T58" i="42"/>
  <c r="V55" i="42" s="1"/>
  <c r="V51" i="42"/>
  <c r="E16" i="43"/>
  <c r="G16" i="43" s="1"/>
  <c r="H16" i="43" s="1"/>
  <c r="V19" i="42"/>
  <c r="E12" i="43"/>
  <c r="G12" i="43" s="1"/>
  <c r="H12" i="43" s="1"/>
  <c r="E11" i="43"/>
  <c r="G11" i="43" s="1"/>
  <c r="V43" i="42"/>
  <c r="E18" i="43"/>
  <c r="G18" i="43" s="1"/>
  <c r="H18" i="43" s="1"/>
  <c r="V23" i="42"/>
  <c r="E13" i="43"/>
  <c r="G13" i="43" s="1"/>
  <c r="H13" i="43" s="1"/>
  <c r="V47" i="42"/>
  <c r="E19" i="43"/>
  <c r="G19" i="43" s="1"/>
  <c r="H19" i="43" s="1"/>
  <c r="V39" i="42"/>
  <c r="E17" i="43"/>
  <c r="G17" i="43" s="1"/>
  <c r="H17" i="43" s="1"/>
  <c r="E14" i="43" l="1"/>
  <c r="G14" i="43" s="1"/>
  <c r="H14" i="43" s="1"/>
  <c r="E21" i="43"/>
  <c r="G21" i="43" s="1"/>
  <c r="H21" i="43" s="1"/>
  <c r="E20" i="43"/>
  <c r="G20" i="43" s="1"/>
  <c r="H20" i="43" s="1"/>
  <c r="H11" i="43"/>
  <c r="P12" i="43" l="1"/>
  <c r="O11" i="47" s="1"/>
  <c r="M12" i="43"/>
  <c r="L11" i="47" s="1"/>
  <c r="M15" i="43"/>
  <c r="L14" i="47" s="1"/>
  <c r="P15" i="43"/>
  <c r="O14" i="47" s="1"/>
  <c r="N14" i="43"/>
  <c r="M13" i="47" s="1"/>
  <c r="P14" i="43"/>
  <c r="O13" i="47" s="1"/>
  <c r="L15" i="43"/>
  <c r="K14" i="47" s="1"/>
  <c r="L13" i="43"/>
  <c r="K12" i="47" s="1"/>
  <c r="L14" i="43"/>
  <c r="K13" i="47" s="1"/>
  <c r="O14" i="43"/>
  <c r="N13" i="47" s="1"/>
  <c r="L12" i="43"/>
  <c r="K11" i="47" s="1"/>
  <c r="M14" i="43"/>
  <c r="L13" i="47" s="1"/>
  <c r="O13" i="43"/>
  <c r="N12" i="47" s="1"/>
  <c r="N12" i="43"/>
  <c r="M11" i="47" s="1"/>
  <c r="P11" i="43"/>
  <c r="O10" i="47" s="1"/>
  <c r="N13" i="43"/>
  <c r="M12" i="47" s="1"/>
  <c r="M11" i="43"/>
  <c r="L10" i="47" s="1"/>
  <c r="P13" i="43"/>
  <c r="O12" i="47" s="1"/>
  <c r="O12" i="43"/>
  <c r="N11" i="47" s="1"/>
  <c r="M13" i="43"/>
  <c r="L12" i="47" s="1"/>
  <c r="O15" i="43"/>
  <c r="N14" i="47" s="1"/>
  <c r="O11" i="43"/>
  <c r="N10" i="47" s="1"/>
  <c r="N15" i="43"/>
  <c r="M14" i="47" s="1"/>
  <c r="N11" i="43"/>
  <c r="M10" i="47" s="1"/>
  <c r="L11" i="43"/>
  <c r="K10" i="47" s="1"/>
  <c r="G5" i="17"/>
  <c r="F5" i="17"/>
  <c r="E5" i="17"/>
  <c r="D5" i="17"/>
  <c r="C5" i="17"/>
  <c r="G6" i="17"/>
  <c r="F6" i="17"/>
  <c r="E6" i="17"/>
  <c r="D6" i="17"/>
  <c r="C6" i="17"/>
  <c r="G7" i="17"/>
  <c r="F7" i="17"/>
  <c r="E7" i="17"/>
  <c r="D7" i="17"/>
  <c r="C7" i="17"/>
  <c r="G8" i="17"/>
  <c r="F8" i="17"/>
  <c r="E8" i="17"/>
  <c r="D8" i="17"/>
  <c r="C8" i="17"/>
  <c r="C9" i="17"/>
  <c r="D9" i="17"/>
  <c r="E9" i="17"/>
  <c r="F9" i="17"/>
  <c r="G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Maggal Andrea Garcia Lopez</author>
  </authors>
  <commentList>
    <comment ref="L90" authorId="0" shapeId="0" xr:uid="{00000000-0006-0000-0300-000001000000}">
      <text>
        <r>
          <rPr>
            <b/>
            <sz val="9"/>
            <color indexed="81"/>
            <rFont val="Tahoma"/>
            <family val="2"/>
          </rPr>
          <t>Maggal Andrea Garcia Lopez:</t>
        </r>
        <r>
          <rPr>
            <sz val="9"/>
            <color indexed="81"/>
            <rFont val="Tahoma"/>
            <family val="2"/>
          </rPr>
          <t xml:space="preserve">
Este riesgo no estaba incluído para la vigencia 2022, pero si se hizo seguimiento en la vigencia 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Grupo GC Consultores</author>
  </authors>
  <commentList>
    <comment ref="F66" authorId="0" shapeId="0" xr:uid="{00000000-0006-0000-0400-000001000000}">
      <text>
        <r>
          <rPr>
            <sz val="9"/>
            <color indexed="81"/>
            <rFont val="Tahoma"/>
            <family val="2"/>
          </rPr>
          <t xml:space="preserve">
</t>
        </r>
      </text>
    </comment>
  </commentList>
</comments>
</file>

<file path=xl/sharedStrings.xml><?xml version="1.0" encoding="utf-8"?>
<sst xmlns="http://schemas.openxmlformats.org/spreadsheetml/2006/main" count="864" uniqueCount="432">
  <si>
    <t>RIESGO</t>
  </si>
  <si>
    <t>PROBABILIDAD</t>
  </si>
  <si>
    <t>IMPACTO</t>
  </si>
  <si>
    <t>PROCESO</t>
  </si>
  <si>
    <t>No</t>
  </si>
  <si>
    <t>OBJETIVO</t>
  </si>
  <si>
    <t>SI</t>
  </si>
  <si>
    <t>Número</t>
  </si>
  <si>
    <t>Direccionamiento Estratégico y Planeación</t>
  </si>
  <si>
    <t>Porcentaje</t>
  </si>
  <si>
    <t>TIPO DE RIESGO</t>
  </si>
  <si>
    <t>Tipo de control</t>
  </si>
  <si>
    <t>Preventivo</t>
  </si>
  <si>
    <t>Detectivo</t>
  </si>
  <si>
    <t>Correctivo</t>
  </si>
  <si>
    <t>NO</t>
  </si>
  <si>
    <t>De Cumplimiento</t>
  </si>
  <si>
    <t>De Imagen o Reputacional</t>
  </si>
  <si>
    <t>De Corrupción</t>
  </si>
  <si>
    <t>De Seguridad Digital</t>
  </si>
  <si>
    <t>Ambiental</t>
  </si>
  <si>
    <t>Gerencial</t>
  </si>
  <si>
    <t>Operativo</t>
  </si>
  <si>
    <t>Financiero</t>
  </si>
  <si>
    <t>Tecnológico</t>
  </si>
  <si>
    <t>Estratégico</t>
  </si>
  <si>
    <t>Gestión Geodésica</t>
  </si>
  <si>
    <t>Gestión Cartográfica</t>
  </si>
  <si>
    <t>Gestión Agrológica</t>
  </si>
  <si>
    <t>Gestión Geográfica</t>
  </si>
  <si>
    <t>Gestión Catastral</t>
  </si>
  <si>
    <t>Regulación</t>
  </si>
  <si>
    <t>Gestión de Tecnologías de la Información</t>
  </si>
  <si>
    <t>Gestión de Comunicaciones y Mercadeo</t>
  </si>
  <si>
    <t>Servicio al Ciudadano y Participación</t>
  </si>
  <si>
    <t>Gestión del Conocimiento, Investigación e Innovación</t>
  </si>
  <si>
    <t>Gestión del Talento Humano</t>
  </si>
  <si>
    <t>Gestión Financiera</t>
  </si>
  <si>
    <t>Gestión Documental</t>
  </si>
  <si>
    <t>Gestión Contractual</t>
  </si>
  <si>
    <t>Gestión Jurídica</t>
  </si>
  <si>
    <t>Gestión Informática de Soporte</t>
  </si>
  <si>
    <t>Control Disciplinario</t>
  </si>
  <si>
    <t>Seguimiento  y Evaluación Institucional</t>
  </si>
  <si>
    <t>Gestión de Servicios Administrativos</t>
  </si>
  <si>
    <t>Contexto Estratégico  FACTOR EXTERNO</t>
  </si>
  <si>
    <t>Políticos</t>
  </si>
  <si>
    <t>Económicos y financieros</t>
  </si>
  <si>
    <t>Sociales y culturales</t>
  </si>
  <si>
    <t>Tecnológicos</t>
  </si>
  <si>
    <t>Ambientales</t>
  </si>
  <si>
    <t>Legales y reglamentarios</t>
  </si>
  <si>
    <t>Contexto Estratégico  FACTOR INTERNO</t>
  </si>
  <si>
    <t>Procedimientos asociados</t>
  </si>
  <si>
    <t>Responsables del proceso</t>
  </si>
  <si>
    <t>Activos de seguridad digital</t>
  </si>
  <si>
    <t>Contexto Estratégico FACTOR DEL PROCESO</t>
  </si>
  <si>
    <t>Financieros</t>
  </si>
  <si>
    <t>Personal</t>
  </si>
  <si>
    <t>Procesos</t>
  </si>
  <si>
    <t>Tecnología</t>
  </si>
  <si>
    <t>Comunicación Interna</t>
  </si>
  <si>
    <t>Diseño del proceso</t>
  </si>
  <si>
    <t>Interacciones con otros procesos</t>
  </si>
  <si>
    <t>Transversalidad</t>
  </si>
  <si>
    <t>Comunicación entre los procesos</t>
  </si>
  <si>
    <t>Manual</t>
  </si>
  <si>
    <t>Automático</t>
  </si>
  <si>
    <t>Moderado</t>
  </si>
  <si>
    <t>ENTREGABLE</t>
  </si>
  <si>
    <t>Unidad medida de meta</t>
  </si>
  <si>
    <t>Producir, actualizar y disponer información cartográfica básica del territorio nacional cumpliendo con las especificaciones y estándares de producción, dentro del marco de la infraestructura colombiana de datos espaciales, para atender oportunamente los requerimientos de usuarios internos y externos.</t>
  </si>
  <si>
    <t>Gestionar proyectos de investigación, desarrollo, e innovación, programas de transferencia del conocimiento y asistencia técnica en el uso de tecnologías geoespaciales, gestión de información geográfica y temáticas relacionadas con procesos misionales, en el marco del sistema nacional de ciencia y tecnología; de manera oportuna, confiable y pertinente, asegurando los flujos de información que apoyen el fortalecimiento institucional, para satisfacer las necesidades y expectativas de las partes interesadas, dando cumplimiento a la normatividad legal vigente.</t>
  </si>
  <si>
    <t>Atender de forma oportuna y eficaz las solicitudes de soporte técnico relacionados con la plataforma tecnológica de la Entidad.</t>
  </si>
  <si>
    <t>N°</t>
  </si>
  <si>
    <t>Definir los lineamientos estratégicos y de operación de la entidad, así como realizar el seguimiento a los mismos y generar las alertas necesarias para el cumplimiento de las metas institucionales, sectoriales y de gobierno, bajo estándares de oportunidad y confiabilidad, que contribuyan a la toma de decisiones.</t>
  </si>
  <si>
    <t>Diseñar e implementar planes, lineamientos y estrategias de comunicación y mercadeo orientados a fortalecer la difusión veraz y oportuna de la gestión institucional, contribuyendo al posicionamiento de la entidad ante la ciudadanía y su permanente interacción con los grupos de interés</t>
  </si>
  <si>
    <t>Expedir la regulación catastral, geográfica, cartográfica, geodésica y agrológica mediante normas, técnicas, lineamientos y estándares nacionales a aplicar en el territorio colombiano con el fin de responder a la función de autoridad que posee el IGAC en estas materias, así como la regulación interna para su funcionamiento.</t>
  </si>
  <si>
    <t>Generar, administrar, proveer y verificar con oportunidad información geodésica cumpliendo estándares nacionales e internacionales para satisfacer las necesidades de las partes interesadas</t>
  </si>
  <si>
    <t>Generar el inventario, estudio, análisis y monitoreo de los suelos y tierras del país para su clasificación, manejo, evaluación y zonificación de uso y vocación para apoyar el ordenamiento del territorio y los programas de planificación territorial, de forma oportuna y cumpliendo los estándares de producción de información geográfica</t>
  </si>
  <si>
    <t>Ejecutar la prestación del servicio público catastral por excepción, así como los procedimientos del enfoque catastral multipropósito que sean adoptados, de los bienes inmuebles pertenecientes al Estado y a los particulares en el territorio nacional, garantizando información confiable, con calidad y de ámbito nacional para nuestros clientes y usuarios, cumpliendo con los estándares de producción de información geográfica</t>
  </si>
  <si>
    <t>Generar, actualizar y publicar metodologías, estudios, e investigaciones geográficas y delimitación de las entidades territoriales de manera oportuna, pertinente y cumpliendo con los estándares de producción de información geográfica, para proveer información necesaria en la formulación de políticas públicas de desarrollo territorial y en la toma de decisiones relacionadas con la planificación y ordenamiento del territorio.</t>
  </si>
  <si>
    <t>Establecer actividades de conceptualización, planeación, diseño, desarrollo, supervisión de implementación y entrega en operación de soluciones informáticas relacionadas con los objetivos y metas de la Estrategia de la Entidad, bajo estándares de seguridad y en un entorno de confianza digital.</t>
  </si>
  <si>
    <t>Realizar la defensa jurídica de la entidad de forma oportuna, atendiendo los procesos con eficacia, apoyando el cumplimiento de los objetivos institucionales.</t>
  </si>
  <si>
    <t>Adquirir con oportunidad los bienes, obras o servicios requeridos por la entidad durante cada vigencia, cumpliendo con los estándares de calidad, de acuerdo con la normativa vigente, para atender las necesidades previstas en el Plan Anual de Adquisiciones.</t>
  </si>
  <si>
    <t>Gestionar el desarrollo integral del talento humano a través del ciclo de vida del servidor público (ingreso, desarrollo y retiro), promoviendo la generación de bienestar, entornos seguros y saludables para lograr una cultura organizacional basada en el cumplimiento de valores institucionales y el trabajo en equipo para contribuir a las metas de la entidad.</t>
  </si>
  <si>
    <t>Gestionar suficiente y eficientemente la prestación de servicios administrativos y de infraestructura física, mitigando los aspectos e impactos ambientales, con el propósito de garantizar el funcionamiento de la entidad.</t>
  </si>
  <si>
    <t>Planificar, gestionar y controlar oportuna, adecuada y eficientemente la utilización de los recursos financieros a fin de garantizar el normal desarrollo de los procesos del IGAC.</t>
  </si>
  <si>
    <t>Realizar actividades dirigidas a prevenir la comisión de posibles faltas disciplinarias y adelantar los procesos disciplinarios ordinarios o verbales al interior del Instituto Geográfico Agustín Codazzi, acorde con lo establecido en la normatividad vigente.</t>
  </si>
  <si>
    <t>Administrar, custodiar y conservar los documentos producidos y recibidos por la entidad, en cumplimiento del marco normativo, asegurando su integridad y su adecuado flujo, para mejorar la eficiencia administrativa y acceso oportuno a la información.</t>
  </si>
  <si>
    <t>Definir, orientar y promover lineamientos para la participación ciudadana, atendiendo oportunamente las peticiones, quejas, reclamos, denuncias, y sugerencias a través de los canales dispuestos para tal fin, garantizando la defensa del ejercicio de sus derechos.</t>
  </si>
  <si>
    <t>IDENTIFICACIÓN DEL RIESGO</t>
  </si>
  <si>
    <t>FILTRADO</t>
  </si>
  <si>
    <t>Casi seguro</t>
  </si>
  <si>
    <t>Probable</t>
  </si>
  <si>
    <t>Posible</t>
  </si>
  <si>
    <t>Improbable</t>
  </si>
  <si>
    <t>Rara vez</t>
  </si>
  <si>
    <t>Insignificante</t>
  </si>
  <si>
    <t>Menor</t>
  </si>
  <si>
    <t>Mayor</t>
  </si>
  <si>
    <t>Catastrófico</t>
  </si>
  <si>
    <t>CÓDIGO PROCESO</t>
  </si>
  <si>
    <t>CÓDIGO SUBPROCESO</t>
  </si>
  <si>
    <t>SUBPROCESO</t>
  </si>
  <si>
    <t>Gestión Administrativa</t>
  </si>
  <si>
    <t>CALIFICACIÓN RIESGO RESIDUAL</t>
  </si>
  <si>
    <t>Tipo de Riesgo</t>
  </si>
  <si>
    <t>No. Riesgo</t>
  </si>
  <si>
    <t>Probabilidad Residual</t>
  </si>
  <si>
    <t>Probabilidad</t>
  </si>
  <si>
    <t>Impacto</t>
  </si>
  <si>
    <t>Severidad 
(Nivel de Riesgo)</t>
  </si>
  <si>
    <t>Baja</t>
  </si>
  <si>
    <t>Extremo</t>
  </si>
  <si>
    <t>Muy Baja</t>
  </si>
  <si>
    <t>Alto</t>
  </si>
  <si>
    <t>Alta</t>
  </si>
  <si>
    <t>Media</t>
  </si>
  <si>
    <t>Muy Alta</t>
  </si>
  <si>
    <t>MAPA DE CALOR RIESGO RESIDUAL</t>
  </si>
  <si>
    <t>Leve</t>
  </si>
  <si>
    <t>Bajo</t>
  </si>
  <si>
    <t>Posibilidad de pérdida Económica y Reputacional</t>
  </si>
  <si>
    <t>Posibilidad de pérdida Reputacional</t>
  </si>
  <si>
    <t>Posibilidad de pérdida Económica</t>
  </si>
  <si>
    <t>¿QUÉ?
IMPACTO</t>
  </si>
  <si>
    <t>¿CÓMO?
CAUSA INMEDIATA
(Inicia con la palabra por)</t>
  </si>
  <si>
    <t>¿POR QUÉ?
CAUSA RAIZ
(Inicia con la palabra debido a)</t>
  </si>
  <si>
    <t>DESCRIPCIÓN DEL RIESGO</t>
  </si>
  <si>
    <t>IMPACTO INHERENTE</t>
  </si>
  <si>
    <t>PROBABILIDAD INHERENTE</t>
  </si>
  <si>
    <t>Afectación Económica</t>
  </si>
  <si>
    <t>Reputacional</t>
  </si>
  <si>
    <t>Resultado</t>
  </si>
  <si>
    <t>Proceso</t>
  </si>
  <si>
    <t>Riesgo</t>
  </si>
  <si>
    <t>No. veces que realiza la actividad al año</t>
  </si>
  <si>
    <t>Frecuencia de la Actividad</t>
  </si>
  <si>
    <t>% Probabilidad</t>
  </si>
  <si>
    <t>Nivel Probabilidad</t>
  </si>
  <si>
    <t>%</t>
  </si>
  <si>
    <t>Nivel</t>
  </si>
  <si>
    <t>Porcentaje de Impacto</t>
  </si>
  <si>
    <t>Nivel de Impacto</t>
  </si>
  <si>
    <t>Mayor a 500 SMLMV</t>
  </si>
  <si>
    <t>El riesgo afecta la imagen de la entidad a nivel nacional, con efecto publicitario sostenido a nivel país</t>
  </si>
  <si>
    <t>Entre 50 y 100 SMLMV</t>
  </si>
  <si>
    <t>El riesgo afecta la imagen de la entidad con algunos usuarios de relevancia frente al logro de los objetivos.</t>
  </si>
  <si>
    <t>El riesgo afecta la imagen de la entidad con efecto publicitario sostenido a nivel de sector administrativo, nivel departamental o municipal.</t>
  </si>
  <si>
    <t>Entre 100 y 500 SMLMV</t>
  </si>
  <si>
    <t>Mínimo</t>
  </si>
  <si>
    <t>Máximo</t>
  </si>
  <si>
    <t>% Impacto</t>
  </si>
  <si>
    <t>La actividad que conlleva el riesgo se ejecuta como máximos 2 veces por año</t>
  </si>
  <si>
    <t>Menor a 10 SMLMV</t>
  </si>
  <si>
    <t>El riesgo afecta la imagen de algún área de la organización.</t>
  </si>
  <si>
    <t>La actividad que conlleva el riesgo se ejecuta de 3 a 24 veces por año</t>
  </si>
  <si>
    <t>Entre 10 y 50 SMLMV</t>
  </si>
  <si>
    <t>El riesgo afecta la imagen de la entidad internamente, de conocimiento general nivel interno, de junta directiva y accionistas y/o de proveedores.</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</si>
  <si>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</si>
  <si>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</si>
  <si>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</si>
  <si>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Subproceso</t>
  </si>
  <si>
    <t>MAPA DE CALOR RIESGO INHERENTE</t>
  </si>
  <si>
    <t>CALIFICACIÓN RIESGO INHERENTE</t>
  </si>
  <si>
    <t>No. DEL RIESGO</t>
  </si>
  <si>
    <t>NIVELES DE RIESGO</t>
  </si>
  <si>
    <t>N° DEL CONTROL</t>
  </si>
  <si>
    <t>% PROBABILIDAD DEL RIESGO INHERENTE</t>
  </si>
  <si>
    <t>% IMPACTO DEL RIESGO INHERENTE</t>
  </si>
  <si>
    <t>RESPONSABLE
(Cargo y/o Aplicativo)</t>
  </si>
  <si>
    <t>DESCRIPCIÓN DEL CONTROL</t>
  </si>
  <si>
    <t>Eficiencia</t>
  </si>
  <si>
    <t>Peso del Control</t>
  </si>
  <si>
    <t>Afectación o Desplazamiento en la Matriz</t>
  </si>
  <si>
    <t>Implementación</t>
  </si>
  <si>
    <t>Peso de la implementación</t>
  </si>
  <si>
    <t>Documentación</t>
  </si>
  <si>
    <t>Frecuencia</t>
  </si>
  <si>
    <t>Evidencia</t>
  </si>
  <si>
    <t>ATRIBUTOS DEL CONTROL</t>
  </si>
  <si>
    <t>TIPO DE CONTROL</t>
  </si>
  <si>
    <t>PESO DEL CONTROL</t>
  </si>
  <si>
    <t>AFECTACIÓN O DESPLAZAMIENTO EN LA MATRIZ</t>
  </si>
  <si>
    <t>IMPLEMENTACIÓN</t>
  </si>
  <si>
    <t>PESO DE LA IMPLEMENTACIÓN</t>
  </si>
  <si>
    <t>EFICIENCIA</t>
  </si>
  <si>
    <t>VALOR TOTAL DEL CONTROL</t>
  </si>
  <si>
    <t>PROBABILIDAD RESIDUAL</t>
  </si>
  <si>
    <t>IMPACTO RESIDUAL</t>
  </si>
  <si>
    <t>PROBABILIDAD RESIDUAL FINAL</t>
  </si>
  <si>
    <t>IMPACTO RESIDUAL FINAL</t>
  </si>
  <si>
    <t xml:space="preserve">PESO DEL CONTROL + PESO DE LA IMPLEMENTACIÓN </t>
  </si>
  <si>
    <t>% PROBABILIDAD RIESGO INHERENTE-(% PROBABILIDAD RIESGO INHERENTE*VALOR TOTAL DEL CONTROL)</t>
  </si>
  <si>
    <t>% IMPACTO RIESGO INHERENTE-(% IMPACTO RIESGO INHERENTE*VALOR TOTAL DEL CONTROL)</t>
  </si>
  <si>
    <t>PROBABILIDAD E IMPACTO RESIDUAL</t>
  </si>
  <si>
    <t>Esta hoja se utiliza para realizar cálculos en las demás, en ella no se ingresan datos</t>
  </si>
  <si>
    <t>NO REQUIERE CLAVE PARA DESBLOQUEAR LAS HOJAS</t>
  </si>
  <si>
    <t>FACTOR DEL RIESGO</t>
  </si>
  <si>
    <t>Atributos Informativos</t>
  </si>
  <si>
    <t>Tratamiento</t>
  </si>
  <si>
    <t>¿QUÉ? IMPACTO</t>
  </si>
  <si>
    <t>Estado</t>
  </si>
  <si>
    <t>TIPO</t>
  </si>
  <si>
    <t>Afecta</t>
  </si>
  <si>
    <t>Reducir</t>
  </si>
  <si>
    <t>Sin Iniciar</t>
  </si>
  <si>
    <t>A_Ejecución_y_Administración_de_procesos</t>
  </si>
  <si>
    <t>Documentado</t>
  </si>
  <si>
    <t>Continua</t>
  </si>
  <si>
    <t>Con Registro</t>
  </si>
  <si>
    <t>Mitigar</t>
  </si>
  <si>
    <t>En proceso</t>
  </si>
  <si>
    <t>B_Fraude_Externo</t>
  </si>
  <si>
    <t>Sin Documentar</t>
  </si>
  <si>
    <t>Aleatoria</t>
  </si>
  <si>
    <t>Sin Registro</t>
  </si>
  <si>
    <t>Transferir</t>
  </si>
  <si>
    <t>Cerrado</t>
  </si>
  <si>
    <t>C_Fraude_Interno</t>
  </si>
  <si>
    <t>Evento_Externo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</si>
  <si>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</si>
  <si>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</si>
  <si>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</si>
  <si>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</si>
  <si>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</si>
  <si>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</si>
  <si>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</si>
  <si>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</si>
  <si>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</si>
  <si>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Infraestructura</t>
  </si>
  <si>
    <t>NIVEL</t>
  </si>
  <si>
    <t>% MIN</t>
  </si>
  <si>
    <t>% MAX</t>
  </si>
  <si>
    <t>Impacto Residual</t>
  </si>
  <si>
    <t>MENÚ PRINCIPAL</t>
  </si>
  <si>
    <t>FÓRMULAS</t>
  </si>
  <si>
    <t xml:space="preserve"> OPCIONES</t>
  </si>
  <si>
    <t>OPCIONES</t>
  </si>
  <si>
    <t>Tramites</t>
  </si>
  <si>
    <t>Seguridad vial y transporte</t>
  </si>
  <si>
    <t>Contraveciones</t>
  </si>
  <si>
    <t>Direccionamiento Estratégico</t>
  </si>
  <si>
    <t xml:space="preserve">Planeación </t>
  </si>
  <si>
    <t>Financiera y Contabilidad</t>
  </si>
  <si>
    <t>Juridíca y Contratación</t>
  </si>
  <si>
    <t>Compras y Almacen</t>
  </si>
  <si>
    <t>Sistemas de Información y Tecnología</t>
  </si>
  <si>
    <t>Gestión de calidad</t>
  </si>
  <si>
    <t>Gestión Ambiental</t>
  </si>
  <si>
    <t>SST</t>
  </si>
  <si>
    <t>Seguimiento Institucional</t>
  </si>
  <si>
    <t>Control y Evaluación</t>
  </si>
  <si>
    <t>Responsable</t>
  </si>
  <si>
    <t>Director</t>
  </si>
  <si>
    <t>Prof. Esp.  División de Planeación</t>
  </si>
  <si>
    <t>Prof. Esp.  División Administrativa</t>
  </si>
  <si>
    <t>Prof. Esp.  División de Sistemas</t>
  </si>
  <si>
    <t>Prof. Esp.  División Jurídica</t>
  </si>
  <si>
    <t>Prof. Univ. Matriculas</t>
  </si>
  <si>
    <t>Prof. Univ. de cobro coactivo</t>
  </si>
  <si>
    <t>Jefe Oficina Disciplinaria</t>
  </si>
  <si>
    <t>Jefe Oficina de Control Interno Adtivo</t>
  </si>
  <si>
    <t>Comité Coordinador de Control Interno</t>
  </si>
  <si>
    <t>Comité de Gestión y Desempeño</t>
  </si>
  <si>
    <t>Líderes de procesos</t>
  </si>
  <si>
    <t xml:space="preserve">Líderes de procesos misionales </t>
  </si>
  <si>
    <t>INSPECCIÓN DE TRÁNSITO Y TRANSPORTE DE BARRANCABERMEJA</t>
  </si>
  <si>
    <t>Pagína 1  de 1</t>
  </si>
  <si>
    <t>Matriz de Riesgos -  Plan Anticorrupción y de Atención al Ciudadano.</t>
  </si>
  <si>
    <t>Código: PCM-FR35</t>
  </si>
  <si>
    <t>Por manipulación y/o sustracción indebida de información, para beneficio propio o de un tercero.</t>
  </si>
  <si>
    <t xml:space="preserve">Debido a:
1. Falencias en la aplicación de controles de seguridad en la custodia de los activos o  elementos.
2. Ausencia de control en la custodia de los elementos en las instalaciones del Almacén.
3. Ingreso de personal no autorizado a las instalaciones del Almacén. </t>
  </si>
  <si>
    <t>Por inoportunidad en la entrega de las necesidades de las soluciones informáticas requeridas por la entidad para el cumplimiento de sus objetivos.</t>
  </si>
  <si>
    <t>Jurídica y Contratación</t>
  </si>
  <si>
    <t>Compras y Almacén</t>
  </si>
  <si>
    <t>Por posibilidad de recibir o solicitar cualquier dádiva o beneficio a nombre propio o de un tercero para no aplicar sanciones al incumplimiento de las normas de tránsito y transporte.</t>
  </si>
  <si>
    <t>Por inadecuada Contratación estatal sin cumplimiento de formalidades legales del estatuto contractual.</t>
  </si>
  <si>
    <t>Debido a:
1. Falta de  controles  y operativos al transporte público.
2. Compromisos directivos con los representantes de las empresas de transporte.</t>
  </si>
  <si>
    <t xml:space="preserve">Por inadecuada supervisión de contratos de adquisición de bienes, obras y servicios. </t>
  </si>
  <si>
    <t>Por incumplimiento a las normas de transito y   de seguridad vial  en el transporte publico.</t>
  </si>
  <si>
    <t>Por pérdida de bienes de las oficinas del Almacén.</t>
  </si>
  <si>
    <t>1. CONTEXTO E IDENTIFICACIÓN DE RIESGOS</t>
  </si>
  <si>
    <t>1. CONTEXTO E IDENTIFICACIÓN</t>
  </si>
  <si>
    <t>4. VALORACIÓN DEL CONTROL</t>
  </si>
  <si>
    <t>5. MAPA DE CALOR RESIDUAL</t>
  </si>
  <si>
    <t>6. MAPAS INHERENTE Y RESIDUAL</t>
  </si>
  <si>
    <t>SEVERIDAD 
(NIVEL DE RIESGO)</t>
  </si>
  <si>
    <t>2. PROBABILIDAD IMPACTO RIESGO INHERENTE</t>
  </si>
  <si>
    <t>3. MAPA DE CALOR RIESGO INHERENTE</t>
  </si>
  <si>
    <t>2. PROBABILIDAD DE IMPACTO RIESGO INHERENTE</t>
  </si>
  <si>
    <t xml:space="preserve">MATRIZ DEL MAPA DE RIESGOS DE CORRUPCIÓN </t>
  </si>
  <si>
    <t>VIGENCIA 2021</t>
  </si>
  <si>
    <t>IDENTIFICACIÓN DEL RIESGO DE CORRUPCIÓN</t>
  </si>
  <si>
    <t>ANÁLISIS DEL RIESGO</t>
  </si>
  <si>
    <t>VALORACIÓN DEL RIESGO DE CORRUPCIÓN</t>
  </si>
  <si>
    <t>#</t>
  </si>
  <si>
    <t>CAUSA</t>
  </si>
  <si>
    <t>CONSECUENCIA</t>
  </si>
  <si>
    <t>RIESGO INHERENTE</t>
  </si>
  <si>
    <t>CONTROLES</t>
  </si>
  <si>
    <t>RIESGO RESIDUAL</t>
  </si>
  <si>
    <t>ACCIONES ASOCIADAS AL CONTROL</t>
  </si>
  <si>
    <t>ZONA DE RIESGO</t>
  </si>
  <si>
    <t xml:space="preserve">PROBABILIDAD </t>
  </si>
  <si>
    <t>OPCIÓN DE MANEJO</t>
  </si>
  <si>
    <t>ACCIONES</t>
  </si>
  <si>
    <t>PERIODO DE EJECUCIÓN</t>
  </si>
  <si>
    <t>RESPONSABLE</t>
  </si>
  <si>
    <t>INDICADOR</t>
  </si>
  <si>
    <t>META</t>
  </si>
  <si>
    <t>R1</t>
  </si>
  <si>
    <t>Financiera</t>
  </si>
  <si>
    <t>Falla en el  proceso sistemático de evaluación,
seguimiento y control de las cuentas por cobrar.  Inadecuado registro y
clasificación de las cuentas por antigüedad y categorías</t>
  </si>
  <si>
    <t>Inadecuada gestión en el proceso de Administracion de la cartera.</t>
  </si>
  <si>
    <t>Bajo nivel de ingresos por concepto de recuperación de cartera en la ITTB.
Alto nivel de prescripción de comparendos.</t>
  </si>
  <si>
    <t>Depurar  y actualizar cartera real de la I.T.T.B.
Fortalecer  la Gestión de la Oficina de Cobro Coactivo en la I.T.T.B.</t>
  </si>
  <si>
    <t>Moderada</t>
  </si>
  <si>
    <t>Adelantar el  proceso de depuración  y actualizacion de la cartera real de la I.T.T.B.
Fortalecer  la Gestión de la Oficina de Cobro Coactivo en la I.T.T.B.</t>
  </si>
  <si>
    <t>01/02/2020 A 30/12/2020</t>
  </si>
  <si>
    <t>Divisiones juridica, Financiera , Sistemas y oficina de Cobro Coactivo</t>
  </si>
  <si>
    <t>Cartera de la entidad por edades y valor.
Porcentaje de cartera recuperada / Total de cartera proyectada 2020 para recuperar .</t>
  </si>
  <si>
    <t>R3</t>
  </si>
  <si>
    <t>Contravenciones</t>
  </si>
  <si>
    <t>Incumplimiento del código de ética y sistema de valores institucionales.</t>
  </si>
  <si>
    <t>Solicitar o recibir dádivas para no aplicar sanciones al incumplimiento de la normas de tránsito y transporte.</t>
  </si>
  <si>
    <t>Deterioro en la imagen institucional.
Apertura de procesos disciplinarios.
Demandas penales.</t>
  </si>
  <si>
    <t>Extrema</t>
  </si>
  <si>
    <t>Trámite e investigación de quejas recepcionadas contra funcionarios de la ITTB.
Apertura de procesos disciplinarios.</t>
  </si>
  <si>
    <t xml:space="preserve">Evitar
Transferir
</t>
  </si>
  <si>
    <t>Llevar registro de quejas contra funcionarios de la ITTB, realizar el debido trámite de la queja y abrir proceso disciplinario, transferir a entes de control.</t>
  </si>
  <si>
    <t xml:space="preserve">Control Interno Disciplinario
</t>
  </si>
  <si>
    <t>Apertura de procesos disciplinarios/Número de quejas recibidas
Procesos disciplinarios transferidos a entes de control/apertura total de procesos disciplinarios internos</t>
  </si>
  <si>
    <t>R4</t>
  </si>
  <si>
    <t>Dirección Estratégica</t>
  </si>
  <si>
    <t>Falta de compromiso con la adecuada atención a los usuarios.</t>
  </si>
  <si>
    <t>Favorecer con privilegios en la atención a ciertas personas por ser influyentes o cercanas al personal de la ITTB.</t>
  </si>
  <si>
    <t>Tráfico de influencias.
Incumplimiento del trato digno a los usuarios.</t>
  </si>
  <si>
    <t xml:space="preserve">Sistema digiturno. </t>
  </si>
  <si>
    <t>Asumir</t>
  </si>
  <si>
    <t>Implementar sistema digiturno.
Aplicar documento de control del trámite.</t>
  </si>
  <si>
    <t>Dirección
División Administrativa</t>
  </si>
  <si>
    <t>Total de trámites atendidos a satisfacción/total de personas atendidas.</t>
  </si>
  <si>
    <t>R6</t>
  </si>
  <si>
    <t>Jurídica</t>
  </si>
  <si>
    <t>Desconocimiento de la normatividad en contratación estatal.</t>
  </si>
  <si>
    <t>Contratación estatal sin cumplimiento de formalidades legales del estatuto contractual</t>
  </si>
  <si>
    <t>La destinación y aprovechamiento indebido de recursos públicos en favor de terceros.</t>
  </si>
  <si>
    <t>Manual de contratación de la ITTB.
Publicación de procesos en el SECOP Y SIA OBSERVA.</t>
  </si>
  <si>
    <t>Aplicar lineamientos del manual de contratación
Publicación de procesos en el secop.</t>
  </si>
  <si>
    <t>Dirección
División Jurídica</t>
  </si>
  <si>
    <t>Procesos publicados correctamente/total de procesos de contratación</t>
  </si>
  <si>
    <t>Auditoría interna al proceso de contratación</t>
  </si>
  <si>
    <t>R7</t>
  </si>
  <si>
    <t>Compromisos directivos con los representantes de las empresas de transporte.</t>
  </si>
  <si>
    <t>Posibles violaciones a la norma por falta de  Controles  y operativos al transporte público</t>
  </si>
  <si>
    <t>Comisión de infracciones al código de transporte y afectación del servicio.</t>
  </si>
  <si>
    <t>Operativos de control al Transporte Público
Imposición de sanciones</t>
  </si>
  <si>
    <t>Realizar y ejecutar cronograma de operativos al transporte público.</t>
  </si>
  <si>
    <t>División Transporte Público.
Agentes de Tránsito</t>
  </si>
  <si>
    <t xml:space="preserve">operativos realizados/operativos progamados.
</t>
  </si>
  <si>
    <t>Número de Investigaciones iniciadas en el periodo/ No. Total de informes elaborados en el periodo.</t>
  </si>
  <si>
    <t>R10</t>
  </si>
  <si>
    <t>Trámites</t>
  </si>
  <si>
    <t>Manejo inadecuado de los procedimientos, inaplicabilidad de los principios éticos de la institución</t>
  </si>
  <si>
    <t>Cobrar para agilizar un trámite.</t>
  </si>
  <si>
    <t>Perdida de la imagen institucional, demora en la gestión de trámites respetando turnos, insatisfacción de usuarios.</t>
  </si>
  <si>
    <t>Evitar
Transferir</t>
  </si>
  <si>
    <t>01/02/2020 a
30/12/2020</t>
  </si>
  <si>
    <t xml:space="preserve">División Administrativa
Control Interno Disciplinario
Control interno
</t>
  </si>
  <si>
    <t xml:space="preserve">Actas de reparto y  base de datos. </t>
  </si>
  <si>
    <t xml:space="preserve">Informe </t>
  </si>
  <si>
    <t xml:space="preserve">Por la entrega irregular de vehículos inmovilizados por infracciones a las normas de tránsito y/o de transporte público. </t>
  </si>
  <si>
    <t>Debido a :
1. Falta de conocimiento de los procedimientos establecidos.
2. Falla en la racionalización y simplificación de los procedimientos en las diferentes etapas de los procesos misionales y de prestación de los servicios.</t>
  </si>
  <si>
    <t>Debido a:
1. Desconocimiento de la normatividad en contratación estatal.
2. Falta de personal de apoyo al proceso de contratación.</t>
  </si>
  <si>
    <t xml:space="preserve">Debido a:
1. Presupuesto insuficiente.
2. Falta de información oportuna por parte de las dependencias.
3. Ausencia o mala identificación de necesidades para la vigencia.
4. Cambio en requerimientos político-administrativos.
</t>
  </si>
  <si>
    <t>Por posibilidad de obtener un beneficio económico por la prestación inadecuada de trámites y/o servicios a la ciudadanía, con el propósito de conseguir una rentabilidad propia o para un tercero.</t>
  </si>
  <si>
    <t>Por Posibilidad de obtener un beneficio económico por el uso inadecuado de la informacion confidencial de la ciudadania por parte de los funcionarios y contratistas que realizan la atencion al publico en la entidad,  para beneficio propio o de un tercero.</t>
  </si>
  <si>
    <t>Por posibilidad de obtener una dádiva o beneficio económico  para adulterar o usar de manera inadecuada los sistemas de información y la información allí depositada de la entidad con el fin  favorecer a un tercero.</t>
  </si>
  <si>
    <t>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t>
  </si>
  <si>
    <t>Informes de inventario, actas, comprobantes de ajustes y/o notificaciones por correo electrónico.</t>
  </si>
  <si>
    <t xml:space="preserve">SE ELIMINA </t>
  </si>
  <si>
    <t>SE MANTIENE</t>
  </si>
  <si>
    <t>SE MODIFICA</t>
  </si>
  <si>
    <t xml:space="preserve"> Reporte de las encuestas contestadas por los usuarios y/o correo electrónico con el seguimiento realizado.</t>
  </si>
  <si>
    <t>Realizar  socialización en temas inherentes a la función de supervisión con el fin de afianzar los conocimientos técnicos que permitan mejorar la supervisión de los contratos.</t>
  </si>
  <si>
    <t>Soporte de la socialización (Tips, capacitaciones, entre otros)</t>
  </si>
  <si>
    <t>Aplicar lineamientos del manual de contratación y Publicación de procesos en el secop.</t>
  </si>
  <si>
    <t>Registro de quejas</t>
  </si>
  <si>
    <t>SE ACTUALIZA</t>
  </si>
  <si>
    <t>Soporte de operativos realizados.</t>
  </si>
  <si>
    <t>Crear un formato de confidencialidad para el acceso a sistemas de información, para aplicación a cada uno de los funcionarios encargados de la información de los usuarios.</t>
  </si>
  <si>
    <t>Almacenista</t>
  </si>
  <si>
    <t>Realizar inventario anualmente de los elementos y bienes, generando un informe de la conciliación de los registros en el sistema frente a los físicos. En caso de presentar diferencias se llevan a cabo las acciones correctivas y ajustes necesarios para subsanar las diferencias presentadas.</t>
  </si>
  <si>
    <t>Debido a:
1. Falta de integridad del funcionario y uso del poder.
2. Existencia de intereses personales.
3. Ofrecimiento o dádiva al servidor público.
5. El servidor público solicitar dádiva a un tercero.
4. El servidor público ejerce tráfico de influencias.</t>
  </si>
  <si>
    <t xml:space="preserve">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t>
  </si>
  <si>
    <t>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t>
  </si>
  <si>
    <t xml:space="preserve">Debido a:
1. Filtración y/o pérdida  de la información al momento de su envío físico o digital.
2. Falta de apropiación de principios y valores institucionales.
3. Deficiencias en la seguridad digital. 
4. Manipulación inadecuada de información 
</t>
  </si>
  <si>
    <t xml:space="preserve">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t>
  </si>
  <si>
    <t xml:space="preserve">Lista de chequeo </t>
  </si>
  <si>
    <t xml:space="preserve"> Comunicados y/o actas de reunión de Comité Institucional de Gestión y Desempeño.</t>
  </si>
  <si>
    <t>Solicitar a las diferentes dependencias  las necesidades tecnológicas requeridas para el cumplimiento de sus metas. Posteriormente se consolidan y se aprueban. En Comité institucional de gestión y desempeño se socializan y se priorizan de acuerdo con las necesidades institucionales. En caso que no se considere viable alguna necesidad se contemplarán aplazamientos para próximas vigencias.</t>
  </si>
  <si>
    <t>Revisión de la configuración y afinamiento de las herramientas de seguridad informática</t>
  </si>
  <si>
    <t>Formato de revisión diligenciado</t>
  </si>
  <si>
    <t xml:space="preserve">Periódico </t>
  </si>
  <si>
    <t>Continuo</t>
  </si>
  <si>
    <t xml:space="preserve">Esporádico </t>
  </si>
  <si>
    <t>MONITOREO (DIVISIÓN DE PLANEACIÓN) Y SEGUIMIENTO (OFICINA DE CONTROL INTERNO)</t>
  </si>
  <si>
    <t>SEGUIMIENTO CONTROL INTERNO</t>
  </si>
  <si>
    <t xml:space="preserve">MONITOREO 1 </t>
  </si>
  <si>
    <t xml:space="preserve">MONITOREO 2 </t>
  </si>
  <si>
    <t>Formato socialización del Código de integridad.</t>
  </si>
  <si>
    <t>Socialización y formato de confidencialidad.</t>
  </si>
  <si>
    <t>Esporádico</t>
  </si>
  <si>
    <t>Realizar socializaciones sobre el protocolo de atención al ciudadano, código de integridad y corrupción , con el fin mitigar posibles hechos de corrupción.</t>
  </si>
  <si>
    <t>Formato socialización del Manual de contratación</t>
  </si>
  <si>
    <t>Realizar la revisión  de los estudios y documentos previos que se presentan  para el tramite de procesos de contratación, con el propósito de impedir que los mismos no cumplan con los requisitos normativos, a través de los procedimientos y formatos establecidos por la ITTB.</t>
  </si>
  <si>
    <t>MONITOREO 3</t>
  </si>
  <si>
    <t>El líder del proceso Contravenciones TRIMESTRALEMENTE la revisión de los expedientes exonerados de embriaguez y aleatoriamente otras infracciones con el fin de verificar que el fallo haya dado cumplimiento a la normatividad vigente.</t>
  </si>
  <si>
    <t>Socialización TRIMESTRALMENTE del código de integridad con el fin de procurar que todas las actividades, operaciones y actuaciones se realicen de acuerdo con las normas constitucionales y legales vigentes a través de charlas informativas y como evidencia se llevara a cabo el registro de la asistencia</t>
  </si>
  <si>
    <t>Realizar y ejecutar cronograma TRIMESTRALMENTE  de operativos al transporte público.</t>
  </si>
  <si>
    <t>Realizar como minimo una encuesta ANUAL de satisfacción del servicio,   con el fin de identificar posibles prácticas en las cuales se vea involucrada la entrega de dádivas o beneficios a nombre propio de funcionarios o para terceros. En caso de encontrar que se presentó esta situación, se remite a Control Interno y Oficina Disciplinaria  para la investigación disciplinaria o las medidas correspondientes.</t>
  </si>
  <si>
    <t>MATRIZ DE RIESGOS INSTITUCIONAL - PAAC</t>
  </si>
  <si>
    <t>Realizar capacitaciones sobre proceso de gestión documental</t>
  </si>
  <si>
    <t>Llevar registro de quejas contra funcionarios de la ITTB, realizar el debido trámite de la queja, decidir sobre la actuación discplinaria e informar a entres de control, si aplica.</t>
  </si>
  <si>
    <t>Vigencia  2025</t>
  </si>
  <si>
    <t>Fecha: Enero de 2025</t>
  </si>
  <si>
    <t>Versión: 02</t>
  </si>
  <si>
    <t>Fecha:  Enero de 2025</t>
  </si>
  <si>
    <t>Fecha: Enero  de 2025</t>
  </si>
  <si>
    <t>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</si>
</sst>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59" x14ac:knownFonts="1">
    <font>
      <sz val="11"/>
      <color theme="1"/>
      <name val="Calibri"/>
      <family val="2"/>
      <scheme val="minor"/>
    </font>
    <font>
      <b/>
      <sz val="10"/>
      <name val="Arial"/>
      <family val="2"/>
    </font>
    <font>
      <sz val="10"/>
      <name val="Arial"/>
      <family val="2"/>
    </font>
    <font>
      <sz val="11"/>
      <color theme="1"/>
      <name val="Arial"/>
      <family val="2"/>
    </font>
    <font>
      <sz val="10"/>
      <color theme="1"/>
      <name val="Arial"/>
      <family val="2"/>
    </font>
    <font>
      <b/>
      <sz val="11"/>
      <color theme="1"/>
      <name val="Arial"/>
      <family val="2"/>
    </font>
    <font>
      <sz val="10"/>
      <color theme="1"/>
      <name val="Calibri"/>
      <family val="2"/>
      <scheme val="minor"/>
    </font>
    <font>
      <b/>
      <sz val="10"/>
      <color theme="1"/>
      <name val="Calibri"/>
      <family val="2"/>
      <scheme val="minor"/>
    </font>
    <font>
      <sz val="9"/>
      <color indexed="81"/>
      <name val="Tahoma"/>
      <family val="2"/>
    </font>
    <font>
      <b/>
      <sz val="9"/>
      <color indexed="81"/>
      <name val="Tahoma"/>
      <family val="2"/>
    </font>
    <font>
      <sz val="9"/>
      <name val="Arial"/>
      <family val="2"/>
    </font>
    <font>
      <b/>
      <sz val="11"/>
      <name val="Arial"/>
      <family val="2"/>
    </font>
    <font>
      <b/>
      <sz val="9"/>
      <name val="Arial"/>
      <family val="2"/>
    </font>
    <font>
      <b/>
      <sz val="36"/>
      <color theme="0"/>
      <name val="Calibri"/>
      <family val="2"/>
      <scheme val="minor"/>
    </font>
    <font>
      <b/>
      <sz val="12"/>
      <color theme="1"/>
      <name val="Arial"/>
      <family val="2"/>
    </font>
    <font>
      <sz val="11"/>
      <name val="Arial"/>
      <family val="2"/>
    </font>
    <font>
      <b/>
      <sz val="11"/>
      <color theme="1"/>
      <name val="Calibri"/>
      <family val="2"/>
      <scheme val="minor"/>
    </font>
    <font>
      <b/>
      <sz val="10"/>
      <color rgb="FF000000"/>
      <name val="Arial"/>
      <family val="2"/>
    </font>
    <font>
      <sz val="10"/>
      <color rgb="FF000000"/>
      <name val="Arial"/>
      <family val="2"/>
    </font>
    <font>
      <sz val="10"/>
      <color rgb="FFFF0000"/>
      <name val="Arial"/>
      <family val="2"/>
    </font>
    <font>
      <sz val="10"/>
      <name val="Tahoma"/>
      <family val="2"/>
    </font>
    <font>
      <b/>
      <sz val="11"/>
      <name val="Tahoma"/>
      <family val="2"/>
    </font>
    <font>
      <sz val="11"/>
      <name val="Tahoma"/>
      <family val="2"/>
    </font>
    <font>
      <sz val="12"/>
      <color theme="1"/>
      <name val="Arial"/>
      <family val="2"/>
    </font>
    <font>
      <sz val="11"/>
      <color indexed="8"/>
      <name val="Calibri"/>
      <family val="2"/>
    </font>
    <font>
      <b/>
      <sz val="10"/>
      <color theme="1"/>
      <name val="Arial"/>
      <family val="2"/>
    </font>
    <font>
      <sz val="12"/>
      <name val="Times New Roman"/>
      <family val="1"/>
    </font>
    <font>
      <b/>
      <sz val="12"/>
      <name val="Arial"/>
      <family val="2"/>
    </font>
    <font>
      <sz val="10"/>
      <color rgb="FF202124"/>
      <name val="Arial"/>
      <family val="2"/>
    </font>
    <font>
      <b/>
      <sz val="10"/>
      <name val="Tahoma"/>
      <family val="2"/>
    </font>
    <font>
      <b/>
      <sz val="28"/>
      <color theme="0"/>
      <name val="Calibri"/>
      <family val="2"/>
      <scheme val="minor"/>
    </font>
    <font>
      <u/>
      <sz val="11"/>
      <color theme="10"/>
      <name val="Calibri"/>
      <family val="2"/>
      <scheme val="minor"/>
    </font>
    <font>
      <u/>
      <sz val="11"/>
      <color theme="0"/>
      <name val="Calibri"/>
      <family val="2"/>
      <scheme val="minor"/>
    </font>
    <font>
      <sz val="11"/>
      <color theme="1"/>
      <name val="Calibri"/>
      <family val="2"/>
      <scheme val="minor"/>
    </font>
    <font>
      <sz val="26"/>
      <color theme="1"/>
      <name val="Calibri"/>
      <family val="2"/>
      <scheme val="minor"/>
    </font>
    <font>
      <b/>
      <sz val="18"/>
      <name val="Arial"/>
      <family val="2"/>
    </font>
    <font>
      <b/>
      <sz val="36"/>
      <name val="Calibri"/>
      <family val="2"/>
      <scheme val="minor"/>
    </font>
    <font>
      <sz val="36"/>
      <name val="Calibri"/>
      <family val="2"/>
      <scheme val="minor"/>
    </font>
    <font>
      <u/>
      <sz val="20"/>
      <color theme="0"/>
      <name val="Calibri"/>
      <family val="2"/>
      <scheme val="minor"/>
    </font>
    <font>
      <b/>
      <u/>
      <sz val="16"/>
      <color theme="0"/>
      <name val="Arial"/>
      <family val="2"/>
    </font>
    <font>
      <b/>
      <sz val="16"/>
      <color theme="1"/>
      <name val="Calibri"/>
      <family val="2"/>
      <scheme val="minor"/>
    </font>
    <font>
      <sz val="12"/>
      <name val="Arial"/>
      <family val="2"/>
    </font>
    <font>
      <b/>
      <sz val="22"/>
      <color theme="1"/>
      <name val="Calibri"/>
      <family val="2"/>
      <scheme val="minor"/>
    </font>
    <font>
      <b/>
      <sz val="20"/>
      <color theme="1"/>
      <name val="Calibri"/>
      <family val="2"/>
      <scheme val="minor"/>
    </font>
    <font>
      <b/>
      <sz val="18"/>
      <color theme="1"/>
      <name val="Calibri"/>
      <family val="2"/>
      <scheme val="minor"/>
    </font>
    <font>
      <b/>
      <u/>
      <sz val="16"/>
      <color theme="0"/>
      <name val="Calibri"/>
      <family val="2"/>
      <scheme val="minor"/>
    </font>
    <font>
      <sz val="20"/>
      <name val="Calibri"/>
      <family val="2"/>
      <scheme val="minor"/>
    </font>
    <font>
      <b/>
      <i/>
      <sz val="18"/>
      <color rgb="FF002060"/>
      <name val="Calibri"/>
      <family val="2"/>
      <scheme val="minor"/>
    </font>
    <font>
      <b/>
      <sz val="18"/>
      <name val="Calibri"/>
      <family val="2"/>
      <scheme val="minor"/>
    </font>
    <font>
      <u/>
      <sz val="20"/>
      <name val="Calibri"/>
      <family val="2"/>
      <scheme val="minor"/>
    </font>
    <font>
      <sz val="12"/>
      <name val="Tahoma"/>
      <family val="2"/>
    </font>
    <font>
      <b/>
      <sz val="36"/>
      <color theme="1"/>
      <name val="Calibri"/>
      <family val="2"/>
      <scheme val="minor"/>
    </font>
    <font>
      <b/>
      <u/>
      <sz val="26"/>
      <color theme="0"/>
      <name val="Calibri"/>
      <family val="2"/>
      <scheme val="minor"/>
    </font>
    <font>
      <sz val="12"/>
      <color rgb="FFFF0000"/>
      <name val="Arial"/>
      <family val="2"/>
    </font>
    <font>
      <b/>
      <sz val="14"/>
      <color theme="1"/>
      <name val="Arial"/>
      <family val="2"/>
    </font>
    <font>
      <sz val="10"/>
      <color rgb="FF0070C0"/>
      <name val="Arial"/>
      <family val="2"/>
    </font>
    <font>
      <b/>
      <sz val="16"/>
      <name val="Calibri"/>
      <family val="2"/>
      <scheme val="minor"/>
    </font>
    <font>
      <sz val="8"/>
      <name val="Calibri"/>
      <family val="2"/>
      <scheme val="minor"/>
    </font>
    <font>
      <sz val="11"/>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990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bgColor indexed="64"/>
      </patternFill>
    </fill>
    <fill>
      <patternFill patternType="solid">
        <fgColor rgb="FF0070C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00B0F0"/>
        <bgColor indexed="64"/>
      </patternFill>
    </fill>
    <fill>
      <patternFill patternType="solid">
        <fgColor rgb="FFFFCC00"/>
        <bgColor indexed="64"/>
      </patternFill>
    </fill>
    <fill>
      <patternFill patternType="solid">
        <fgColor rgb="FF66FF33"/>
        <bgColor indexed="64"/>
      </patternFill>
    </fill>
    <fill>
      <patternFill patternType="solid">
        <fgColor rgb="FFF0935A"/>
        <bgColor indexed="64"/>
      </patternFill>
    </fill>
    <fill>
      <patternFill patternType="solid">
        <fgColor rgb="FFBD92DE"/>
        <bgColor indexed="64"/>
      </patternFill>
    </fill>
    <fill>
      <patternFill patternType="solid">
        <fgColor rgb="FF66CCFF"/>
        <bgColor indexed="64"/>
      </patternFill>
    </fill>
  </fills>
  <borders count="7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0" fontId="2" fillId="0" borderId="0"/>
    <xf numFmtId="0" fontId="2" fillId="0" borderId="0"/>
    <xf numFmtId="0" fontId="24" fillId="0" borderId="0"/>
    <xf numFmtId="0" fontId="2" fillId="0" borderId="0"/>
    <xf numFmtId="0" fontId="26" fillId="0" borderId="0"/>
    <xf numFmtId="0" fontId="31" fillId="0" borderId="0" applyNumberFormat="0" applyFill="0" applyBorder="0" applyAlignment="0" applyProtection="0"/>
    <xf numFmtId="43" fontId="33" fillId="0" borderId="0" applyFont="0" applyFill="0" applyBorder="0" applyAlignment="0" applyProtection="0"/>
    <xf numFmtId="0" fontId="33" fillId="0" borderId="0"/>
    <xf numFmtId="0" fontId="2" fillId="0" borderId="0"/>
    <xf numFmtId="9" fontId="33" fillId="0" borderId="0" applyFont="0" applyFill="0" applyBorder="0" applyAlignment="0" applyProtection="0"/>
  </cellStyleXfs>
  <cellXfs count="839">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wrapText="1"/>
    </xf>
    <xf numFmtId="0" fontId="6" fillId="0" borderId="2"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6" fillId="0" borderId="2" xfId="0" applyFont="1" applyBorder="1" applyAlignment="1">
      <alignment horizontal="left" vertical="center"/>
    </xf>
    <xf numFmtId="0" fontId="3" fillId="4" borderId="0" xfId="0" applyFont="1" applyFill="1"/>
    <xf numFmtId="0" fontId="3" fillId="0" borderId="0" xfId="0" applyFont="1" applyAlignment="1">
      <alignment horizontal="center" vertical="top" wrapText="1"/>
    </xf>
    <xf numFmtId="0" fontId="0" fillId="0" borderId="0" xfId="0" applyAlignment="1">
      <alignment horizontal="center" vertical="center"/>
    </xf>
    <xf numFmtId="0" fontId="0" fillId="7" borderId="0" xfId="0" applyFill="1" applyAlignment="1">
      <alignment horizontal="center" vertical="center"/>
    </xf>
    <xf numFmtId="0" fontId="0" fillId="9" borderId="0" xfId="0" applyFill="1" applyAlignment="1">
      <alignment horizontal="center" vertical="center"/>
    </xf>
    <xf numFmtId="0" fontId="0" fillId="8" borderId="0" xfId="0" applyFill="1" applyAlignment="1">
      <alignment horizontal="center" vertical="center"/>
    </xf>
    <xf numFmtId="0" fontId="0" fillId="10" borderId="0" xfId="0" applyFill="1" applyAlignment="1">
      <alignment horizontal="center" vertical="center"/>
    </xf>
    <xf numFmtId="0" fontId="10" fillId="0" borderId="2" xfId="0" applyFont="1" applyBorder="1" applyAlignment="1">
      <alignment horizontal="center" vertical="center"/>
    </xf>
    <xf numFmtId="0" fontId="2" fillId="0" borderId="0" xfId="0" applyFont="1" applyProtection="1">
      <protection locked="0"/>
    </xf>
    <xf numFmtId="0" fontId="2" fillId="0" borderId="2" xfId="0" applyFont="1" applyBorder="1" applyAlignment="1">
      <alignment horizontal="left" vertical="center" wrapText="1"/>
    </xf>
    <xf numFmtId="0" fontId="10" fillId="0" borderId="2" xfId="0" applyFont="1" applyBorder="1" applyAlignment="1">
      <alignment horizontal="center" vertical="center" wrapText="1"/>
    </xf>
    <xf numFmtId="0" fontId="3" fillId="0" borderId="0" xfId="0" applyFont="1"/>
    <xf numFmtId="0" fontId="15" fillId="0" borderId="0" xfId="0" applyFont="1"/>
    <xf numFmtId="0" fontId="3" fillId="0" borderId="0" xfId="0" applyFont="1" applyAlignment="1">
      <alignment horizontal="center"/>
    </xf>
    <xf numFmtId="0" fontId="2" fillId="0" borderId="2" xfId="0" applyFont="1" applyBorder="1" applyAlignment="1" applyProtection="1">
      <alignment horizontal="left" vertical="center" wrapText="1"/>
      <protection locked="0"/>
    </xf>
    <xf numFmtId="0" fontId="2" fillId="0" borderId="9" xfId="1" applyBorder="1" applyAlignment="1">
      <alignment vertical="center" wrapText="1"/>
    </xf>
    <xf numFmtId="0" fontId="2" fillId="0" borderId="4" xfId="1" applyBorder="1" applyAlignment="1">
      <alignment vertical="center" wrapText="1"/>
    </xf>
    <xf numFmtId="0" fontId="2" fillId="0" borderId="8" xfId="1" applyBorder="1" applyAlignment="1">
      <alignment vertical="center" wrapText="1"/>
    </xf>
    <xf numFmtId="0" fontId="1" fillId="0" borderId="2" xfId="1" applyFont="1" applyBorder="1" applyAlignment="1">
      <alignment vertical="center" wrapText="1"/>
    </xf>
    <xf numFmtId="0" fontId="17" fillId="0" borderId="2" xfId="0" applyFont="1" applyBorder="1" applyAlignment="1">
      <alignment horizontal="center" vertical="center" wrapText="1" readingOrder="1"/>
    </xf>
    <xf numFmtId="0" fontId="17" fillId="0" borderId="20" xfId="0" applyFont="1" applyBorder="1" applyAlignment="1">
      <alignment horizontal="center" vertical="center" wrapText="1" readingOrder="1"/>
    </xf>
    <xf numFmtId="0" fontId="18" fillId="14" borderId="2" xfId="0" applyFont="1" applyFill="1" applyBorder="1" applyAlignment="1">
      <alignment horizontal="center" vertical="center" wrapText="1" readingOrder="1"/>
    </xf>
    <xf numFmtId="0" fontId="2" fillId="10" borderId="20" xfId="0" applyFont="1" applyFill="1" applyBorder="1" applyAlignment="1">
      <alignment horizontal="center" vertical="center" wrapText="1" readingOrder="1"/>
    </xf>
    <xf numFmtId="0" fontId="18" fillId="15" borderId="2" xfId="0" applyFont="1" applyFill="1" applyBorder="1" applyAlignment="1">
      <alignment horizontal="center" vertical="center" wrapText="1" readingOrder="1"/>
    </xf>
    <xf numFmtId="0" fontId="18" fillId="7" borderId="2" xfId="0" applyFont="1" applyFill="1" applyBorder="1" applyAlignment="1">
      <alignment horizontal="center" vertical="center" wrapText="1" readingOrder="1"/>
    </xf>
    <xf numFmtId="0" fontId="17" fillId="0" borderId="23" xfId="0" applyFont="1" applyBorder="1" applyAlignment="1">
      <alignment horizontal="center" vertical="center" wrapText="1" readingOrder="1"/>
    </xf>
    <xf numFmtId="0" fontId="18" fillId="7" borderId="23" xfId="0" applyFont="1" applyFill="1" applyBorder="1" applyAlignment="1">
      <alignment horizontal="center" vertical="center" wrapText="1" readingOrder="1"/>
    </xf>
    <xf numFmtId="0" fontId="18" fillId="15" borderId="23" xfId="0" applyFont="1" applyFill="1" applyBorder="1" applyAlignment="1">
      <alignment horizontal="center" vertical="center" wrapText="1" readingOrder="1"/>
    </xf>
    <xf numFmtId="0" fontId="18" fillId="14" borderId="23" xfId="0" applyFont="1" applyFill="1" applyBorder="1" applyAlignment="1">
      <alignment horizontal="center" vertical="center" wrapText="1" readingOrder="1"/>
    </xf>
    <xf numFmtId="0" fontId="2" fillId="10" borderId="24" xfId="0" applyFont="1" applyFill="1" applyBorder="1" applyAlignment="1">
      <alignment horizontal="center" vertical="center" wrapText="1" readingOrder="1"/>
    </xf>
    <xf numFmtId="0" fontId="2" fillId="13" borderId="0" xfId="1" applyFill="1"/>
    <xf numFmtId="0" fontId="2" fillId="0" borderId="0" xfId="1" applyAlignment="1">
      <alignment vertical="center" wrapText="1"/>
    </xf>
    <xf numFmtId="9" fontId="2" fillId="0" borderId="2" xfId="1" applyNumberFormat="1" applyBorder="1" applyAlignment="1">
      <alignment horizontal="center" vertical="center" wrapText="1"/>
    </xf>
    <xf numFmtId="9" fontId="2" fillId="0" borderId="20" xfId="1" applyNumberFormat="1" applyBorder="1" applyAlignment="1">
      <alignment horizontal="center" vertical="center" wrapText="1"/>
    </xf>
    <xf numFmtId="0" fontId="2" fillId="0" borderId="2" xfId="1" applyBorder="1" applyAlignment="1">
      <alignment vertical="center" wrapText="1"/>
    </xf>
    <xf numFmtId="0" fontId="2" fillId="0" borderId="2" xfId="0" applyFont="1" applyBorder="1" applyAlignment="1">
      <alignment horizontal="center" vertical="center" wrapText="1" readingOrder="1"/>
    </xf>
    <xf numFmtId="0" fontId="2" fillId="0" borderId="20" xfId="0" applyFont="1" applyBorder="1" applyAlignment="1">
      <alignment horizontal="center" vertical="center" wrapText="1" readingOrder="1"/>
    </xf>
    <xf numFmtId="9" fontId="2" fillId="0" borderId="21" xfId="1" applyNumberFormat="1" applyBorder="1" applyAlignment="1">
      <alignment horizontal="center" vertical="center" wrapText="1"/>
    </xf>
    <xf numFmtId="9" fontId="2" fillId="0" borderId="22" xfId="1" applyNumberFormat="1" applyBorder="1" applyAlignment="1">
      <alignment horizontal="center" vertical="center" wrapText="1"/>
    </xf>
    <xf numFmtId="0" fontId="2" fillId="0" borderId="23" xfId="0" applyFont="1" applyBorder="1" applyAlignment="1">
      <alignment horizontal="center" vertical="center" wrapText="1" readingOrder="1"/>
    </xf>
    <xf numFmtId="0" fontId="15" fillId="16" borderId="2" xfId="1" applyFont="1" applyFill="1" applyBorder="1" applyAlignment="1" applyProtection="1">
      <alignment horizontal="center" vertical="center" wrapText="1"/>
      <protection locked="0"/>
    </xf>
    <xf numFmtId="0" fontId="20" fillId="13" borderId="0" xfId="1" applyFont="1" applyFill="1"/>
    <xf numFmtId="0" fontId="15" fillId="2" borderId="0" xfId="1" applyFont="1" applyFill="1" applyAlignment="1">
      <alignment horizontal="left" vertical="center" wrapText="1"/>
    </xf>
    <xf numFmtId="0" fontId="21" fillId="0" borderId="0" xfId="1" applyFont="1" applyAlignment="1">
      <alignment vertical="center" wrapText="1"/>
    </xf>
    <xf numFmtId="9" fontId="0" fillId="0" borderId="2" xfId="0" applyNumberFormat="1" applyBorder="1" applyAlignment="1">
      <alignment horizontal="center" vertical="center" wrapText="1"/>
    </xf>
    <xf numFmtId="9" fontId="0" fillId="0" borderId="25" xfId="0" applyNumberFormat="1" applyBorder="1" applyAlignment="1">
      <alignment horizontal="center" vertical="center" wrapText="1"/>
    </xf>
    <xf numFmtId="9" fontId="16" fillId="0" borderId="21" xfId="0" applyNumberFormat="1" applyFont="1" applyBorder="1" applyAlignment="1">
      <alignment horizontal="center" vertical="center" wrapText="1"/>
    </xf>
    <xf numFmtId="9" fontId="16" fillId="0" borderId="20" xfId="0" applyNumberFormat="1" applyFont="1" applyBorder="1" applyAlignment="1">
      <alignment horizontal="center" vertical="center" wrapText="1"/>
    </xf>
    <xf numFmtId="0" fontId="22" fillId="2" borderId="21" xfId="1" applyFont="1" applyFill="1" applyBorder="1" applyAlignment="1">
      <alignment horizontal="left" vertical="center" wrapText="1"/>
    </xf>
    <xf numFmtId="0" fontId="14" fillId="0" borderId="2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0" xfId="0" applyFont="1" applyBorder="1" applyAlignment="1">
      <alignment horizontal="center" vertical="center" wrapText="1"/>
    </xf>
    <xf numFmtId="0" fontId="21" fillId="0" borderId="0" xfId="1" applyFont="1" applyAlignment="1">
      <alignment horizontal="center" vertical="center" wrapText="1"/>
    </xf>
    <xf numFmtId="0" fontId="23" fillId="7" borderId="21" xfId="0" applyFont="1" applyFill="1" applyBorder="1" applyAlignment="1">
      <alignment horizontal="center" vertical="center" wrapText="1"/>
    </xf>
    <xf numFmtId="0" fontId="23" fillId="0" borderId="2" xfId="0" applyFont="1" applyBorder="1" applyAlignment="1">
      <alignment vertical="center" wrapText="1"/>
    </xf>
    <xf numFmtId="0" fontId="23" fillId="0" borderId="25" xfId="0" applyFont="1" applyBorder="1" applyAlignment="1">
      <alignment horizontal="center" vertical="center" wrapText="1"/>
    </xf>
    <xf numFmtId="0" fontId="23" fillId="0" borderId="39" xfId="0" applyFont="1" applyBorder="1" applyAlignment="1">
      <alignment vertical="center" wrapText="1"/>
    </xf>
    <xf numFmtId="0" fontId="23" fillId="0" borderId="2" xfId="0" applyFont="1" applyBorder="1" applyAlignment="1">
      <alignment horizontal="justify" vertical="center" wrapText="1"/>
    </xf>
    <xf numFmtId="0" fontId="23" fillId="0" borderId="20" xfId="0" applyFont="1" applyBorder="1" applyAlignment="1">
      <alignment vertical="center" wrapText="1"/>
    </xf>
    <xf numFmtId="0" fontId="23" fillId="11" borderId="21" xfId="0" applyFont="1" applyFill="1" applyBorder="1" applyAlignment="1">
      <alignment horizontal="center" vertical="center" wrapText="1"/>
    </xf>
    <xf numFmtId="0" fontId="22" fillId="2" borderId="2" xfId="1" applyFont="1" applyFill="1" applyBorder="1" applyAlignment="1">
      <alignment horizontal="left" vertical="center" wrapText="1"/>
    </xf>
    <xf numFmtId="0" fontId="15" fillId="2" borderId="2" xfId="1" applyFont="1" applyFill="1" applyBorder="1" applyAlignment="1">
      <alignment horizontal="center" vertical="center" wrapText="1"/>
    </xf>
    <xf numFmtId="0" fontId="10" fillId="2" borderId="2" xfId="1" applyFont="1" applyFill="1" applyBorder="1" applyAlignment="1">
      <alignment horizontal="justify" vertical="center" wrapText="1"/>
    </xf>
    <xf numFmtId="0" fontId="22" fillId="2" borderId="22" xfId="1" applyFont="1" applyFill="1" applyBorder="1" applyAlignment="1">
      <alignment horizontal="left" vertical="center" wrapText="1"/>
    </xf>
    <xf numFmtId="0" fontId="22" fillId="2" borderId="23" xfId="1" applyFont="1" applyFill="1" applyBorder="1" applyAlignment="1">
      <alignment horizontal="left" vertical="center" wrapText="1"/>
    </xf>
    <xf numFmtId="0" fontId="15" fillId="2" borderId="23" xfId="1" applyFont="1" applyFill="1" applyBorder="1" applyAlignment="1">
      <alignment horizontal="center" vertical="center" wrapText="1"/>
    </xf>
    <xf numFmtId="9" fontId="0" fillId="0" borderId="23" xfId="0" applyNumberFormat="1" applyBorder="1" applyAlignment="1">
      <alignment horizontal="center" vertical="center" wrapText="1"/>
    </xf>
    <xf numFmtId="9" fontId="0" fillId="0" borderId="43" xfId="0" applyNumberFormat="1" applyBorder="1" applyAlignment="1">
      <alignment horizontal="center" vertical="center" wrapText="1"/>
    </xf>
    <xf numFmtId="9" fontId="16" fillId="0" borderId="22" xfId="0" applyNumberFormat="1" applyFont="1" applyBorder="1" applyAlignment="1">
      <alignment horizontal="center" vertical="center" wrapText="1"/>
    </xf>
    <xf numFmtId="9" fontId="16" fillId="0" borderId="24" xfId="0" applyNumberFormat="1" applyFont="1" applyBorder="1" applyAlignment="1">
      <alignment horizontal="center" vertical="center" wrapText="1"/>
    </xf>
    <xf numFmtId="0" fontId="11" fillId="0" borderId="0" xfId="1" applyFont="1" applyAlignment="1">
      <alignment vertical="center" wrapText="1"/>
    </xf>
    <xf numFmtId="0" fontId="1" fillId="0" borderId="0" xfId="1" applyFont="1" applyAlignment="1">
      <alignment vertical="center"/>
    </xf>
    <xf numFmtId="0" fontId="1" fillId="0" borderId="0" xfId="1" applyFont="1" applyAlignment="1">
      <alignment horizontal="center" vertical="center" wrapText="1"/>
    </xf>
    <xf numFmtId="0" fontId="2" fillId="0" borderId="2" xfId="1" applyBorder="1" applyAlignment="1">
      <alignment horizontal="justify" vertical="center" wrapText="1"/>
    </xf>
    <xf numFmtId="0" fontId="2" fillId="0" borderId="0" xfId="1" applyAlignment="1">
      <alignment horizontal="justify" vertical="center" wrapText="1"/>
    </xf>
    <xf numFmtId="0" fontId="1" fillId="0" borderId="2" xfId="1" applyFont="1" applyBorder="1" applyAlignment="1">
      <alignment horizontal="center" vertical="center" wrapText="1"/>
    </xf>
    <xf numFmtId="0" fontId="19" fillId="0" borderId="0" xfId="1" applyFont="1" applyAlignment="1">
      <alignment vertical="center" wrapText="1"/>
    </xf>
    <xf numFmtId="0" fontId="2" fillId="10" borderId="2" xfId="0" applyFont="1" applyFill="1" applyBorder="1" applyAlignment="1">
      <alignment horizontal="center" vertical="center" wrapText="1" readingOrder="1"/>
    </xf>
    <xf numFmtId="0" fontId="19" fillId="0" borderId="0" xfId="0" applyFont="1" applyAlignment="1">
      <alignment vertical="center" readingOrder="1"/>
    </xf>
    <xf numFmtId="0" fontId="2" fillId="0" borderId="0" xfId="0" applyFont="1" applyAlignment="1">
      <alignment vertical="center"/>
    </xf>
    <xf numFmtId="0" fontId="2" fillId="0" borderId="0" xfId="0" applyFont="1" applyAlignment="1">
      <alignment vertical="center" readingOrder="1"/>
    </xf>
    <xf numFmtId="0" fontId="2" fillId="0" borderId="0" xfId="1" applyAlignment="1">
      <alignment horizontal="center" vertical="center" wrapText="1"/>
    </xf>
    <xf numFmtId="0" fontId="2" fillId="0" borderId="23" xfId="1" applyBorder="1" applyAlignment="1">
      <alignment horizontal="justify" vertical="center" wrapText="1"/>
    </xf>
    <xf numFmtId="0" fontId="1" fillId="0" borderId="0" xfId="1" applyFont="1" applyAlignment="1">
      <alignment vertical="center" wrapText="1"/>
    </xf>
    <xf numFmtId="9" fontId="4" fillId="0" borderId="2" xfId="0" applyNumberFormat="1" applyFont="1" applyBorder="1" applyAlignment="1">
      <alignment horizontal="center" vertical="center" wrapText="1"/>
    </xf>
    <xf numFmtId="9" fontId="4" fillId="0" borderId="23" xfId="0" applyNumberFormat="1" applyFont="1" applyBorder="1" applyAlignment="1">
      <alignment horizontal="center" vertical="center" wrapText="1"/>
    </xf>
    <xf numFmtId="0" fontId="2" fillId="0" borderId="20" xfId="1" applyBorder="1" applyAlignment="1">
      <alignment horizontal="center" vertical="center" wrapText="1"/>
    </xf>
    <xf numFmtId="0" fontId="2" fillId="0" borderId="24" xfId="1" applyBorder="1" applyAlignment="1">
      <alignment horizontal="center" vertical="center" wrapText="1"/>
    </xf>
    <xf numFmtId="0" fontId="13" fillId="2" borderId="0" xfId="1" applyFont="1" applyFill="1" applyAlignment="1">
      <alignment vertical="center" wrapText="1"/>
    </xf>
    <xf numFmtId="0" fontId="2" fillId="13" borderId="13" xfId="1" applyFill="1" applyBorder="1"/>
    <xf numFmtId="0" fontId="2" fillId="0" borderId="14" xfId="1" applyBorder="1" applyAlignment="1">
      <alignment vertical="center" wrapText="1"/>
    </xf>
    <xf numFmtId="9" fontId="2" fillId="0" borderId="1" xfId="1" applyNumberFormat="1" applyBorder="1" applyAlignment="1">
      <alignment horizontal="center" vertical="center" wrapText="1"/>
    </xf>
    <xf numFmtId="9" fontId="2" fillId="0" borderId="39" xfId="1" applyNumberFormat="1" applyBorder="1" applyAlignment="1">
      <alignment horizontal="center" vertical="center" wrapText="1"/>
    </xf>
    <xf numFmtId="0" fontId="25" fillId="0" borderId="0" xfId="0" applyFont="1"/>
    <xf numFmtId="0" fontId="3" fillId="0" borderId="2" xfId="0" applyFont="1" applyBorder="1"/>
    <xf numFmtId="0" fontId="3" fillId="0" borderId="2"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xf numFmtId="0" fontId="3" fillId="0" borderId="3" xfId="0" applyFont="1" applyBorder="1" applyAlignment="1">
      <alignment horizontal="center" vertical="center"/>
    </xf>
    <xf numFmtId="0" fontId="15" fillId="0" borderId="2" xfId="0" applyFont="1" applyBorder="1" applyAlignment="1" applyProtection="1">
      <alignment horizontal="left" vertical="center" wrapText="1"/>
      <protection locked="0"/>
    </xf>
    <xf numFmtId="0" fontId="2" fillId="0" borderId="2" xfId="1" applyBorder="1" applyAlignment="1" applyProtection="1">
      <alignment horizontal="justify" vertical="center" wrapText="1"/>
      <protection locked="0"/>
    </xf>
    <xf numFmtId="0" fontId="25" fillId="0" borderId="2" xfId="0" applyFont="1" applyBorder="1" applyAlignment="1">
      <alignment wrapText="1"/>
    </xf>
    <xf numFmtId="0" fontId="4" fillId="0" borderId="2" xfId="0" applyFont="1" applyBorder="1" applyAlignment="1">
      <alignment wrapText="1"/>
    </xf>
    <xf numFmtId="0" fontId="25" fillId="0" borderId="1" xfId="0" applyFont="1" applyBorder="1" applyAlignment="1">
      <alignment wrapText="1"/>
    </xf>
    <xf numFmtId="9" fontId="4" fillId="0" borderId="2" xfId="0" applyNumberFormat="1" applyFont="1" applyBorder="1" applyAlignment="1">
      <alignment wrapText="1"/>
    </xf>
    <xf numFmtId="0" fontId="4" fillId="0" borderId="1" xfId="0" applyFont="1" applyBorder="1" applyAlignment="1">
      <alignment wrapText="1"/>
    </xf>
    <xf numFmtId="0" fontId="25" fillId="0" borderId="2" xfId="0" applyFont="1" applyBorder="1" applyAlignment="1">
      <alignment horizontal="center" wrapText="1"/>
    </xf>
    <xf numFmtId="0" fontId="4" fillId="0" borderId="25" xfId="0" applyFont="1" applyBorder="1" applyAlignment="1">
      <alignment wrapText="1"/>
    </xf>
    <xf numFmtId="0" fontId="25" fillId="0" borderId="0" xfId="0" applyFont="1" applyAlignment="1">
      <alignment wrapText="1"/>
    </xf>
    <xf numFmtId="0" fontId="4" fillId="0" borderId="26" xfId="0" applyFont="1" applyBorder="1" applyAlignment="1">
      <alignment wrapText="1"/>
    </xf>
    <xf numFmtId="0" fontId="4" fillId="0" borderId="34" xfId="0" applyFont="1" applyBorder="1" applyAlignment="1">
      <alignment wrapText="1"/>
    </xf>
    <xf numFmtId="0" fontId="4" fillId="0" borderId="21" xfId="0" applyFont="1" applyBorder="1" applyAlignment="1">
      <alignment wrapText="1"/>
    </xf>
    <xf numFmtId="0" fontId="4" fillId="0" borderId="20" xfId="0" applyFont="1" applyBorder="1" applyAlignment="1">
      <alignment wrapText="1"/>
    </xf>
    <xf numFmtId="0" fontId="2" fillId="13" borderId="21" xfId="1" applyFill="1" applyBorder="1" applyAlignment="1">
      <alignment wrapText="1"/>
    </xf>
    <xf numFmtId="0" fontId="4" fillId="0" borderId="22" xfId="0" applyFont="1" applyBorder="1" applyAlignment="1">
      <alignment wrapText="1"/>
    </xf>
    <xf numFmtId="0" fontId="4" fillId="0" borderId="24" xfId="0" applyFont="1" applyBorder="1" applyAlignment="1">
      <alignment wrapText="1"/>
    </xf>
    <xf numFmtId="0" fontId="4" fillId="0" borderId="52" xfId="0" applyFont="1" applyBorder="1" applyAlignment="1">
      <alignment wrapText="1"/>
    </xf>
    <xf numFmtId="0" fontId="4" fillId="0" borderId="39" xfId="0" applyFont="1" applyBorder="1" applyAlignment="1">
      <alignment wrapText="1"/>
    </xf>
    <xf numFmtId="0" fontId="2" fillId="13" borderId="22" xfId="1" applyFill="1" applyBorder="1" applyAlignment="1">
      <alignment wrapText="1"/>
    </xf>
    <xf numFmtId="0" fontId="28" fillId="0" borderId="24" xfId="0" applyFont="1" applyBorder="1" applyAlignment="1">
      <alignment horizontal="left" vertical="center" wrapText="1"/>
    </xf>
    <xf numFmtId="0" fontId="2" fillId="0" borderId="19" xfId="0" applyFont="1" applyBorder="1" applyAlignment="1">
      <alignment wrapText="1"/>
    </xf>
    <xf numFmtId="0" fontId="2" fillId="0" borderId="24" xfId="0" applyFont="1" applyBorder="1" applyAlignment="1">
      <alignment horizontal="left" vertical="center" wrapText="1"/>
    </xf>
    <xf numFmtId="0" fontId="2" fillId="0" borderId="39" xfId="0" applyFont="1" applyBorder="1" applyAlignment="1">
      <alignment wrapText="1"/>
    </xf>
    <xf numFmtId="0" fontId="2" fillId="0" borderId="2" xfId="0" applyFont="1" applyBorder="1" applyAlignment="1">
      <alignment wrapText="1"/>
    </xf>
    <xf numFmtId="9" fontId="22" fillId="2" borderId="18" xfId="0" applyNumberFormat="1" applyFont="1" applyFill="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23" xfId="0" applyNumberFormat="1" applyFont="1" applyFill="1" applyBorder="1" applyAlignment="1">
      <alignment horizontal="center" vertical="center" wrapText="1"/>
    </xf>
    <xf numFmtId="0" fontId="22" fillId="5" borderId="18" xfId="0"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protection locked="0"/>
    </xf>
    <xf numFmtId="0" fontId="22" fillId="5" borderId="23" xfId="0" applyFont="1" applyFill="1" applyBorder="1" applyAlignment="1" applyProtection="1">
      <alignment horizontal="center" vertical="center" wrapText="1"/>
      <protection locked="0"/>
    </xf>
    <xf numFmtId="0" fontId="23" fillId="18" borderId="21" xfId="0" applyFont="1" applyFill="1" applyBorder="1" applyAlignment="1">
      <alignment horizontal="center" vertical="center" wrapText="1"/>
    </xf>
    <xf numFmtId="0" fontId="23" fillId="5" borderId="21" xfId="0" applyFont="1" applyFill="1" applyBorder="1" applyAlignment="1">
      <alignment horizontal="center" vertical="center" wrapText="1"/>
    </xf>
    <xf numFmtId="9" fontId="23" fillId="0" borderId="20" xfId="0" applyNumberFormat="1" applyFont="1" applyBorder="1" applyAlignment="1">
      <alignment horizontal="center" vertical="center" wrapText="1"/>
    </xf>
    <xf numFmtId="9" fontId="23" fillId="0" borderId="2" xfId="0" applyNumberFormat="1" applyFont="1" applyBorder="1" applyAlignment="1">
      <alignment horizontal="center" vertical="center" wrapText="1"/>
    </xf>
    <xf numFmtId="0" fontId="23" fillId="17" borderId="21" xfId="0" applyFont="1" applyFill="1" applyBorder="1" applyAlignment="1">
      <alignment horizontal="center" vertical="center" wrapText="1"/>
    </xf>
    <xf numFmtId="0" fontId="23" fillId="12" borderId="21" xfId="0" applyFont="1" applyFill="1" applyBorder="1" applyAlignment="1">
      <alignment horizontal="center" vertical="center" wrapText="1"/>
    </xf>
    <xf numFmtId="0" fontId="23" fillId="10" borderId="21" xfId="0" applyFont="1" applyFill="1" applyBorder="1" applyAlignment="1">
      <alignment horizontal="center" vertical="center" wrapText="1"/>
    </xf>
    <xf numFmtId="0" fontId="10" fillId="0" borderId="2" xfId="0" applyFont="1" applyBorder="1" applyAlignment="1">
      <alignment horizontal="justify" vertical="center" wrapText="1"/>
    </xf>
    <xf numFmtId="0" fontId="14" fillId="5" borderId="4" xfId="0" applyFont="1" applyFill="1" applyBorder="1" applyAlignment="1">
      <alignment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8" xfId="0" applyFont="1" applyBorder="1" applyAlignment="1">
      <alignment horizontal="center" vertical="center"/>
    </xf>
    <xf numFmtId="0" fontId="2" fillId="0" borderId="23" xfId="0" applyFont="1" applyBorder="1" applyAlignment="1">
      <alignment horizontal="left" vertical="center" wrapText="1"/>
    </xf>
    <xf numFmtId="0" fontId="10" fillId="0" borderId="23" xfId="0" applyFont="1" applyBorder="1" applyAlignment="1">
      <alignment horizontal="center" vertical="center" wrapText="1"/>
    </xf>
    <xf numFmtId="0" fontId="10" fillId="0" borderId="23" xfId="0" applyFont="1" applyBorder="1" applyAlignment="1">
      <alignment horizontal="justify" vertical="center" wrapText="1"/>
    </xf>
    <xf numFmtId="0" fontId="10" fillId="0" borderId="23"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3" fillId="0" borderId="23" xfId="0" applyFont="1" applyBorder="1" applyAlignment="1">
      <alignment horizontal="center" vertical="top" wrapText="1"/>
    </xf>
    <xf numFmtId="0" fontId="3" fillId="0" borderId="23" xfId="0" applyFont="1" applyBorder="1" applyAlignment="1">
      <alignment horizontal="center" vertical="center"/>
    </xf>
    <xf numFmtId="0" fontId="3" fillId="0" borderId="23" xfId="0" applyFont="1" applyBorder="1"/>
    <xf numFmtId="0" fontId="10" fillId="0" borderId="35"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51" xfId="0" applyFont="1" applyBorder="1" applyAlignment="1">
      <alignment horizontal="center" vertical="center" wrapText="1"/>
    </xf>
    <xf numFmtId="9" fontId="22" fillId="2" borderId="36" xfId="0" applyNumberFormat="1" applyFont="1" applyFill="1" applyBorder="1" applyAlignment="1">
      <alignment horizontal="center" vertical="center" wrapText="1"/>
    </xf>
    <xf numFmtId="9" fontId="22" fillId="2" borderId="25" xfId="0" applyNumberFormat="1" applyFont="1" applyFill="1" applyBorder="1" applyAlignment="1">
      <alignment horizontal="center" vertical="center" wrapText="1"/>
    </xf>
    <xf numFmtId="9" fontId="22" fillId="2" borderId="43" xfId="0" applyNumberFormat="1" applyFont="1" applyFill="1" applyBorder="1" applyAlignment="1">
      <alignment horizontal="center" vertical="center" wrapText="1"/>
    </xf>
    <xf numFmtId="0" fontId="18" fillId="9" borderId="2" xfId="0" applyFont="1" applyFill="1" applyBorder="1" applyAlignment="1">
      <alignment horizontal="center" vertical="center" wrapText="1" readingOrder="1"/>
    </xf>
    <xf numFmtId="0" fontId="18" fillId="5" borderId="2" xfId="0" applyFont="1" applyFill="1" applyBorder="1" applyAlignment="1">
      <alignment horizontal="center" vertical="center" wrapText="1" readingOrder="1"/>
    </xf>
    <xf numFmtId="0" fontId="18" fillId="5" borderId="23" xfId="0" applyFont="1" applyFill="1" applyBorder="1" applyAlignment="1">
      <alignment horizontal="center" vertical="center" wrapText="1" readingOrder="1"/>
    </xf>
    <xf numFmtId="0" fontId="18" fillId="9" borderId="23" xfId="0" applyFont="1" applyFill="1" applyBorder="1" applyAlignment="1">
      <alignment horizontal="center" vertical="center" wrapText="1" readingOrder="1"/>
    </xf>
    <xf numFmtId="0" fontId="2" fillId="0" borderId="3"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2" fillId="2" borderId="59" xfId="1" applyFont="1" applyFill="1" applyBorder="1" applyAlignment="1">
      <alignment horizontal="left" vertical="center" wrapText="1"/>
    </xf>
    <xf numFmtId="0" fontId="22" fillId="2" borderId="3" xfId="1" applyFont="1" applyFill="1" applyBorder="1" applyAlignment="1">
      <alignment horizontal="left" vertical="center" wrapText="1"/>
    </xf>
    <xf numFmtId="0" fontId="15" fillId="2" borderId="3" xfId="1" applyFont="1" applyFill="1" applyBorder="1" applyAlignment="1">
      <alignment horizontal="center" vertical="center" wrapText="1"/>
    </xf>
    <xf numFmtId="9" fontId="0" fillId="0" borderId="56" xfId="0" applyNumberFormat="1" applyBorder="1" applyAlignment="1">
      <alignment horizontal="center" vertical="center" wrapText="1"/>
    </xf>
    <xf numFmtId="9" fontId="0" fillId="0" borderId="3" xfId="0" applyNumberFormat="1" applyBorder="1" applyAlignment="1">
      <alignment horizontal="center" vertical="center" wrapText="1"/>
    </xf>
    <xf numFmtId="9" fontId="0" fillId="0" borderId="60" xfId="0" applyNumberFormat="1" applyBorder="1" applyAlignment="1">
      <alignment horizontal="center" vertical="center" wrapText="1"/>
    </xf>
    <xf numFmtId="9" fontId="16" fillId="0" borderId="59" xfId="0" applyNumberFormat="1" applyFont="1" applyBorder="1" applyAlignment="1">
      <alignment horizontal="center" vertical="center" wrapText="1"/>
    </xf>
    <xf numFmtId="9" fontId="16" fillId="0" borderId="53"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0" fontId="2" fillId="0" borderId="53" xfId="1" applyBorder="1" applyAlignment="1">
      <alignment horizontal="center" vertical="center" wrapText="1"/>
    </xf>
    <xf numFmtId="0" fontId="3" fillId="0" borderId="3" xfId="0" applyFont="1" applyBorder="1" applyAlignment="1">
      <alignment horizontal="center" vertical="top"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22" fillId="10" borderId="21" xfId="1" applyFont="1" applyFill="1" applyBorder="1" applyAlignment="1">
      <alignment horizontal="left" vertical="center" wrapText="1"/>
    </xf>
    <xf numFmtId="0" fontId="22" fillId="10" borderId="2" xfId="1" applyFont="1" applyFill="1" applyBorder="1" applyAlignment="1">
      <alignment horizontal="left" vertical="center" wrapText="1"/>
    </xf>
    <xf numFmtId="0" fontId="0" fillId="0" borderId="9" xfId="0" applyBorder="1"/>
    <xf numFmtId="0" fontId="0" fillId="0" borderId="4" xfId="0" applyBorder="1"/>
    <xf numFmtId="0" fontId="0" fillId="0" borderId="5" xfId="0" applyBorder="1"/>
    <xf numFmtId="0" fontId="0" fillId="0" borderId="8" xfId="0" applyBorder="1"/>
    <xf numFmtId="0" fontId="0" fillId="0" borderId="15" xfId="0" applyBorder="1"/>
    <xf numFmtId="0" fontId="0" fillId="0" borderId="10" xfId="0" applyBorder="1"/>
    <xf numFmtId="0" fontId="0" fillId="0" borderId="11" xfId="0" applyBorder="1"/>
    <xf numFmtId="0" fontId="0" fillId="0" borderId="12" xfId="0" applyBorder="1"/>
    <xf numFmtId="0" fontId="14" fillId="6" borderId="17" xfId="0" applyFont="1" applyFill="1" applyBorder="1" applyAlignment="1">
      <alignment horizontal="center" vertical="center" wrapText="1"/>
    </xf>
    <xf numFmtId="0" fontId="24" fillId="0" borderId="0" xfId="3"/>
    <xf numFmtId="0" fontId="32" fillId="19" borderId="28" xfId="6" applyFont="1" applyFill="1" applyBorder="1" applyAlignment="1">
      <alignment horizontal="center" vertical="center"/>
    </xf>
    <xf numFmtId="0" fontId="22" fillId="2" borderId="61" xfId="1" applyFont="1" applyFill="1" applyBorder="1" applyAlignment="1">
      <alignment horizontal="left" vertical="center" wrapText="1"/>
    </xf>
    <xf numFmtId="0" fontId="22" fillId="2" borderId="62" xfId="1" applyFont="1" applyFill="1" applyBorder="1" applyAlignment="1">
      <alignment horizontal="left" vertical="center" wrapText="1"/>
    </xf>
    <xf numFmtId="9" fontId="0" fillId="0" borderId="62" xfId="0" applyNumberFormat="1" applyBorder="1" applyAlignment="1">
      <alignment horizontal="center" vertical="center" wrapText="1"/>
    </xf>
    <xf numFmtId="9" fontId="16" fillId="0" borderId="61" xfId="0" applyNumberFormat="1" applyFont="1" applyBorder="1" applyAlignment="1">
      <alignment horizontal="center" vertical="center" wrapText="1"/>
    </xf>
    <xf numFmtId="9" fontId="16" fillId="0" borderId="54" xfId="0" applyNumberFormat="1" applyFont="1" applyBorder="1" applyAlignment="1">
      <alignment horizontal="center" vertical="center" wrapText="1"/>
    </xf>
    <xf numFmtId="164" fontId="15" fillId="16" borderId="38" xfId="7" applyNumberFormat="1" applyFont="1" applyFill="1" applyBorder="1" applyAlignment="1" applyProtection="1">
      <alignment horizontal="center" vertical="center" wrapText="1"/>
      <protection locked="0"/>
    </xf>
    <xf numFmtId="164" fontId="0" fillId="0" borderId="0" xfId="7" applyNumberFormat="1" applyFont="1" applyAlignment="1">
      <alignment horizontal="center" vertical="center" wrapText="1"/>
    </xf>
    <xf numFmtId="0" fontId="11" fillId="2" borderId="2" xfId="0" applyFont="1" applyFill="1" applyBorder="1" applyAlignment="1" applyProtection="1">
      <alignment horizontal="center" vertical="center"/>
      <protection locked="0"/>
    </xf>
    <xf numFmtId="0" fontId="15" fillId="0" borderId="2" xfId="0" applyFont="1" applyBorder="1" applyAlignment="1">
      <alignment horizontal="left" vertical="center" wrapText="1"/>
    </xf>
    <xf numFmtId="0" fontId="11"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3" fillId="2" borderId="0" xfId="0" applyFont="1" applyFill="1" applyAlignment="1">
      <alignment horizontal="center" vertical="center" wrapText="1"/>
    </xf>
    <xf numFmtId="0" fontId="15" fillId="2" borderId="2" xfId="0" applyFont="1" applyFill="1" applyBorder="1" applyAlignment="1">
      <alignment horizontal="center" vertical="center" wrapText="1"/>
    </xf>
    <xf numFmtId="0" fontId="3" fillId="2" borderId="0" xfId="0" applyFont="1" applyFill="1" applyAlignment="1">
      <alignment vertical="center" wrapText="1"/>
    </xf>
    <xf numFmtId="0" fontId="3" fillId="2" borderId="2" xfId="0" applyFont="1" applyFill="1" applyBorder="1" applyAlignment="1">
      <alignment vertical="center" wrapText="1"/>
    </xf>
    <xf numFmtId="0" fontId="3" fillId="0" borderId="2" xfId="0" applyFont="1" applyBorder="1" applyAlignment="1">
      <alignment horizontal="center"/>
    </xf>
    <xf numFmtId="0" fontId="34" fillId="0" borderId="0" xfId="0" applyFont="1"/>
    <xf numFmtId="0" fontId="15" fillId="2" borderId="2" xfId="0" applyFont="1" applyFill="1" applyBorder="1" applyAlignment="1" applyProtection="1">
      <alignment horizontal="center" vertical="center"/>
      <protection locked="0"/>
    </xf>
    <xf numFmtId="43" fontId="0" fillId="0" borderId="0" xfId="7" applyFont="1"/>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4" xfId="0" applyFont="1" applyBorder="1" applyAlignment="1">
      <alignment horizontal="center" vertical="center" wrapText="1"/>
    </xf>
    <xf numFmtId="9" fontId="12" fillId="0" borderId="49" xfId="0" applyNumberFormat="1"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9" fontId="12" fillId="0" borderId="44" xfId="0" applyNumberFormat="1" applyFont="1" applyBorder="1" applyAlignment="1">
      <alignment horizontal="center" vertical="center" wrapText="1"/>
    </xf>
    <xf numFmtId="0" fontId="12" fillId="0" borderId="54" xfId="0" applyFont="1" applyBorder="1" applyAlignment="1">
      <alignment horizontal="center" vertical="center" wrapText="1"/>
    </xf>
    <xf numFmtId="0" fontId="12" fillId="0" borderId="47" xfId="0" applyFont="1" applyBorder="1" applyAlignment="1">
      <alignment horizontal="center" vertical="center" wrapText="1"/>
    </xf>
    <xf numFmtId="0" fontId="39" fillId="10" borderId="28" xfId="6" applyFont="1" applyFill="1" applyBorder="1" applyAlignment="1">
      <alignment horizontal="center" vertical="center"/>
    </xf>
    <xf numFmtId="0" fontId="39" fillId="2" borderId="0" xfId="6" applyFont="1" applyFill="1" applyBorder="1" applyAlignment="1">
      <alignment horizontal="center" vertical="center"/>
    </xf>
    <xf numFmtId="0" fontId="5" fillId="2" borderId="0" xfId="0" applyFont="1" applyFill="1" applyAlignment="1">
      <alignment horizontal="center" vertical="center"/>
    </xf>
    <xf numFmtId="0" fontId="3" fillId="2" borderId="0" xfId="0" applyFont="1" applyFill="1"/>
    <xf numFmtId="0" fontId="15" fillId="2" borderId="1" xfId="0" applyFont="1" applyFill="1" applyBorder="1" applyAlignment="1">
      <alignment horizontal="center" vertical="center" wrapText="1"/>
    </xf>
    <xf numFmtId="0" fontId="11" fillId="20" borderId="63" xfId="0" applyFont="1" applyFill="1" applyBorder="1" applyAlignment="1">
      <alignment horizontal="center" vertical="center" wrapText="1"/>
    </xf>
    <xf numFmtId="0" fontId="11" fillId="20" borderId="64" xfId="0" applyFont="1" applyFill="1" applyBorder="1" applyAlignment="1">
      <alignment horizontal="center" vertical="center" wrapText="1"/>
    </xf>
    <xf numFmtId="0" fontId="11" fillId="20" borderId="47" xfId="0" applyFont="1" applyFill="1" applyBorder="1" applyAlignment="1">
      <alignment horizontal="center" vertical="center" wrapText="1"/>
    </xf>
    <xf numFmtId="0" fontId="5" fillId="2" borderId="11" xfId="0" applyFont="1" applyFill="1" applyBorder="1" applyAlignment="1">
      <alignment horizontal="center" vertical="center"/>
    </xf>
    <xf numFmtId="0" fontId="41" fillId="16" borderId="1" xfId="1"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protection locked="0"/>
    </xf>
    <xf numFmtId="0" fontId="41" fillId="0" borderId="1" xfId="0" applyFont="1" applyBorder="1" applyAlignment="1">
      <alignment horizontal="left" vertical="center" wrapText="1"/>
    </xf>
    <xf numFmtId="0" fontId="41" fillId="0" borderId="1" xfId="0" applyFont="1" applyBorder="1" applyAlignment="1">
      <alignment horizontal="center" vertical="center" wrapText="1"/>
    </xf>
    <xf numFmtId="0" fontId="41" fillId="16" borderId="1" xfId="1" applyFont="1" applyFill="1" applyBorder="1" applyAlignment="1" applyProtection="1">
      <alignment horizontal="justify" vertical="center" wrapText="1"/>
      <protection locked="0"/>
    </xf>
    <xf numFmtId="0" fontId="41" fillId="0" borderId="1" xfId="0" applyFont="1" applyBorder="1" applyAlignment="1">
      <alignment horizontal="justify" vertical="center" wrapText="1"/>
    </xf>
    <xf numFmtId="0" fontId="27" fillId="2" borderId="2" xfId="0" applyFont="1" applyFill="1" applyBorder="1" applyAlignment="1" applyProtection="1">
      <alignment horizontal="center" vertical="center"/>
      <protection locked="0"/>
    </xf>
    <xf numFmtId="0" fontId="41" fillId="0" borderId="2" xfId="0" applyFont="1" applyBorder="1" applyAlignment="1">
      <alignment horizontal="left" vertical="center" wrapText="1"/>
    </xf>
    <xf numFmtId="0" fontId="27" fillId="2"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41" fillId="16" borderId="2" xfId="1" applyFont="1" applyFill="1" applyBorder="1" applyAlignment="1" applyProtection="1">
      <alignment horizontal="justify" vertical="center" wrapText="1"/>
      <protection locked="0"/>
    </xf>
    <xf numFmtId="0" fontId="41" fillId="0" borderId="2" xfId="0" applyFont="1" applyBorder="1" applyAlignment="1">
      <alignment horizontal="justify" vertical="center" wrapText="1"/>
    </xf>
    <xf numFmtId="0" fontId="45" fillId="10" borderId="28" xfId="6" applyFont="1" applyFill="1" applyBorder="1" applyAlignment="1">
      <alignment horizontal="center" vertical="center"/>
    </xf>
    <xf numFmtId="0" fontId="45" fillId="10" borderId="13" xfId="6" applyFont="1" applyFill="1" applyBorder="1" applyAlignment="1">
      <alignment horizontal="center" vertical="center"/>
    </xf>
    <xf numFmtId="0" fontId="6" fillId="2" borderId="0" xfId="1" applyFont="1" applyFill="1" applyAlignment="1">
      <alignment vertical="center"/>
    </xf>
    <xf numFmtId="0" fontId="40" fillId="0" borderId="50" xfId="0" applyFont="1" applyBorder="1" applyAlignment="1">
      <alignment horizontal="center" vertical="center"/>
    </xf>
    <xf numFmtId="0" fontId="40" fillId="0" borderId="2" xfId="0" applyFont="1" applyBorder="1" applyAlignment="1">
      <alignment horizontal="center" vertical="center"/>
    </xf>
    <xf numFmtId="0" fontId="46" fillId="0" borderId="0" xfId="0" applyFont="1"/>
    <xf numFmtId="0" fontId="46" fillId="0" borderId="0" xfId="0" applyFont="1" applyAlignment="1">
      <alignment horizontal="center"/>
    </xf>
    <xf numFmtId="0" fontId="21" fillId="9" borderId="28" xfId="1" applyFont="1" applyFill="1" applyBorder="1" applyAlignment="1">
      <alignment horizontal="center" vertical="center" wrapText="1"/>
    </xf>
    <xf numFmtId="0" fontId="21" fillId="9" borderId="6" xfId="1" applyFont="1" applyFill="1" applyBorder="1" applyAlignment="1">
      <alignment horizontal="center" vertical="center" wrapText="1"/>
    </xf>
    <xf numFmtId="0" fontId="21" fillId="9" borderId="29" xfId="1" applyFont="1" applyFill="1" applyBorder="1" applyAlignment="1">
      <alignment horizontal="center" vertical="center" wrapText="1"/>
    </xf>
    <xf numFmtId="0" fontId="21" fillId="9" borderId="30" xfId="1" applyFont="1" applyFill="1" applyBorder="1" applyAlignment="1">
      <alignment horizontal="center" vertical="center" wrapText="1"/>
    </xf>
    <xf numFmtId="164" fontId="21" fillId="9" borderId="63" xfId="7" applyNumberFormat="1" applyFont="1" applyFill="1" applyBorder="1" applyAlignment="1" applyProtection="1">
      <alignment horizontal="center" vertical="center" wrapText="1"/>
    </xf>
    <xf numFmtId="0" fontId="21" fillId="9" borderId="58" xfId="1" applyFont="1" applyFill="1" applyBorder="1" applyAlignment="1">
      <alignment horizontal="center" vertical="center" wrapText="1"/>
    </xf>
    <xf numFmtId="9" fontId="21" fillId="9" borderId="68" xfId="1" applyNumberFormat="1" applyFont="1" applyFill="1" applyBorder="1" applyAlignment="1">
      <alignment horizontal="center" vertical="center" wrapText="1"/>
    </xf>
    <xf numFmtId="0" fontId="21" fillId="9" borderId="47" xfId="1" applyFont="1" applyFill="1" applyBorder="1" applyAlignment="1">
      <alignment horizontal="center" vertical="center" wrapText="1"/>
    </xf>
    <xf numFmtId="9" fontId="21" fillId="9" borderId="63" xfId="1" applyNumberFormat="1" applyFont="1" applyFill="1" applyBorder="1" applyAlignment="1">
      <alignment horizontal="center" vertical="center" wrapText="1"/>
    </xf>
    <xf numFmtId="9" fontId="21" fillId="9" borderId="64" xfId="1" applyNumberFormat="1" applyFont="1" applyFill="1" applyBorder="1" applyAlignment="1">
      <alignment horizontal="center" vertical="center" wrapText="1"/>
    </xf>
    <xf numFmtId="9" fontId="21" fillId="9" borderId="47" xfId="1" applyNumberFormat="1" applyFont="1" applyFill="1" applyBorder="1" applyAlignment="1">
      <alignment horizontal="center" vertical="center" wrapText="1"/>
    </xf>
    <xf numFmtId="0" fontId="41" fillId="2" borderId="34" xfId="1" applyFont="1" applyFill="1" applyBorder="1" applyAlignment="1">
      <alignment horizontal="left" vertical="center" wrapText="1"/>
    </xf>
    <xf numFmtId="0" fontId="41" fillId="2" borderId="18" xfId="1" applyFont="1" applyFill="1" applyBorder="1" applyAlignment="1">
      <alignment horizontal="left" vertical="center" wrapText="1"/>
    </xf>
    <xf numFmtId="0" fontId="41" fillId="2" borderId="18" xfId="1" applyFont="1" applyFill="1" applyBorder="1" applyAlignment="1">
      <alignment horizontal="center" vertical="center" wrapText="1"/>
    </xf>
    <xf numFmtId="0" fontId="41" fillId="2" borderId="18" xfId="1" applyFont="1" applyFill="1" applyBorder="1" applyAlignment="1">
      <alignment horizontal="justify" vertical="center" wrapText="1"/>
    </xf>
    <xf numFmtId="0" fontId="41" fillId="0" borderId="35" xfId="1" applyFont="1" applyBorder="1" applyAlignment="1">
      <alignment horizontal="center" vertical="center" wrapText="1"/>
    </xf>
    <xf numFmtId="9" fontId="23" fillId="0" borderId="18" xfId="0" applyNumberFormat="1" applyFont="1" applyBorder="1" applyAlignment="1">
      <alignment horizontal="center" vertical="center" wrapText="1"/>
    </xf>
    <xf numFmtId="9" fontId="14" fillId="0" borderId="34" xfId="0" applyNumberFormat="1" applyFont="1" applyBorder="1" applyAlignment="1">
      <alignment horizontal="center" vertical="center" wrapText="1"/>
    </xf>
    <xf numFmtId="9" fontId="14" fillId="0" borderId="19" xfId="0" applyNumberFormat="1" applyFont="1" applyBorder="1" applyAlignment="1">
      <alignment horizontal="center" vertical="center" wrapText="1"/>
    </xf>
    <xf numFmtId="0" fontId="23" fillId="0" borderId="0" xfId="0" applyFont="1"/>
    <xf numFmtId="0" fontId="41" fillId="0" borderId="0" xfId="1" applyFont="1" applyAlignment="1">
      <alignment vertical="center" wrapText="1"/>
    </xf>
    <xf numFmtId="0" fontId="41" fillId="2" borderId="21" xfId="1" applyFont="1" applyFill="1" applyBorder="1" applyAlignment="1">
      <alignment horizontal="left" vertical="center" wrapText="1"/>
    </xf>
    <xf numFmtId="0" fontId="41" fillId="2" borderId="2" xfId="1" applyFont="1" applyFill="1" applyBorder="1" applyAlignment="1">
      <alignment horizontal="left" vertical="center" wrapText="1"/>
    </xf>
    <xf numFmtId="0" fontId="41" fillId="2" borderId="2" xfId="1" applyFont="1" applyFill="1" applyBorder="1" applyAlignment="1">
      <alignment horizontal="center" vertical="center" wrapText="1"/>
    </xf>
    <xf numFmtId="0" fontId="41" fillId="2" borderId="2" xfId="1" applyFont="1" applyFill="1" applyBorder="1" applyAlignment="1">
      <alignment horizontal="justify" vertical="center" wrapText="1"/>
    </xf>
    <xf numFmtId="0" fontId="41" fillId="0" borderId="38" xfId="1" applyFont="1" applyBorder="1" applyAlignment="1">
      <alignment horizontal="center" vertical="center" wrapText="1"/>
    </xf>
    <xf numFmtId="9" fontId="14" fillId="0" borderId="21" xfId="0" applyNumberFormat="1" applyFont="1" applyBorder="1" applyAlignment="1">
      <alignment horizontal="center" vertical="center" wrapText="1"/>
    </xf>
    <xf numFmtId="9" fontId="14" fillId="0" borderId="20" xfId="0" applyNumberFormat="1" applyFont="1" applyBorder="1" applyAlignment="1">
      <alignment horizontal="center" vertical="center" wrapText="1"/>
    </xf>
    <xf numFmtId="165" fontId="15" fillId="16" borderId="38" xfId="7" applyNumberFormat="1" applyFont="1" applyFill="1" applyBorder="1" applyAlignment="1" applyProtection="1">
      <alignment horizontal="center" vertical="center" wrapText="1"/>
      <protection locked="0"/>
    </xf>
    <xf numFmtId="9" fontId="23" fillId="0" borderId="48" xfId="0" applyNumberFormat="1" applyFont="1" applyBorder="1" applyAlignment="1">
      <alignment horizontal="center" vertical="center" wrapText="1"/>
    </xf>
    <xf numFmtId="9" fontId="23" fillId="0" borderId="69" xfId="0" applyNumberFormat="1" applyFont="1" applyBorder="1" applyAlignment="1">
      <alignment horizontal="center" vertical="center" wrapText="1"/>
    </xf>
    <xf numFmtId="0" fontId="41" fillId="0" borderId="48" xfId="1" applyFont="1" applyBorder="1" applyAlignment="1">
      <alignment horizontal="justify" vertical="center" wrapText="1"/>
    </xf>
    <xf numFmtId="0" fontId="41" fillId="0" borderId="19" xfId="1" applyFont="1" applyBorder="1" applyAlignment="1">
      <alignment horizontal="center" vertical="center" wrapText="1"/>
    </xf>
    <xf numFmtId="0" fontId="41" fillId="0" borderId="2" xfId="1" applyFont="1" applyBorder="1" applyAlignment="1">
      <alignment horizontal="justify" vertical="center" wrapText="1"/>
    </xf>
    <xf numFmtId="0" fontId="41" fillId="0" borderId="20" xfId="1" applyFont="1" applyBorder="1" applyAlignment="1">
      <alignment horizontal="center" vertical="center" wrapText="1"/>
    </xf>
    <xf numFmtId="0" fontId="44" fillId="0" borderId="0" xfId="0" applyFont="1" applyAlignment="1">
      <alignment vertical="center" wrapText="1"/>
    </xf>
    <xf numFmtId="0" fontId="47" fillId="0" borderId="0" xfId="0" applyFont="1" applyAlignment="1">
      <alignment vertical="center" wrapText="1"/>
    </xf>
    <xf numFmtId="0" fontId="44" fillId="0" borderId="0" xfId="0" applyFont="1" applyAlignment="1">
      <alignment vertical="center"/>
    </xf>
    <xf numFmtId="0" fontId="48" fillId="0" borderId="23" xfId="0" applyFont="1" applyBorder="1" applyAlignment="1">
      <alignment horizontal="center" vertical="center" wrapText="1"/>
    </xf>
    <xf numFmtId="0" fontId="41" fillId="2" borderId="34" xfId="1" applyFont="1" applyFill="1" applyBorder="1" applyAlignment="1">
      <alignment horizontal="center" vertical="center" wrapText="1"/>
    </xf>
    <xf numFmtId="0" fontId="41" fillId="2" borderId="21" xfId="1" applyFont="1" applyFill="1" applyBorder="1" applyAlignment="1">
      <alignment horizontal="center" vertical="center" wrapText="1"/>
    </xf>
    <xf numFmtId="0" fontId="10" fillId="2" borderId="19" xfId="0" applyFont="1" applyFill="1" applyBorder="1" applyAlignment="1">
      <alignment horizontal="center" vertical="center" wrapText="1"/>
    </xf>
    <xf numFmtId="9" fontId="12" fillId="2" borderId="49" xfId="0" applyNumberFormat="1" applyFont="1" applyFill="1" applyBorder="1" applyAlignment="1">
      <alignment horizontal="center" vertical="center" wrapText="1"/>
    </xf>
    <xf numFmtId="9" fontId="12" fillId="2" borderId="44" xfId="0"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1" fillId="20" borderId="27" xfId="0" applyFont="1" applyFill="1" applyBorder="1" applyAlignment="1">
      <alignment horizontal="center" vertical="center"/>
    </xf>
    <xf numFmtId="0" fontId="1" fillId="20" borderId="48" xfId="0" applyFont="1" applyFill="1" applyBorder="1" applyAlignment="1">
      <alignment horizontal="center" vertical="center" wrapText="1"/>
    </xf>
    <xf numFmtId="9" fontId="1" fillId="20" borderId="48" xfId="1" applyNumberFormat="1" applyFont="1" applyFill="1" applyBorder="1" applyAlignment="1">
      <alignment horizontal="center" vertical="center" wrapText="1"/>
    </xf>
    <xf numFmtId="0" fontId="1" fillId="20" borderId="13" xfId="0" applyFont="1" applyFill="1" applyBorder="1" applyAlignment="1">
      <alignment horizontal="center" vertical="center" wrapText="1"/>
    </xf>
    <xf numFmtId="0" fontId="1" fillId="20" borderId="5" xfId="0" applyFont="1" applyFill="1" applyBorder="1" applyAlignment="1">
      <alignment horizontal="center" vertical="center" wrapText="1"/>
    </xf>
    <xf numFmtId="0" fontId="1" fillId="20" borderId="4" xfId="0" applyFont="1" applyFill="1" applyBorder="1" applyAlignment="1">
      <alignment horizontal="center" vertical="center" wrapText="1"/>
    </xf>
    <xf numFmtId="0" fontId="1" fillId="20" borderId="44" xfId="0" applyFont="1" applyFill="1" applyBorder="1" applyAlignment="1">
      <alignment horizontal="center" vertical="center" wrapText="1"/>
    </xf>
    <xf numFmtId="0" fontId="1" fillId="9" borderId="27" xfId="1" applyFont="1" applyFill="1" applyBorder="1" applyAlignment="1">
      <alignment horizontal="center" vertical="center" wrapText="1"/>
    </xf>
    <xf numFmtId="0" fontId="1" fillId="9" borderId="48" xfId="1" applyFont="1" applyFill="1" applyBorder="1" applyAlignment="1">
      <alignment horizontal="center" vertical="center" wrapText="1"/>
    </xf>
    <xf numFmtId="0" fontId="1" fillId="9" borderId="49" xfId="1" applyFont="1" applyFill="1" applyBorder="1" applyAlignment="1">
      <alignment horizontal="center" vertical="center" wrapText="1"/>
    </xf>
    <xf numFmtId="0" fontId="1" fillId="9" borderId="44" xfId="1" applyFont="1" applyFill="1" applyBorder="1" applyAlignment="1">
      <alignment horizontal="center" vertical="center" wrapText="1"/>
    </xf>
    <xf numFmtId="0" fontId="41" fillId="0" borderId="18" xfId="0" applyFont="1" applyBorder="1" applyAlignment="1">
      <alignment horizontal="left" vertical="center" wrapText="1"/>
    </xf>
    <xf numFmtId="0" fontId="41" fillId="2" borderId="18" xfId="0" applyFont="1" applyFill="1" applyBorder="1" applyAlignment="1">
      <alignment horizontal="center" vertical="center" wrapText="1"/>
    </xf>
    <xf numFmtId="0" fontId="41" fillId="0" borderId="35"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8" xfId="0" applyFont="1" applyBorder="1" applyAlignment="1">
      <alignment horizontal="justify" vertical="center" wrapText="1"/>
    </xf>
    <xf numFmtId="0" fontId="41" fillId="0" borderId="18" xfId="0" applyFont="1" applyBorder="1" applyAlignment="1">
      <alignment horizontal="center" vertical="center"/>
    </xf>
    <xf numFmtId="9" fontId="50" fillId="2" borderId="18" xfId="0" applyNumberFormat="1" applyFont="1" applyFill="1" applyBorder="1" applyAlignment="1">
      <alignment horizontal="center" vertical="center" wrapText="1"/>
    </xf>
    <xf numFmtId="9" fontId="50" fillId="2" borderId="36" xfId="0" applyNumberFormat="1" applyFont="1" applyFill="1" applyBorder="1" applyAlignment="1">
      <alignment horizontal="center" vertical="center" wrapText="1"/>
    </xf>
    <xf numFmtId="0" fontId="41" fillId="0" borderId="2" xfId="0" applyFont="1" applyBorder="1" applyAlignment="1">
      <alignment horizontal="center" vertical="center"/>
    </xf>
    <xf numFmtId="0" fontId="41" fillId="0" borderId="0" xfId="0" applyFont="1"/>
    <xf numFmtId="0" fontId="41" fillId="0" borderId="0" xfId="0" applyFont="1" applyProtection="1">
      <protection locked="0"/>
    </xf>
    <xf numFmtId="0" fontId="41" fillId="2" borderId="2" xfId="0" applyFont="1" applyFill="1" applyBorder="1" applyAlignment="1">
      <alignment horizontal="center" vertical="center" wrapText="1"/>
    </xf>
    <xf numFmtId="0" fontId="41" fillId="0" borderId="38" xfId="0" applyFont="1" applyBorder="1" applyAlignment="1">
      <alignment horizontal="center" vertical="center" wrapText="1"/>
    </xf>
    <xf numFmtId="9" fontId="50" fillId="2" borderId="2" xfId="0" applyNumberFormat="1" applyFont="1" applyFill="1" applyBorder="1" applyAlignment="1">
      <alignment horizontal="center" vertical="center" wrapText="1"/>
    </xf>
    <xf numFmtId="9" fontId="50" fillId="2" borderId="25" xfId="0" applyNumberFormat="1" applyFont="1" applyFill="1" applyBorder="1" applyAlignment="1">
      <alignment horizontal="center" vertical="center" wrapText="1"/>
    </xf>
    <xf numFmtId="0" fontId="41" fillId="0" borderId="23" xfId="0" applyFont="1" applyBorder="1" applyAlignment="1">
      <alignment horizontal="left" vertical="center" wrapText="1"/>
    </xf>
    <xf numFmtId="0" fontId="41" fillId="2" borderId="23" xfId="0" applyFont="1" applyFill="1" applyBorder="1" applyAlignment="1">
      <alignment horizontal="center" vertical="center" wrapText="1"/>
    </xf>
    <xf numFmtId="0" fontId="41" fillId="0" borderId="46"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23" xfId="0" applyFont="1" applyBorder="1" applyAlignment="1">
      <alignment horizontal="justify" vertical="center" wrapText="1"/>
    </xf>
    <xf numFmtId="0" fontId="41" fillId="0" borderId="23" xfId="0" applyFont="1" applyBorder="1" applyAlignment="1">
      <alignment horizontal="center" vertical="center"/>
    </xf>
    <xf numFmtId="0" fontId="50" fillId="5" borderId="23" xfId="0" applyFont="1" applyFill="1" applyBorder="1" applyAlignment="1" applyProtection="1">
      <alignment horizontal="center" vertical="center" wrapText="1"/>
      <protection locked="0"/>
    </xf>
    <xf numFmtId="9" fontId="50" fillId="2" borderId="23" xfId="0" applyNumberFormat="1" applyFont="1" applyFill="1" applyBorder="1" applyAlignment="1">
      <alignment horizontal="center" vertical="center" wrapText="1"/>
    </xf>
    <xf numFmtId="9" fontId="50" fillId="2" borderId="43" xfId="0" applyNumberFormat="1" applyFont="1" applyFill="1" applyBorder="1" applyAlignment="1">
      <alignment horizontal="center" vertical="center" wrapText="1"/>
    </xf>
    <xf numFmtId="0" fontId="41" fillId="0" borderId="18" xfId="0" applyFont="1" applyBorder="1" applyAlignment="1" applyProtection="1">
      <alignment horizontal="left" vertical="center" wrapText="1"/>
      <protection locked="0"/>
    </xf>
    <xf numFmtId="0" fontId="41" fillId="0" borderId="2" xfId="0" applyFont="1" applyBorder="1" applyAlignment="1" applyProtection="1">
      <alignment horizontal="left" vertical="center" wrapText="1"/>
      <protection locked="0"/>
    </xf>
    <xf numFmtId="0" fontId="41" fillId="0" borderId="23" xfId="0" applyFont="1" applyBorder="1" applyAlignment="1" applyProtection="1">
      <alignment horizontal="left" vertical="center" wrapText="1"/>
      <protection locked="0"/>
    </xf>
    <xf numFmtId="0" fontId="52" fillId="10" borderId="28" xfId="6" applyFont="1" applyFill="1" applyBorder="1" applyAlignment="1">
      <alignment horizontal="center" vertical="center"/>
    </xf>
    <xf numFmtId="0" fontId="36" fillId="2" borderId="0" xfId="1" applyFont="1" applyFill="1" applyAlignment="1">
      <alignment vertical="center" wrapText="1"/>
    </xf>
    <xf numFmtId="9" fontId="2" fillId="0" borderId="52" xfId="1" applyNumberFormat="1" applyBorder="1" applyAlignment="1">
      <alignment horizontal="center" vertical="center" wrapText="1"/>
    </xf>
    <xf numFmtId="0" fontId="2" fillId="0" borderId="1" xfId="0" applyFont="1" applyBorder="1" applyAlignment="1">
      <alignment horizontal="center" vertical="center" wrapText="1" readingOrder="1"/>
    </xf>
    <xf numFmtId="0" fontId="18" fillId="14" borderId="1" xfId="0" applyFont="1" applyFill="1" applyBorder="1" applyAlignment="1">
      <alignment horizontal="center" vertical="center" wrapText="1" readingOrder="1"/>
    </xf>
    <xf numFmtId="0" fontId="2" fillId="10" borderId="39" xfId="0" applyFont="1" applyFill="1" applyBorder="1" applyAlignment="1">
      <alignment horizontal="center" vertical="center" wrapText="1" readingOrder="1"/>
    </xf>
    <xf numFmtId="0" fontId="2" fillId="13" borderId="9" xfId="1" applyFill="1" applyBorder="1"/>
    <xf numFmtId="0" fontId="2" fillId="0" borderId="10" xfId="1" applyBorder="1" applyAlignment="1">
      <alignment vertical="center" wrapText="1"/>
    </xf>
    <xf numFmtId="0" fontId="2" fillId="0" borderId="24" xfId="0" applyFont="1" applyBorder="1" applyAlignment="1">
      <alignment horizontal="center" vertical="center" wrapText="1" readingOrder="1"/>
    </xf>
    <xf numFmtId="0" fontId="11" fillId="20" borderId="27" xfId="0" applyFont="1" applyFill="1" applyBorder="1" applyAlignment="1">
      <alignment horizontal="center" vertical="center" wrapText="1"/>
    </xf>
    <xf numFmtId="0" fontId="11" fillId="20" borderId="48" xfId="0" applyFont="1" applyFill="1" applyBorder="1" applyAlignment="1">
      <alignment horizontal="center" vertical="center" wrapText="1"/>
    </xf>
    <xf numFmtId="0" fontId="11" fillId="20" borderId="44" xfId="0" applyFont="1" applyFill="1" applyBorder="1" applyAlignment="1">
      <alignment horizontal="center" vertical="center" wrapText="1"/>
    </xf>
    <xf numFmtId="0" fontId="23" fillId="0" borderId="34" xfId="0" applyFont="1" applyBorder="1" applyAlignment="1">
      <alignment vertical="center"/>
    </xf>
    <xf numFmtId="0" fontId="23" fillId="0" borderId="18" xfId="0" applyFont="1" applyBorder="1" applyAlignment="1">
      <alignment vertical="center"/>
    </xf>
    <xf numFmtId="10" fontId="23" fillId="0" borderId="18" xfId="0" applyNumberFormat="1"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vertical="center"/>
    </xf>
    <xf numFmtId="0" fontId="23" fillId="0" borderId="2" xfId="0" applyFont="1" applyBorder="1" applyAlignment="1">
      <alignment vertical="center"/>
    </xf>
    <xf numFmtId="10"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20" xfId="0" applyFont="1" applyBorder="1" applyAlignment="1">
      <alignment horizontal="center" vertical="center"/>
    </xf>
    <xf numFmtId="0" fontId="23" fillId="0" borderId="59" xfId="0" applyFont="1" applyBorder="1" applyAlignment="1">
      <alignment vertical="center"/>
    </xf>
    <xf numFmtId="0" fontId="23" fillId="0" borderId="3" xfId="0" applyFont="1" applyBorder="1" applyAlignment="1">
      <alignment vertical="center"/>
    </xf>
    <xf numFmtId="0" fontId="23" fillId="0" borderId="3" xfId="0" applyFont="1" applyBorder="1" applyAlignment="1">
      <alignment vertical="center" wrapText="1"/>
    </xf>
    <xf numFmtId="0" fontId="23" fillId="0" borderId="18" xfId="0" applyFont="1" applyBorder="1" applyAlignment="1">
      <alignment horizontal="justify" vertical="center" wrapText="1"/>
    </xf>
    <xf numFmtId="0" fontId="53" fillId="0" borderId="2" xfId="0" applyFont="1" applyBorder="1" applyAlignment="1">
      <alignment horizontal="justify" vertical="center" wrapText="1"/>
    </xf>
    <xf numFmtId="0" fontId="33" fillId="0" borderId="0" xfId="8"/>
    <xf numFmtId="0" fontId="7" fillId="27" borderId="23" xfId="8" applyFont="1" applyFill="1" applyBorder="1" applyAlignment="1">
      <alignment horizontal="center" vertical="center" textRotation="90" wrapText="1"/>
    </xf>
    <xf numFmtId="0" fontId="7" fillId="27" borderId="43" xfId="8" applyFont="1" applyFill="1" applyBorder="1" applyAlignment="1">
      <alignment horizontal="center" vertical="center" textRotation="90" wrapText="1"/>
    </xf>
    <xf numFmtId="0" fontId="7" fillId="27" borderId="58" xfId="8" applyFont="1" applyFill="1" applyBorder="1" applyAlignment="1">
      <alignment horizontal="center" vertical="center" textRotation="90" wrapText="1"/>
    </xf>
    <xf numFmtId="0" fontId="7" fillId="27" borderId="64" xfId="8" applyFont="1" applyFill="1" applyBorder="1" applyAlignment="1">
      <alignment horizontal="center" vertical="center" textRotation="90" wrapText="1"/>
    </xf>
    <xf numFmtId="0" fontId="7" fillId="27" borderId="68" xfId="8" applyFont="1" applyFill="1" applyBorder="1" applyAlignment="1">
      <alignment horizontal="center" vertical="center" textRotation="90" wrapText="1"/>
    </xf>
    <xf numFmtId="0" fontId="7" fillId="27" borderId="1" xfId="8" applyFont="1" applyFill="1" applyBorder="1" applyAlignment="1">
      <alignment horizontal="center" vertical="center" textRotation="90" wrapText="1"/>
    </xf>
    <xf numFmtId="0" fontId="4" fillId="0" borderId="2" xfId="8" applyFont="1" applyBorder="1" applyAlignment="1">
      <alignment horizontal="center" vertical="center"/>
    </xf>
    <xf numFmtId="0" fontId="4" fillId="0" borderId="2" xfId="8" applyFont="1" applyBorder="1" applyAlignment="1">
      <alignment horizontal="center" vertical="center" wrapText="1"/>
    </xf>
    <xf numFmtId="0" fontId="4" fillId="0" borderId="2" xfId="8" applyFont="1" applyBorder="1" applyAlignment="1">
      <alignment horizontal="left" vertical="center" wrapText="1"/>
    </xf>
    <xf numFmtId="0" fontId="4" fillId="0" borderId="2" xfId="8" applyFont="1" applyBorder="1" applyAlignment="1">
      <alignment vertical="center" wrapText="1"/>
    </xf>
    <xf numFmtId="0" fontId="2" fillId="0" borderId="1" xfId="9" applyBorder="1" applyAlignment="1">
      <alignment horizontal="center" vertical="center" wrapText="1"/>
    </xf>
    <xf numFmtId="0" fontId="4" fillId="0" borderId="26" xfId="8" applyFont="1" applyBorder="1" applyAlignment="1">
      <alignment horizontal="center" vertical="center" wrapText="1"/>
    </xf>
    <xf numFmtId="9" fontId="4" fillId="0" borderId="2" xfId="8" applyNumberFormat="1" applyFont="1" applyBorder="1" applyAlignment="1">
      <alignment horizontal="center" vertical="center"/>
    </xf>
    <xf numFmtId="0" fontId="4" fillId="0" borderId="0" xfId="8" applyFont="1"/>
    <xf numFmtId="0" fontId="4" fillId="0" borderId="25" xfId="8" applyFont="1" applyBorder="1" applyAlignment="1">
      <alignment horizontal="center" vertical="center" wrapText="1"/>
    </xf>
    <xf numFmtId="0" fontId="4" fillId="0" borderId="0" xfId="8" applyFont="1" applyAlignment="1">
      <alignment horizontal="center" vertical="center"/>
    </xf>
    <xf numFmtId="0" fontId="4" fillId="0" borderId="0" xfId="8" applyFont="1" applyAlignment="1">
      <alignment horizontal="center" vertical="center" wrapText="1"/>
    </xf>
    <xf numFmtId="0" fontId="4" fillId="0" borderId="0" xfId="8" applyFont="1" applyAlignment="1">
      <alignment horizontal="left" vertical="center" wrapText="1"/>
    </xf>
    <xf numFmtId="0" fontId="6" fillId="0" borderId="0" xfId="8" applyFont="1" applyAlignment="1">
      <alignment horizontal="center" vertical="center" wrapText="1"/>
    </xf>
    <xf numFmtId="0" fontId="15" fillId="0" borderId="0" xfId="0" applyFont="1" applyAlignment="1">
      <alignment horizontal="center" vertical="center"/>
    </xf>
    <xf numFmtId="0" fontId="2" fillId="0" borderId="0" xfId="0" applyFont="1" applyAlignment="1" applyProtection="1">
      <alignment horizontal="center" vertical="center"/>
      <protection locked="0"/>
    </xf>
    <xf numFmtId="0" fontId="55" fillId="0" borderId="2" xfId="8" applyFont="1" applyBorder="1" applyAlignment="1">
      <alignment horizontal="center" vertical="center" wrapText="1"/>
    </xf>
    <xf numFmtId="0" fontId="55" fillId="0" borderId="2" xfId="8" applyFont="1" applyBorder="1" applyAlignment="1">
      <alignment horizontal="left" vertical="center" wrapText="1"/>
    </xf>
    <xf numFmtId="0" fontId="55" fillId="0" borderId="2" xfId="8" applyFont="1" applyBorder="1" applyAlignment="1">
      <alignment horizontal="center" vertical="center"/>
    </xf>
    <xf numFmtId="0" fontId="55" fillId="0" borderId="2" xfId="8" applyFont="1" applyBorder="1" applyAlignment="1">
      <alignment vertical="center" wrapText="1"/>
    </xf>
    <xf numFmtId="0" fontId="55" fillId="0" borderId="25" xfId="8" applyFont="1" applyBorder="1" applyAlignment="1">
      <alignment horizontal="center" vertical="center" wrapText="1"/>
    </xf>
    <xf numFmtId="9" fontId="55" fillId="0" borderId="2" xfId="8" applyNumberFormat="1" applyFont="1" applyBorder="1" applyAlignment="1">
      <alignment horizontal="center" vertical="center"/>
    </xf>
    <xf numFmtId="0" fontId="55" fillId="0" borderId="0" xfId="8" applyFont="1"/>
    <xf numFmtId="0" fontId="55" fillId="0" borderId="25" xfId="8" applyFont="1" applyBorder="1" applyAlignment="1">
      <alignment horizontal="left" vertical="center" wrapText="1"/>
    </xf>
    <xf numFmtId="1" fontId="55" fillId="0" borderId="2" xfId="8" applyNumberFormat="1" applyFont="1" applyBorder="1" applyAlignment="1">
      <alignment horizontal="center" vertical="center"/>
    </xf>
    <xf numFmtId="0" fontId="55" fillId="0" borderId="0" xfId="8" applyFont="1" applyAlignment="1">
      <alignment wrapText="1"/>
    </xf>
    <xf numFmtId="9" fontId="55" fillId="0" borderId="2" xfId="8" applyNumberFormat="1" applyFont="1" applyBorder="1" applyAlignment="1">
      <alignment horizontal="center" vertical="center" wrapText="1"/>
    </xf>
    <xf numFmtId="0" fontId="55" fillId="0" borderId="0" xfId="8" applyFont="1" applyAlignment="1">
      <alignment vertical="center" wrapText="1"/>
    </xf>
    <xf numFmtId="0" fontId="1" fillId="20" borderId="48" xfId="1" applyFont="1" applyFill="1" applyBorder="1" applyAlignment="1">
      <alignment horizontal="center" vertical="center" wrapText="1"/>
    </xf>
    <xf numFmtId="9" fontId="41" fillId="0" borderId="18" xfId="10" applyFont="1" applyBorder="1" applyAlignment="1">
      <alignment horizontal="center" vertical="center"/>
    </xf>
    <xf numFmtId="9" fontId="41" fillId="0" borderId="2" xfId="10" applyFont="1" applyBorder="1" applyAlignment="1">
      <alignment horizontal="center" vertical="center"/>
    </xf>
    <xf numFmtId="9" fontId="41" fillId="0" borderId="23" xfId="10" applyFont="1" applyBorder="1" applyAlignment="1">
      <alignment horizontal="center" vertical="center"/>
    </xf>
    <xf numFmtId="9" fontId="41" fillId="2" borderId="18" xfId="0" applyNumberFormat="1" applyFont="1" applyFill="1" applyBorder="1" applyAlignment="1">
      <alignment horizontal="center" vertical="center" wrapText="1"/>
    </xf>
    <xf numFmtId="9" fontId="41" fillId="2" borderId="2" xfId="0" applyNumberFormat="1" applyFont="1" applyFill="1" applyBorder="1" applyAlignment="1">
      <alignment horizontal="center" vertical="center" wrapText="1"/>
    </xf>
    <xf numFmtId="9" fontId="41" fillId="2" borderId="19" xfId="0" applyNumberFormat="1" applyFont="1" applyFill="1" applyBorder="1" applyAlignment="1">
      <alignment horizontal="center" vertical="center" wrapText="1"/>
    </xf>
    <xf numFmtId="9" fontId="41" fillId="2" borderId="20" xfId="0" applyNumberFormat="1" applyFont="1" applyFill="1" applyBorder="1" applyAlignment="1">
      <alignment horizontal="center" vertical="center" wrapText="1"/>
    </xf>
    <xf numFmtId="0" fontId="41" fillId="0" borderId="55" xfId="0" applyFont="1" applyBorder="1" applyAlignment="1">
      <alignment horizontal="center" vertical="center" wrapText="1"/>
    </xf>
    <xf numFmtId="0" fontId="41" fillId="0" borderId="48" xfId="0" applyFont="1" applyBorder="1" applyAlignment="1">
      <alignment horizontal="center" vertical="center" wrapText="1"/>
    </xf>
    <xf numFmtId="0" fontId="50" fillId="5" borderId="18" xfId="0" applyFont="1" applyFill="1" applyBorder="1" applyAlignment="1" applyProtection="1">
      <alignment horizontal="center" vertical="center" wrapText="1"/>
      <protection locked="0"/>
    </xf>
    <xf numFmtId="0" fontId="2" fillId="0" borderId="2" xfId="8" applyFont="1" applyBorder="1" applyAlignment="1">
      <alignment horizontal="center" vertical="center"/>
    </xf>
    <xf numFmtId="0" fontId="2" fillId="0" borderId="2" xfId="8" applyFont="1" applyBorder="1" applyAlignment="1">
      <alignment horizontal="center" vertical="center" wrapText="1"/>
    </xf>
    <xf numFmtId="0" fontId="2" fillId="0" borderId="2" xfId="8" applyFont="1" applyBorder="1" applyAlignment="1">
      <alignment horizontal="left" vertical="center" wrapText="1"/>
    </xf>
    <xf numFmtId="0" fontId="2" fillId="0" borderId="0" xfId="8" applyFont="1" applyAlignment="1">
      <alignment horizontal="center" vertical="center" wrapText="1"/>
    </xf>
    <xf numFmtId="0" fontId="2" fillId="0" borderId="2" xfId="8" applyFont="1" applyBorder="1" applyAlignment="1">
      <alignment vertical="center" wrapText="1"/>
    </xf>
    <xf numFmtId="0" fontId="2" fillId="0" borderId="25" xfId="8" applyFont="1" applyBorder="1" applyAlignment="1">
      <alignment horizontal="center" vertical="center" wrapText="1"/>
    </xf>
    <xf numFmtId="9" fontId="2" fillId="0" borderId="2" xfId="8" applyNumberFormat="1" applyFont="1" applyBorder="1" applyAlignment="1">
      <alignment horizontal="center" vertical="center"/>
    </xf>
    <xf numFmtId="0" fontId="2" fillId="0" borderId="0" xfId="8" applyFont="1"/>
    <xf numFmtId="0" fontId="23" fillId="0" borderId="0" xfId="0" applyFont="1" applyAlignment="1">
      <alignment horizontal="center"/>
    </xf>
    <xf numFmtId="0" fontId="23" fillId="0" borderId="0" xfId="0" applyFont="1" applyAlignment="1">
      <alignment horizontal="center" vertical="center" wrapText="1"/>
    </xf>
    <xf numFmtId="0" fontId="27" fillId="20" borderId="48" xfId="1" applyFont="1" applyFill="1" applyBorder="1" applyAlignment="1">
      <alignment horizontal="center" vertical="center" wrapText="1"/>
    </xf>
    <xf numFmtId="0" fontId="50" fillId="5" borderId="2" xfId="0" applyFont="1" applyFill="1" applyBorder="1" applyAlignment="1" applyProtection="1">
      <alignment horizontal="center" vertical="center" wrapText="1"/>
      <protection locked="0"/>
    </xf>
    <xf numFmtId="9" fontId="41" fillId="2" borderId="36" xfId="0" applyNumberFormat="1" applyFont="1" applyFill="1" applyBorder="1" applyAlignment="1">
      <alignment horizontal="center" vertical="center" wrapText="1"/>
    </xf>
    <xf numFmtId="9" fontId="41" fillId="2" borderId="25" xfId="0" applyNumberFormat="1"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0" xfId="0" applyFont="1" applyFill="1" applyAlignment="1">
      <alignment horizontal="center" vertical="center" wrapText="1"/>
    </xf>
    <xf numFmtId="0" fontId="10" fillId="0" borderId="36" xfId="0" applyFont="1" applyBorder="1" applyAlignment="1">
      <alignment horizontal="center" vertical="center"/>
    </xf>
    <xf numFmtId="0" fontId="10" fillId="0" borderId="25" xfId="0" applyFont="1" applyBorder="1" applyAlignment="1">
      <alignment horizontal="center" vertical="center"/>
    </xf>
    <xf numFmtId="0" fontId="10" fillId="0" borderId="43" xfId="0" applyFont="1" applyBorder="1" applyAlignment="1">
      <alignment horizontal="center" vertical="center"/>
    </xf>
    <xf numFmtId="0" fontId="3" fillId="0" borderId="25" xfId="0" applyFont="1" applyBorder="1" applyAlignment="1">
      <alignment vertical="center"/>
    </xf>
    <xf numFmtId="0" fontId="3" fillId="0" borderId="60" xfId="0" applyFont="1" applyBorder="1"/>
    <xf numFmtId="0" fontId="3" fillId="0" borderId="43" xfId="0" applyFont="1" applyBorder="1"/>
    <xf numFmtId="0" fontId="3" fillId="0" borderId="25" xfId="0" applyFont="1" applyBorder="1"/>
    <xf numFmtId="9" fontId="41" fillId="0" borderId="43" xfId="10" applyFont="1" applyBorder="1" applyAlignment="1">
      <alignment horizontal="center" vertical="center"/>
    </xf>
    <xf numFmtId="9" fontId="41" fillId="2" borderId="3" xfId="0" applyNumberFormat="1" applyFont="1" applyFill="1" applyBorder="1" applyAlignment="1">
      <alignment horizontal="center" vertical="center" wrapText="1"/>
    </xf>
    <xf numFmtId="9" fontId="41" fillId="2" borderId="60" xfId="0" applyNumberFormat="1" applyFont="1" applyFill="1" applyBorder="1" applyAlignment="1">
      <alignment horizontal="center" vertical="center" wrapText="1"/>
    </xf>
    <xf numFmtId="9" fontId="41" fillId="2" borderId="53" xfId="0" applyNumberFormat="1" applyFont="1" applyFill="1" applyBorder="1" applyAlignment="1">
      <alignment horizontal="center" vertical="center" wrapText="1"/>
    </xf>
    <xf numFmtId="9" fontId="27" fillId="3" borderId="29" xfId="0" applyNumberFormat="1" applyFont="1" applyFill="1" applyBorder="1" applyAlignment="1">
      <alignment horizontal="center" vertical="center" wrapText="1"/>
    </xf>
    <xf numFmtId="9" fontId="27" fillId="3" borderId="30" xfId="0" applyNumberFormat="1" applyFont="1" applyFill="1" applyBorder="1" applyAlignment="1">
      <alignment horizontal="center" vertical="center" wrapText="1"/>
    </xf>
    <xf numFmtId="0" fontId="41" fillId="0" borderId="36" xfId="0" applyFont="1" applyBorder="1" applyAlignment="1">
      <alignment horizontal="justify" vertical="center" wrapText="1"/>
    </xf>
    <xf numFmtId="0" fontId="41" fillId="0" borderId="19" xfId="0" applyFont="1" applyBorder="1" applyAlignment="1">
      <alignment horizontal="justify" vertical="center" wrapText="1"/>
    </xf>
    <xf numFmtId="0" fontId="41" fillId="0" borderId="25" xfId="0" applyFont="1" applyBorder="1" applyAlignment="1">
      <alignment horizontal="justify" vertical="center" wrapText="1"/>
    </xf>
    <xf numFmtId="0" fontId="41" fillId="0" borderId="20" xfId="0" applyFont="1" applyBorder="1" applyAlignment="1">
      <alignment horizontal="justify" vertical="center" wrapText="1"/>
    </xf>
    <xf numFmtId="0" fontId="41" fillId="0" borderId="43" xfId="0" applyFont="1" applyBorder="1" applyAlignment="1">
      <alignment horizontal="justify" vertical="center" wrapText="1"/>
    </xf>
    <xf numFmtId="0" fontId="41" fillId="0" borderId="24" xfId="0" applyFont="1" applyBorder="1" applyAlignment="1">
      <alignment horizontal="justify" vertical="center" wrapText="1"/>
    </xf>
    <xf numFmtId="0" fontId="10" fillId="0" borderId="25" xfId="0" applyFont="1" applyBorder="1" applyAlignment="1">
      <alignment horizontal="justify" vertical="center" wrapText="1"/>
    </xf>
    <xf numFmtId="0" fontId="10" fillId="0" borderId="20" xfId="0" applyFont="1" applyBorder="1" applyAlignment="1">
      <alignment horizontal="justify" vertical="center" wrapText="1"/>
    </xf>
    <xf numFmtId="0" fontId="10" fillId="0" borderId="43" xfId="0" applyFont="1" applyBorder="1" applyAlignment="1">
      <alignment horizontal="justify" vertical="center" wrapText="1"/>
    </xf>
    <xf numFmtId="0" fontId="10" fillId="0" borderId="24" xfId="0" applyFont="1" applyBorder="1" applyAlignment="1">
      <alignment horizontal="justify" vertical="center" wrapText="1"/>
    </xf>
    <xf numFmtId="0" fontId="42" fillId="0" borderId="4" xfId="0" applyFont="1" applyBorder="1" applyAlignment="1">
      <alignment horizontal="center" vertical="center" wrapText="1"/>
    </xf>
    <xf numFmtId="0" fontId="42" fillId="0" borderId="0" xfId="0" applyFont="1" applyAlignment="1">
      <alignment horizontal="center" vertical="center" wrapText="1"/>
    </xf>
    <xf numFmtId="0" fontId="47" fillId="0" borderId="0" xfId="0" applyFont="1" applyAlignment="1">
      <alignment horizontal="center" vertical="center" wrapText="1"/>
    </xf>
    <xf numFmtId="0" fontId="44" fillId="0" borderId="11" xfId="0" applyFont="1" applyBorder="1" applyAlignment="1">
      <alignment horizontal="center" vertical="center"/>
    </xf>
    <xf numFmtId="9" fontId="25" fillId="0" borderId="36" xfId="0" applyNumberFormat="1" applyFont="1" applyBorder="1" applyAlignment="1">
      <alignment horizontal="center" vertical="center" wrapText="1"/>
    </xf>
    <xf numFmtId="9" fontId="25" fillId="0" borderId="25" xfId="0" applyNumberFormat="1" applyFont="1" applyBorder="1" applyAlignment="1">
      <alignment horizontal="center" vertical="center" wrapText="1"/>
    </xf>
    <xf numFmtId="9" fontId="25" fillId="0" borderId="43" xfId="0" applyNumberFormat="1" applyFont="1" applyBorder="1" applyAlignment="1">
      <alignment horizontal="center" vertical="center" wrapText="1"/>
    </xf>
    <xf numFmtId="9" fontId="25" fillId="0" borderId="26" xfId="0" applyNumberFormat="1" applyFont="1" applyBorder="1" applyAlignment="1">
      <alignment horizontal="center" vertical="center" wrapText="1"/>
    </xf>
    <xf numFmtId="9" fontId="25" fillId="0" borderId="60" xfId="0" applyNumberFormat="1" applyFont="1" applyBorder="1" applyAlignment="1">
      <alignment horizontal="center" vertical="center" wrapText="1"/>
    </xf>
    <xf numFmtId="0" fontId="41" fillId="0" borderId="35" xfId="0" applyFont="1" applyBorder="1" applyAlignment="1">
      <alignment horizontal="justify" vertical="center" wrapText="1"/>
    </xf>
    <xf numFmtId="0" fontId="41" fillId="2" borderId="45" xfId="0" applyFont="1" applyFill="1" applyBorder="1" applyAlignment="1">
      <alignment horizontal="justify" vertical="center" wrapText="1"/>
    </xf>
    <xf numFmtId="0" fontId="41" fillId="2" borderId="65" xfId="0" applyFont="1" applyFill="1" applyBorder="1" applyAlignment="1">
      <alignment horizontal="justify" vertical="center" wrapText="1"/>
    </xf>
    <xf numFmtId="0" fontId="41" fillId="2" borderId="41" xfId="0" applyFont="1" applyFill="1" applyBorder="1" applyAlignment="1">
      <alignment horizontal="justify" vertical="center" wrapText="1"/>
    </xf>
    <xf numFmtId="0" fontId="10" fillId="2" borderId="36"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43" xfId="0" applyFont="1" applyFill="1" applyBorder="1" applyAlignment="1">
      <alignment horizontal="center" vertical="center"/>
    </xf>
    <xf numFmtId="0" fontId="41" fillId="2" borderId="38" xfId="0" applyFont="1" applyFill="1" applyBorder="1" applyAlignment="1">
      <alignment horizontal="justify" vertical="center" wrapText="1"/>
    </xf>
    <xf numFmtId="0" fontId="41" fillId="2" borderId="35" xfId="0" applyFont="1" applyFill="1" applyBorder="1" applyAlignment="1">
      <alignment horizontal="justify" vertical="center" wrapText="1"/>
    </xf>
    <xf numFmtId="0" fontId="1" fillId="20" borderId="69" xfId="1" applyFont="1" applyFill="1" applyBorder="1" applyAlignment="1">
      <alignment horizontal="center" vertical="center" wrapText="1"/>
    </xf>
    <xf numFmtId="0" fontId="41" fillId="0" borderId="40" xfId="0" applyFont="1" applyBorder="1" applyAlignment="1">
      <alignment horizontal="center" vertical="center"/>
    </xf>
    <xf numFmtId="0" fontId="41" fillId="0" borderId="70" xfId="0" applyFont="1" applyBorder="1" applyAlignment="1">
      <alignment horizontal="center" vertical="center"/>
    </xf>
    <xf numFmtId="0" fontId="41" fillId="0" borderId="71" xfId="0" applyFont="1" applyBorder="1" applyAlignment="1">
      <alignment horizontal="center" vertical="center"/>
    </xf>
    <xf numFmtId="0" fontId="1" fillId="20" borderId="49" xfId="0" applyFont="1" applyFill="1" applyBorder="1" applyAlignment="1">
      <alignment horizontal="center" vertical="center" wrapText="1"/>
    </xf>
    <xf numFmtId="0" fontId="41" fillId="0" borderId="41" xfId="0" applyFont="1" applyBorder="1" applyAlignment="1">
      <alignment horizontal="justify" vertical="center" wrapText="1"/>
    </xf>
    <xf numFmtId="0" fontId="41" fillId="0" borderId="45" xfId="0" applyFont="1" applyBorder="1" applyAlignment="1">
      <alignment horizontal="justify" vertical="center" wrapText="1"/>
    </xf>
    <xf numFmtId="0" fontId="41" fillId="0" borderId="65" xfId="0" applyFont="1" applyBorder="1" applyAlignment="1">
      <alignment horizontal="justify" vertical="center" wrapText="1"/>
    </xf>
    <xf numFmtId="0" fontId="10" fillId="0" borderId="45" xfId="0" applyFont="1" applyBorder="1" applyAlignment="1">
      <alignment horizontal="justify" vertical="center" wrapText="1"/>
    </xf>
    <xf numFmtId="0" fontId="10" fillId="0" borderId="65" xfId="0" applyFont="1" applyBorder="1" applyAlignment="1">
      <alignment horizontal="justify" vertical="center" wrapText="1"/>
    </xf>
    <xf numFmtId="0" fontId="1" fillId="20" borderId="27" xfId="0" applyFont="1" applyFill="1" applyBorder="1" applyAlignment="1">
      <alignment horizontal="center" vertical="center" wrapText="1"/>
    </xf>
    <xf numFmtId="0" fontId="41" fillId="2" borderId="34" xfId="0" applyFont="1" applyFill="1" applyBorder="1" applyAlignment="1">
      <alignment horizontal="justify" vertical="center" wrapText="1"/>
    </xf>
    <xf numFmtId="0" fontId="41" fillId="2" borderId="19" xfId="0" applyFont="1" applyFill="1" applyBorder="1" applyAlignment="1">
      <alignment horizontal="justify" vertical="center" wrapText="1"/>
    </xf>
    <xf numFmtId="0" fontId="41" fillId="2" borderId="21" xfId="0" applyFont="1" applyFill="1" applyBorder="1" applyAlignment="1">
      <alignment horizontal="justify" vertical="center" wrapText="1"/>
    </xf>
    <xf numFmtId="0" fontId="41" fillId="2" borderId="67" xfId="0" applyFont="1" applyFill="1" applyBorder="1" applyAlignment="1">
      <alignment horizontal="justify" vertical="center" wrapText="1"/>
    </xf>
    <xf numFmtId="0" fontId="41" fillId="0" borderId="21" xfId="0" applyFont="1" applyBorder="1" applyAlignment="1">
      <alignment horizontal="justify" vertical="center" wrapText="1"/>
    </xf>
    <xf numFmtId="0" fontId="41" fillId="0" borderId="22" xfId="0" applyFont="1" applyBorder="1" applyAlignment="1">
      <alignment horizontal="justify" vertical="center" wrapText="1"/>
    </xf>
    <xf numFmtId="0" fontId="41" fillId="2" borderId="72" xfId="0" applyFont="1" applyFill="1" applyBorder="1" applyAlignment="1">
      <alignment horizontal="justify" vertical="center" wrapText="1"/>
    </xf>
    <xf numFmtId="0" fontId="41" fillId="0" borderId="34" xfId="0" applyFont="1" applyBorder="1" applyAlignment="1">
      <alignment horizontal="justify" vertical="center" wrapText="1"/>
    </xf>
    <xf numFmtId="0" fontId="41" fillId="0" borderId="42" xfId="0" applyFont="1" applyBorder="1" applyAlignment="1">
      <alignment horizontal="justify" vertical="center" wrapText="1"/>
    </xf>
    <xf numFmtId="0" fontId="41" fillId="2" borderId="42" xfId="0" applyFont="1" applyFill="1" applyBorder="1" applyAlignment="1">
      <alignment horizontal="justify" vertical="center" wrapText="1"/>
    </xf>
    <xf numFmtId="0" fontId="10" fillId="0" borderId="21" xfId="0" applyFont="1" applyBorder="1" applyAlignment="1">
      <alignment horizontal="justify" vertical="center" wrapText="1"/>
    </xf>
    <xf numFmtId="0" fontId="10" fillId="2" borderId="67" xfId="0" applyFont="1" applyFill="1" applyBorder="1" applyAlignment="1">
      <alignment horizontal="justify" vertical="center" wrapText="1"/>
    </xf>
    <xf numFmtId="0" fontId="10" fillId="0" borderId="22" xfId="0" applyFont="1" applyBorder="1" applyAlignment="1">
      <alignment horizontal="justify" vertical="center" wrapText="1"/>
    </xf>
    <xf numFmtId="0" fontId="10" fillId="2" borderId="72" xfId="0" applyFont="1" applyFill="1" applyBorder="1" applyAlignment="1">
      <alignment horizontal="justify" vertical="center" wrapText="1"/>
    </xf>
    <xf numFmtId="0" fontId="41" fillId="2" borderId="18" xfId="0" applyFont="1" applyFill="1" applyBorder="1" applyAlignment="1">
      <alignment horizontal="justify" vertical="center" wrapText="1"/>
    </xf>
    <xf numFmtId="0" fontId="41" fillId="2" borderId="2" xfId="0" applyFont="1" applyFill="1" applyBorder="1" applyAlignment="1">
      <alignment horizontal="justify" vertical="center" wrapText="1"/>
    </xf>
    <xf numFmtId="0" fontId="41" fillId="2" borderId="23" xfId="0" applyFont="1" applyFill="1" applyBorder="1" applyAlignment="1">
      <alignment horizontal="justify" vertical="center" wrapText="1"/>
    </xf>
    <xf numFmtId="0" fontId="53" fillId="2" borderId="2" xfId="0" applyFont="1" applyFill="1" applyBorder="1" applyAlignment="1">
      <alignment horizontal="justify" vertical="center" wrapText="1"/>
    </xf>
    <xf numFmtId="0" fontId="53" fillId="2" borderId="18" xfId="0" applyFont="1" applyFill="1" applyBorder="1" applyAlignment="1">
      <alignment horizontal="justify" vertical="center" wrapText="1"/>
    </xf>
    <xf numFmtId="165" fontId="41" fillId="16" borderId="35" xfId="7" applyNumberFormat="1" applyFont="1" applyFill="1" applyBorder="1" applyAlignment="1" applyProtection="1">
      <alignment horizontal="center" vertical="center" wrapText="1"/>
      <protection locked="0"/>
    </xf>
    <xf numFmtId="9" fontId="41" fillId="0" borderId="36" xfId="0" applyNumberFormat="1" applyFont="1" applyBorder="1" applyAlignment="1">
      <alignment horizontal="center" vertical="center" wrapText="1"/>
    </xf>
    <xf numFmtId="9" fontId="41" fillId="0" borderId="19" xfId="0" applyNumberFormat="1" applyFont="1" applyBorder="1" applyAlignment="1">
      <alignment horizontal="center" vertical="center" wrapText="1"/>
    </xf>
    <xf numFmtId="9" fontId="41" fillId="16" borderId="27" xfId="0" applyNumberFormat="1" applyFont="1" applyFill="1" applyBorder="1" applyAlignment="1" applyProtection="1">
      <alignment horizontal="center" vertical="center" wrapText="1"/>
      <protection locked="0"/>
    </xf>
    <xf numFmtId="9" fontId="41" fillId="0" borderId="18" xfId="0" applyNumberFormat="1" applyFont="1" applyBorder="1" applyAlignment="1">
      <alignment horizontal="center" vertical="center" wrapText="1"/>
    </xf>
    <xf numFmtId="165" fontId="41" fillId="16" borderId="38" xfId="7" applyNumberFormat="1" applyFont="1" applyFill="1" applyBorder="1" applyAlignment="1" applyProtection="1">
      <alignment horizontal="center" vertical="center" wrapText="1"/>
      <protection locked="0"/>
    </xf>
    <xf numFmtId="9" fontId="41" fillId="0" borderId="26" xfId="0" applyNumberFormat="1" applyFont="1" applyBorder="1" applyAlignment="1">
      <alignment horizontal="center" vertical="center" wrapText="1"/>
    </xf>
    <xf numFmtId="9" fontId="41" fillId="0" borderId="39" xfId="0" applyNumberFormat="1" applyFont="1" applyBorder="1" applyAlignment="1">
      <alignment horizontal="center" vertical="center" wrapText="1"/>
    </xf>
    <xf numFmtId="9" fontId="41" fillId="16" borderId="21" xfId="0" applyNumberFormat="1" applyFont="1" applyFill="1" applyBorder="1" applyAlignment="1" applyProtection="1">
      <alignment horizontal="center" vertical="center" wrapText="1"/>
      <protection locked="0"/>
    </xf>
    <xf numFmtId="9" fontId="41" fillId="0" borderId="2" xfId="0" applyNumberFormat="1" applyFont="1" applyBorder="1" applyAlignment="1">
      <alignment horizontal="center" vertical="center" wrapText="1"/>
    </xf>
    <xf numFmtId="9" fontId="41" fillId="0" borderId="25" xfId="0" applyNumberFormat="1" applyFont="1" applyBorder="1" applyAlignment="1">
      <alignment horizontal="center" vertical="center" wrapText="1"/>
    </xf>
    <xf numFmtId="0" fontId="2" fillId="0" borderId="38" xfId="1" applyBorder="1" applyAlignment="1">
      <alignment horizontal="center" vertical="center" wrapText="1"/>
    </xf>
    <xf numFmtId="9" fontId="58" fillId="0" borderId="26" xfId="0" applyNumberFormat="1" applyFont="1" applyBorder="1" applyAlignment="1">
      <alignment horizontal="center" vertical="center" wrapText="1"/>
    </xf>
    <xf numFmtId="9" fontId="58" fillId="0" borderId="39" xfId="0" applyNumberFormat="1" applyFont="1" applyBorder="1" applyAlignment="1">
      <alignment horizontal="center" vertical="center" wrapText="1"/>
    </xf>
    <xf numFmtId="9" fontId="58" fillId="16" borderId="21" xfId="0" applyNumberFormat="1" applyFont="1" applyFill="1" applyBorder="1" applyAlignment="1" applyProtection="1">
      <alignment horizontal="center" vertical="center" wrapText="1"/>
      <protection locked="0"/>
    </xf>
    <xf numFmtId="9" fontId="58" fillId="0" borderId="2" xfId="0" applyNumberFormat="1" applyFont="1" applyBorder="1" applyAlignment="1">
      <alignment horizontal="center" vertical="center" wrapText="1"/>
    </xf>
    <xf numFmtId="9" fontId="58" fillId="0" borderId="25" xfId="0" applyNumberFormat="1" applyFont="1" applyBorder="1" applyAlignment="1">
      <alignment horizontal="center" vertical="center" wrapText="1"/>
    </xf>
    <xf numFmtId="9" fontId="58" fillId="16" borderId="59" xfId="0" applyNumberFormat="1" applyFont="1" applyFill="1" applyBorder="1" applyAlignment="1" applyProtection="1">
      <alignment horizontal="center" vertical="center" wrapText="1"/>
      <protection locked="0"/>
    </xf>
    <xf numFmtId="9" fontId="58" fillId="16" borderId="61" xfId="0" applyNumberFormat="1" applyFont="1" applyFill="1" applyBorder="1" applyAlignment="1" applyProtection="1">
      <alignment horizontal="center" vertical="center" wrapText="1"/>
      <protection locked="0"/>
    </xf>
    <xf numFmtId="9" fontId="58" fillId="16" borderId="22" xfId="0" applyNumberFormat="1" applyFont="1" applyFill="1" applyBorder="1" applyAlignment="1" applyProtection="1">
      <alignment horizontal="center" vertical="center" wrapText="1"/>
      <protection locked="0"/>
    </xf>
    <xf numFmtId="164" fontId="58" fillId="0" borderId="0" xfId="7" applyNumberFormat="1" applyFont="1" applyAlignment="1">
      <alignment horizontal="center" vertical="center" wrapText="1"/>
    </xf>
    <xf numFmtId="0" fontId="58" fillId="0" borderId="0" xfId="0" applyFont="1"/>
    <xf numFmtId="0" fontId="15" fillId="0" borderId="0" xfId="0" applyFont="1" applyAlignment="1">
      <alignment horizontal="justify" vertical="center" wrapText="1"/>
    </xf>
    <xf numFmtId="0" fontId="10" fillId="0" borderId="18" xfId="0" applyFont="1" applyBorder="1" applyAlignment="1">
      <alignment horizontal="justify" vertical="center" wrapText="1"/>
    </xf>
    <xf numFmtId="0" fontId="53" fillId="0" borderId="18" xfId="0" applyFont="1" applyBorder="1" applyAlignment="1">
      <alignment horizontal="justify" vertical="center" wrapText="1"/>
    </xf>
    <xf numFmtId="0" fontId="55" fillId="0" borderId="3" xfId="8" applyFont="1" applyBorder="1" applyAlignment="1">
      <alignment horizontal="center" vertical="center" wrapText="1"/>
    </xf>
    <xf numFmtId="0" fontId="55" fillId="0" borderId="1" xfId="8" applyFont="1" applyBorder="1" applyAlignment="1">
      <alignment horizontal="center" vertical="center" wrapText="1"/>
    </xf>
    <xf numFmtId="0" fontId="55" fillId="0" borderId="3" xfId="8" applyFont="1" applyBorder="1" applyAlignment="1">
      <alignment horizontal="center" vertical="center"/>
    </xf>
    <xf numFmtId="0" fontId="55" fillId="0" borderId="1" xfId="8" applyFont="1" applyBorder="1" applyAlignment="1">
      <alignment horizontal="center" vertical="center"/>
    </xf>
    <xf numFmtId="0" fontId="55" fillId="0" borderId="3" xfId="8" applyFont="1" applyBorder="1" applyAlignment="1">
      <alignment horizontal="left" vertical="center" wrapText="1"/>
    </xf>
    <xf numFmtId="0" fontId="55" fillId="0" borderId="1" xfId="8" applyFont="1" applyBorder="1" applyAlignment="1">
      <alignment horizontal="left" vertical="center" wrapText="1"/>
    </xf>
    <xf numFmtId="0" fontId="7" fillId="27" borderId="13" xfId="8" applyFont="1" applyFill="1" applyBorder="1" applyAlignment="1">
      <alignment horizontal="center" vertical="center" textRotation="90" wrapText="1"/>
    </xf>
    <xf numFmtId="0" fontId="7" fillId="27" borderId="16" xfId="8" applyFont="1" applyFill="1" applyBorder="1" applyAlignment="1">
      <alignment horizontal="center" vertical="center" textRotation="90" wrapText="1"/>
    </xf>
    <xf numFmtId="0" fontId="16" fillId="27" borderId="31" xfId="8" applyFont="1" applyFill="1" applyBorder="1" applyAlignment="1">
      <alignment horizontal="center" vertical="center"/>
    </xf>
    <xf numFmtId="0" fontId="16" fillId="27" borderId="33" xfId="8" applyFont="1" applyFill="1" applyBorder="1" applyAlignment="1">
      <alignment horizontal="center" vertical="center"/>
    </xf>
    <xf numFmtId="0" fontId="16" fillId="27" borderId="30" xfId="8" applyFont="1" applyFill="1" applyBorder="1" applyAlignment="1">
      <alignment horizontal="center" vertical="center"/>
    </xf>
    <xf numFmtId="0" fontId="16" fillId="27" borderId="6" xfId="8" applyFont="1" applyFill="1" applyBorder="1" applyAlignment="1">
      <alignment horizontal="center" vertical="center"/>
    </xf>
    <xf numFmtId="0" fontId="16" fillId="27" borderId="17" xfId="8" applyFont="1" applyFill="1" applyBorder="1" applyAlignment="1">
      <alignment horizontal="center" vertical="center"/>
    </xf>
    <xf numFmtId="0" fontId="16" fillId="27" borderId="7" xfId="8" applyFont="1" applyFill="1" applyBorder="1" applyAlignment="1">
      <alignment horizontal="center" vertical="center"/>
    </xf>
    <xf numFmtId="0" fontId="16" fillId="27" borderId="27" xfId="8" applyFont="1" applyFill="1" applyBorder="1" applyAlignment="1">
      <alignment horizontal="center" vertical="center" textRotation="90"/>
    </xf>
    <xf numFmtId="0" fontId="16" fillId="27" borderId="63" xfId="8" applyFont="1" applyFill="1" applyBorder="1" applyAlignment="1">
      <alignment horizontal="center" vertical="center" textRotation="90"/>
    </xf>
    <xf numFmtId="0" fontId="7" fillId="27" borderId="48" xfId="8" applyFont="1" applyFill="1" applyBorder="1" applyAlignment="1">
      <alignment horizontal="center" vertical="center" textRotation="90" wrapText="1"/>
    </xf>
    <xf numFmtId="0" fontId="7" fillId="27" borderId="64" xfId="8" applyFont="1" applyFill="1" applyBorder="1" applyAlignment="1">
      <alignment horizontal="center" vertical="center" textRotation="90" wrapText="1"/>
    </xf>
    <xf numFmtId="0" fontId="16" fillId="27" borderId="1" xfId="8" applyFont="1" applyFill="1" applyBorder="1" applyAlignment="1">
      <alignment horizontal="center" vertical="center"/>
    </xf>
    <xf numFmtId="0" fontId="16" fillId="27" borderId="26" xfId="8" applyFont="1" applyFill="1" applyBorder="1" applyAlignment="1">
      <alignment horizontal="center" vertical="center"/>
    </xf>
    <xf numFmtId="0" fontId="54" fillId="0" borderId="0" xfId="8" applyFont="1" applyAlignment="1">
      <alignment horizontal="center"/>
    </xf>
    <xf numFmtId="0" fontId="33" fillId="0" borderId="0" xfId="8" applyAlignment="1">
      <alignment horizontal="center"/>
    </xf>
    <xf numFmtId="0" fontId="16" fillId="27" borderId="6" xfId="8" applyFont="1" applyFill="1" applyBorder="1" applyAlignment="1">
      <alignment horizontal="center"/>
    </xf>
    <xf numFmtId="0" fontId="16" fillId="27" borderId="17" xfId="8" applyFont="1" applyFill="1" applyBorder="1" applyAlignment="1">
      <alignment horizontal="center"/>
    </xf>
    <xf numFmtId="0" fontId="16" fillId="27" borderId="7" xfId="8" applyFont="1" applyFill="1" applyBorder="1" applyAlignment="1">
      <alignment horizontal="center"/>
    </xf>
    <xf numFmtId="0" fontId="16" fillId="27" borderId="32" xfId="8" applyFont="1" applyFill="1" applyBorder="1" applyAlignment="1">
      <alignment horizontal="center" vertical="center"/>
    </xf>
    <xf numFmtId="0" fontId="31" fillId="10" borderId="9" xfId="6" applyFill="1" applyBorder="1" applyAlignment="1">
      <alignment horizontal="center" vertical="center"/>
    </xf>
    <xf numFmtId="0" fontId="31" fillId="10" borderId="5" xfId="6" applyFill="1" applyBorder="1" applyAlignment="1">
      <alignment horizontal="center" vertical="center"/>
    </xf>
    <xf numFmtId="0" fontId="31" fillId="10" borderId="8" xfId="6" applyFill="1" applyBorder="1" applyAlignment="1">
      <alignment horizontal="center" vertical="center"/>
    </xf>
    <xf numFmtId="0" fontId="31" fillId="10" borderId="15" xfId="6" applyFill="1" applyBorder="1" applyAlignment="1">
      <alignment horizontal="center" vertical="center"/>
    </xf>
    <xf numFmtId="0" fontId="31" fillId="10" borderId="10" xfId="6" applyFill="1" applyBorder="1" applyAlignment="1">
      <alignment horizontal="center" vertical="center"/>
    </xf>
    <xf numFmtId="0" fontId="31" fillId="10" borderId="12" xfId="6" applyFill="1" applyBorder="1" applyAlignment="1">
      <alignment horizontal="center" vertical="center"/>
    </xf>
    <xf numFmtId="0" fontId="36" fillId="21" borderId="9" xfId="1" applyFont="1" applyFill="1" applyBorder="1" applyAlignment="1">
      <alignment horizontal="center" vertical="center"/>
    </xf>
    <xf numFmtId="0" fontId="36" fillId="21" borderId="4" xfId="1" applyFont="1" applyFill="1" applyBorder="1" applyAlignment="1">
      <alignment horizontal="center" vertical="center"/>
    </xf>
    <xf numFmtId="0" fontId="36" fillId="21" borderId="5" xfId="1" applyFont="1" applyFill="1" applyBorder="1" applyAlignment="1">
      <alignment horizontal="center" vertical="center"/>
    </xf>
    <xf numFmtId="0" fontId="36" fillId="21" borderId="8" xfId="1" applyFont="1" applyFill="1" applyBorder="1" applyAlignment="1">
      <alignment horizontal="center" vertical="center"/>
    </xf>
    <xf numFmtId="0" fontId="36" fillId="21" borderId="0" xfId="1" applyFont="1" applyFill="1" applyAlignment="1">
      <alignment horizontal="center" vertical="center"/>
    </xf>
    <xf numFmtId="0" fontId="36" fillId="21" borderId="15" xfId="1" applyFont="1" applyFill="1" applyBorder="1" applyAlignment="1">
      <alignment horizontal="center" vertical="center"/>
    </xf>
    <xf numFmtId="0" fontId="36" fillId="21" borderId="10" xfId="1" applyFont="1" applyFill="1" applyBorder="1" applyAlignment="1">
      <alignment horizontal="center" vertical="center"/>
    </xf>
    <xf numFmtId="0" fontId="36" fillId="21" borderId="11" xfId="1" applyFont="1" applyFill="1" applyBorder="1" applyAlignment="1">
      <alignment horizontal="center" vertical="center"/>
    </xf>
    <xf numFmtId="0" fontId="36" fillId="21" borderId="12" xfId="1" applyFont="1" applyFill="1" applyBorder="1" applyAlignment="1">
      <alignment horizontal="center" vertical="center"/>
    </xf>
    <xf numFmtId="0" fontId="37" fillId="12" borderId="9" xfId="0" applyFont="1" applyFill="1" applyBorder="1" applyAlignment="1">
      <alignment horizontal="center" vertical="center"/>
    </xf>
    <xf numFmtId="0" fontId="37" fillId="12" borderId="4" xfId="0" applyFont="1" applyFill="1" applyBorder="1" applyAlignment="1">
      <alignment horizontal="center" vertical="center"/>
    </xf>
    <xf numFmtId="0" fontId="37" fillId="12" borderId="5" xfId="0" applyFont="1" applyFill="1" applyBorder="1" applyAlignment="1">
      <alignment horizontal="center" vertical="center"/>
    </xf>
    <xf numFmtId="0" fontId="37" fillId="12" borderId="8" xfId="0" applyFont="1" applyFill="1" applyBorder="1" applyAlignment="1">
      <alignment horizontal="center" vertical="center"/>
    </xf>
    <xf numFmtId="0" fontId="37" fillId="12" borderId="0" xfId="0" applyFont="1" applyFill="1" applyAlignment="1">
      <alignment horizontal="center" vertical="center"/>
    </xf>
    <xf numFmtId="0" fontId="37" fillId="12" borderId="15" xfId="0" applyFont="1" applyFill="1" applyBorder="1" applyAlignment="1">
      <alignment horizontal="center" vertical="center"/>
    </xf>
    <xf numFmtId="0" fontId="37" fillId="12" borderId="10" xfId="0" applyFont="1" applyFill="1" applyBorder="1" applyAlignment="1">
      <alignment horizontal="center" vertical="center"/>
    </xf>
    <xf numFmtId="0" fontId="37" fillId="12" borderId="11" xfId="0" applyFont="1" applyFill="1" applyBorder="1" applyAlignment="1">
      <alignment horizontal="center" vertical="center"/>
    </xf>
    <xf numFmtId="0" fontId="37" fillId="12" borderId="12" xfId="0" applyFont="1" applyFill="1" applyBorder="1" applyAlignment="1">
      <alignment horizontal="center" vertical="center"/>
    </xf>
    <xf numFmtId="0" fontId="49" fillId="24" borderId="9" xfId="6" applyFont="1" applyFill="1" applyBorder="1" applyAlignment="1">
      <alignment horizontal="center" vertical="center"/>
    </xf>
    <xf numFmtId="0" fontId="49" fillId="24" borderId="4" xfId="6" applyFont="1" applyFill="1" applyBorder="1" applyAlignment="1">
      <alignment horizontal="center" vertical="center"/>
    </xf>
    <xf numFmtId="0" fontId="49" fillId="24" borderId="5" xfId="6" applyFont="1" applyFill="1" applyBorder="1" applyAlignment="1">
      <alignment horizontal="center" vertical="center"/>
    </xf>
    <xf numFmtId="0" fontId="49" fillId="24" borderId="10" xfId="6" applyFont="1" applyFill="1" applyBorder="1" applyAlignment="1">
      <alignment horizontal="center" vertical="center"/>
    </xf>
    <xf numFmtId="0" fontId="49" fillId="24" borderId="11" xfId="6" applyFont="1" applyFill="1" applyBorder="1" applyAlignment="1">
      <alignment horizontal="center" vertical="center"/>
    </xf>
    <xf numFmtId="0" fontId="49" fillId="24" borderId="12" xfId="6" applyFont="1" applyFill="1" applyBorder="1" applyAlignment="1">
      <alignment horizontal="center" vertical="center"/>
    </xf>
    <xf numFmtId="0" fontId="49" fillId="23" borderId="9" xfId="6" applyFont="1" applyFill="1" applyBorder="1" applyAlignment="1">
      <alignment horizontal="center" vertical="center"/>
    </xf>
    <xf numFmtId="0" fontId="49" fillId="23" borderId="4" xfId="6" applyFont="1" applyFill="1" applyBorder="1" applyAlignment="1">
      <alignment horizontal="center" vertical="center"/>
    </xf>
    <xf numFmtId="0" fontId="49" fillId="23" borderId="5" xfId="6" applyFont="1" applyFill="1" applyBorder="1" applyAlignment="1">
      <alignment horizontal="center" vertical="center"/>
    </xf>
    <xf numFmtId="0" fontId="49" fillId="23" borderId="10" xfId="6" applyFont="1" applyFill="1" applyBorder="1" applyAlignment="1">
      <alignment horizontal="center" vertical="center"/>
    </xf>
    <xf numFmtId="0" fontId="49" fillId="23" borderId="11" xfId="6" applyFont="1" applyFill="1" applyBorder="1" applyAlignment="1">
      <alignment horizontal="center" vertical="center"/>
    </xf>
    <xf numFmtId="0" fontId="49" fillId="23" borderId="12" xfId="6" applyFont="1" applyFill="1" applyBorder="1" applyAlignment="1">
      <alignment horizontal="center" vertical="center"/>
    </xf>
    <xf numFmtId="0" fontId="49" fillId="25" borderId="9" xfId="6" applyFont="1" applyFill="1" applyBorder="1" applyAlignment="1">
      <alignment horizontal="center" vertical="center"/>
    </xf>
    <xf numFmtId="0" fontId="49" fillId="25" borderId="4" xfId="6" applyFont="1" applyFill="1" applyBorder="1" applyAlignment="1">
      <alignment horizontal="center" vertical="center"/>
    </xf>
    <xf numFmtId="0" fontId="49" fillId="25" borderId="5" xfId="6" applyFont="1" applyFill="1" applyBorder="1" applyAlignment="1">
      <alignment horizontal="center" vertical="center"/>
    </xf>
    <xf numFmtId="0" fontId="49" fillId="25" borderId="10" xfId="6" applyFont="1" applyFill="1" applyBorder="1" applyAlignment="1">
      <alignment horizontal="center" vertical="center"/>
    </xf>
    <xf numFmtId="0" fontId="49" fillId="25" borderId="11" xfId="6" applyFont="1" applyFill="1" applyBorder="1" applyAlignment="1">
      <alignment horizontal="center" vertical="center"/>
    </xf>
    <xf numFmtId="0" fontId="49" fillId="25" borderId="12" xfId="6" applyFont="1" applyFill="1" applyBorder="1" applyAlignment="1">
      <alignment horizontal="center" vertical="center"/>
    </xf>
    <xf numFmtId="0" fontId="49" fillId="26" borderId="9" xfId="6" applyFont="1" applyFill="1" applyBorder="1" applyAlignment="1">
      <alignment horizontal="center" vertical="center"/>
    </xf>
    <xf numFmtId="0" fontId="49" fillId="26" borderId="4" xfId="6" applyFont="1" applyFill="1" applyBorder="1" applyAlignment="1">
      <alignment horizontal="center" vertical="center"/>
    </xf>
    <xf numFmtId="0" fontId="49" fillId="26" borderId="5" xfId="6" applyFont="1" applyFill="1" applyBorder="1" applyAlignment="1">
      <alignment horizontal="center" vertical="center"/>
    </xf>
    <xf numFmtId="0" fontId="49" fillId="26" borderId="10" xfId="6" applyFont="1" applyFill="1" applyBorder="1" applyAlignment="1">
      <alignment horizontal="center" vertical="center"/>
    </xf>
    <xf numFmtId="0" fontId="49" fillId="26" borderId="11" xfId="6" applyFont="1" applyFill="1" applyBorder="1" applyAlignment="1">
      <alignment horizontal="center" vertical="center"/>
    </xf>
    <xf numFmtId="0" fontId="49" fillId="26" borderId="12" xfId="6" applyFont="1" applyFill="1" applyBorder="1" applyAlignment="1">
      <alignment horizontal="center" vertical="center"/>
    </xf>
    <xf numFmtId="0" fontId="38" fillId="10" borderId="9" xfId="6" applyFont="1" applyFill="1" applyBorder="1" applyAlignment="1">
      <alignment horizontal="center" vertical="center"/>
    </xf>
    <xf numFmtId="0" fontId="38" fillId="10" borderId="5" xfId="6" applyFont="1" applyFill="1" applyBorder="1" applyAlignment="1">
      <alignment horizontal="center" vertical="center"/>
    </xf>
    <xf numFmtId="0" fontId="38" fillId="10" borderId="10" xfId="6" applyFont="1" applyFill="1" applyBorder="1" applyAlignment="1">
      <alignment horizontal="center" vertical="center"/>
    </xf>
    <xf numFmtId="0" fontId="38" fillId="10" borderId="12" xfId="6" applyFont="1" applyFill="1" applyBorder="1" applyAlignment="1">
      <alignment horizontal="center" vertical="center"/>
    </xf>
    <xf numFmtId="0" fontId="49" fillId="12" borderId="9" xfId="6" applyFont="1" applyFill="1" applyBorder="1" applyAlignment="1">
      <alignment horizontal="center" vertical="center"/>
    </xf>
    <xf numFmtId="0" fontId="49" fillId="12" borderId="4" xfId="6" applyFont="1" applyFill="1" applyBorder="1" applyAlignment="1">
      <alignment horizontal="center" vertical="center"/>
    </xf>
    <xf numFmtId="0" fontId="49" fillId="12" borderId="5" xfId="6" applyFont="1" applyFill="1" applyBorder="1" applyAlignment="1">
      <alignment horizontal="center" vertical="center"/>
    </xf>
    <xf numFmtId="0" fontId="49" fillId="12" borderId="10" xfId="6" applyFont="1" applyFill="1" applyBorder="1" applyAlignment="1">
      <alignment horizontal="center" vertical="center"/>
    </xf>
    <xf numFmtId="0" fontId="49" fillId="12" borderId="11" xfId="6" applyFont="1" applyFill="1" applyBorder="1" applyAlignment="1">
      <alignment horizontal="center" vertical="center"/>
    </xf>
    <xf numFmtId="0" fontId="49" fillId="12" borderId="12" xfId="6" applyFont="1" applyFill="1" applyBorder="1" applyAlignment="1">
      <alignment horizontal="center" vertical="center"/>
    </xf>
    <xf numFmtId="0" fontId="49" fillId="5" borderId="9" xfId="6" applyFont="1" applyFill="1" applyBorder="1" applyAlignment="1">
      <alignment horizontal="center" vertical="center"/>
    </xf>
    <xf numFmtId="0" fontId="49" fillId="5" borderId="4" xfId="6" applyFont="1" applyFill="1" applyBorder="1" applyAlignment="1">
      <alignment horizontal="center" vertical="center"/>
    </xf>
    <xf numFmtId="0" fontId="49" fillId="5" borderId="5" xfId="6" applyFont="1" applyFill="1" applyBorder="1" applyAlignment="1">
      <alignment horizontal="center" vertical="center"/>
    </xf>
    <xf numFmtId="0" fontId="49" fillId="5" borderId="10" xfId="6" applyFont="1" applyFill="1" applyBorder="1" applyAlignment="1">
      <alignment horizontal="center" vertical="center"/>
    </xf>
    <xf numFmtId="0" fontId="49" fillId="5" borderId="11" xfId="6" applyFont="1" applyFill="1" applyBorder="1" applyAlignment="1">
      <alignment horizontal="center" vertical="center"/>
    </xf>
    <xf numFmtId="0" fontId="49" fillId="5" borderId="12" xfId="6" applyFont="1" applyFill="1" applyBorder="1" applyAlignment="1">
      <alignment horizontal="center" vertical="center"/>
    </xf>
    <xf numFmtId="0" fontId="49" fillId="22" borderId="9" xfId="6" applyFont="1" applyFill="1" applyBorder="1" applyAlignment="1">
      <alignment horizontal="center" vertical="center"/>
    </xf>
    <xf numFmtId="0" fontId="49" fillId="22" borderId="4" xfId="6" applyFont="1" applyFill="1" applyBorder="1" applyAlignment="1">
      <alignment horizontal="center" vertical="center"/>
    </xf>
    <xf numFmtId="0" fontId="49" fillId="22" borderId="5" xfId="6" applyFont="1" applyFill="1" applyBorder="1" applyAlignment="1">
      <alignment horizontal="center" vertical="center"/>
    </xf>
    <xf numFmtId="0" fontId="49" fillId="22" borderId="10" xfId="6" applyFont="1" applyFill="1" applyBorder="1" applyAlignment="1">
      <alignment horizontal="center" vertical="center"/>
    </xf>
    <xf numFmtId="0" fontId="49" fillId="22" borderId="11" xfId="6" applyFont="1" applyFill="1" applyBorder="1" applyAlignment="1">
      <alignment horizontal="center" vertical="center"/>
    </xf>
    <xf numFmtId="0" fontId="49" fillId="22" borderId="12" xfId="6" applyFont="1" applyFill="1" applyBorder="1" applyAlignment="1">
      <alignment horizontal="center" vertical="center"/>
    </xf>
    <xf numFmtId="0" fontId="35" fillId="20" borderId="6" xfId="0" applyFont="1" applyFill="1" applyBorder="1" applyAlignment="1">
      <alignment horizontal="center" vertical="center" wrapText="1"/>
    </xf>
    <xf numFmtId="0" fontId="35" fillId="20" borderId="17" xfId="0" applyFont="1" applyFill="1" applyBorder="1" applyAlignment="1">
      <alignment horizontal="center" vertical="center" wrapText="1"/>
    </xf>
    <xf numFmtId="0" fontId="35" fillId="20" borderId="7"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40" fillId="0" borderId="34"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9"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45" xfId="0" applyFont="1" applyBorder="1" applyAlignment="1">
      <alignment horizontal="center" vertical="center" wrapText="1"/>
    </xf>
    <xf numFmtId="0" fontId="47" fillId="0" borderId="67"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66"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45" xfId="0" applyFont="1" applyBorder="1" applyAlignment="1">
      <alignment horizontal="center" vertical="center" wrapText="1"/>
    </xf>
    <xf numFmtId="0" fontId="56" fillId="0" borderId="43" xfId="0" applyFont="1" applyBorder="1" applyAlignment="1">
      <alignment horizontal="right" vertical="center" wrapText="1"/>
    </xf>
    <xf numFmtId="0" fontId="56" fillId="0" borderId="65" xfId="0" applyFont="1" applyBorder="1" applyAlignment="1">
      <alignment horizontal="right" vertical="center" wrapText="1"/>
    </xf>
    <xf numFmtId="0" fontId="56" fillId="0" borderId="46" xfId="0" applyFont="1" applyBorder="1" applyAlignment="1">
      <alignment horizontal="right" vertical="center" wrapText="1"/>
    </xf>
    <xf numFmtId="0" fontId="44" fillId="0" borderId="43" xfId="0" applyFont="1" applyBorder="1" applyAlignment="1">
      <alignment horizontal="center" vertical="center"/>
    </xf>
    <xf numFmtId="0" fontId="44" fillId="0" borderId="65" xfId="0" applyFont="1" applyBorder="1" applyAlignment="1">
      <alignment horizontal="center" vertical="center"/>
    </xf>
    <xf numFmtId="0" fontId="44" fillId="0" borderId="46" xfId="0" applyFont="1" applyBorder="1" applyAlignment="1">
      <alignment horizontal="center" vertical="center"/>
    </xf>
    <xf numFmtId="0" fontId="48" fillId="0" borderId="2" xfId="0" applyFont="1" applyBorder="1" applyAlignment="1">
      <alignment horizontal="center" vertical="center" wrapText="1"/>
    </xf>
    <xf numFmtId="0" fontId="44" fillId="0" borderId="2" xfId="0" applyFont="1" applyBorder="1" applyAlignment="1">
      <alignment horizontal="center" vertical="center"/>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27" fillId="6" borderId="34"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27" fillId="6" borderId="22" xfId="0" applyFont="1" applyFill="1" applyBorder="1" applyAlignment="1">
      <alignment horizontal="center" vertical="center" wrapText="1"/>
    </xf>
    <xf numFmtId="0" fontId="27" fillId="6" borderId="23" xfId="0" applyFont="1" applyFill="1" applyBorder="1" applyAlignment="1">
      <alignment horizontal="center" vertical="center" wrapText="1"/>
    </xf>
    <xf numFmtId="0" fontId="27" fillId="6" borderId="19" xfId="0" applyFont="1" applyFill="1" applyBorder="1" applyAlignment="1">
      <alignment horizontal="center" vertical="center" wrapText="1"/>
    </xf>
    <xf numFmtId="0" fontId="21" fillId="6" borderId="23" xfId="1" applyFont="1" applyFill="1" applyBorder="1" applyAlignment="1">
      <alignment horizontal="center" vertical="center" wrapText="1"/>
    </xf>
    <xf numFmtId="0" fontId="21" fillId="6" borderId="24" xfId="1" applyFont="1" applyFill="1" applyBorder="1" applyAlignment="1">
      <alignment horizontal="center" vertical="center" wrapText="1"/>
    </xf>
    <xf numFmtId="0" fontId="14" fillId="0" borderId="3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9" xfId="0" applyFont="1" applyBorder="1" applyAlignment="1">
      <alignment horizontal="center" vertical="center" wrapText="1"/>
    </xf>
    <xf numFmtId="0" fontId="43" fillId="0" borderId="2" xfId="0" applyFont="1" applyBorder="1" applyAlignment="1">
      <alignment horizontal="center" vertical="center" wrapText="1"/>
    </xf>
    <xf numFmtId="0" fontId="40" fillId="0" borderId="2" xfId="0" applyFont="1" applyBorder="1" applyAlignment="1">
      <alignment horizontal="center" vertical="center"/>
    </xf>
    <xf numFmtId="0" fontId="44" fillId="0" borderId="38" xfId="0" applyFont="1" applyBorder="1" applyAlignment="1">
      <alignment horizontal="center" vertical="center" wrapText="1"/>
    </xf>
    <xf numFmtId="0" fontId="47" fillId="0" borderId="38"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20"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24" xfId="0" applyFont="1" applyBorder="1" applyAlignment="1">
      <alignment horizontal="center" vertical="center" wrapText="1"/>
    </xf>
    <xf numFmtId="0" fontId="1" fillId="24" borderId="6" xfId="1" applyFont="1" applyFill="1" applyBorder="1" applyAlignment="1">
      <alignment horizontal="center" vertical="center" wrapText="1"/>
    </xf>
    <xf numFmtId="0" fontId="1" fillId="24" borderId="17" xfId="1" applyFont="1" applyFill="1" applyBorder="1" applyAlignment="1">
      <alignment horizontal="center" vertical="center" wrapText="1"/>
    </xf>
    <xf numFmtId="0" fontId="1" fillId="24" borderId="7" xfId="1" applyFont="1" applyFill="1" applyBorder="1" applyAlignment="1">
      <alignment horizontal="center" vertical="center" wrapText="1"/>
    </xf>
    <xf numFmtId="0" fontId="1" fillId="0" borderId="21" xfId="1" applyFont="1" applyBorder="1" applyAlignment="1">
      <alignment horizontal="center" vertical="center" textRotation="90" wrapText="1"/>
    </xf>
    <xf numFmtId="0" fontId="1" fillId="0" borderId="22" xfId="1" applyFont="1" applyBorder="1" applyAlignment="1">
      <alignment horizontal="center" vertical="center" textRotation="90" wrapText="1"/>
    </xf>
    <xf numFmtId="0" fontId="1" fillId="0" borderId="37" xfId="1" applyFont="1" applyBorder="1" applyAlignment="1">
      <alignment horizontal="center" vertical="center" textRotation="90" wrapText="1"/>
    </xf>
    <xf numFmtId="0" fontId="1" fillId="0" borderId="50" xfId="1" applyFont="1" applyBorder="1" applyAlignment="1">
      <alignment horizontal="center" vertical="center" textRotation="90" wrapText="1"/>
    </xf>
    <xf numFmtId="0" fontId="27" fillId="24" borderId="6" xfId="1" applyFont="1" applyFill="1" applyBorder="1" applyAlignment="1">
      <alignment horizontal="center" vertical="center"/>
    </xf>
    <xf numFmtId="0" fontId="27" fillId="24" borderId="17" xfId="1" applyFont="1" applyFill="1" applyBorder="1" applyAlignment="1">
      <alignment horizontal="center" vertical="center"/>
    </xf>
    <xf numFmtId="0" fontId="27" fillId="24" borderId="7" xfId="1" applyFont="1" applyFill="1" applyBorder="1" applyAlignment="1">
      <alignment horizontal="center" vertical="center"/>
    </xf>
    <xf numFmtId="0" fontId="40" fillId="0" borderId="27"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63" xfId="0" applyFont="1" applyBorder="1" applyAlignment="1">
      <alignment horizontal="center" vertical="center" wrapText="1"/>
    </xf>
    <xf numFmtId="0" fontId="44" fillId="0" borderId="35" xfId="0" applyFont="1" applyBorder="1" applyAlignment="1">
      <alignment horizontal="center" vertical="center" wrapText="1"/>
    </xf>
    <xf numFmtId="0" fontId="27" fillId="6" borderId="29" xfId="1" applyFont="1" applyFill="1" applyBorder="1" applyAlignment="1">
      <alignment horizontal="center" vertical="center" wrapText="1"/>
    </xf>
    <xf numFmtId="0" fontId="27" fillId="6" borderId="33" xfId="1" applyFont="1" applyFill="1" applyBorder="1" applyAlignment="1">
      <alignment horizontal="center" vertical="center" wrapText="1"/>
    </xf>
    <xf numFmtId="0" fontId="27" fillId="6" borderId="30" xfId="1" applyFont="1" applyFill="1" applyBorder="1" applyAlignment="1">
      <alignment horizontal="center" vertical="center" wrapText="1"/>
    </xf>
    <xf numFmtId="0" fontId="1" fillId="0" borderId="18" xfId="1" applyFont="1" applyBorder="1" applyAlignment="1">
      <alignment horizontal="center" vertical="center" wrapText="1"/>
    </xf>
    <xf numFmtId="0" fontId="1" fillId="0" borderId="19" xfId="1" applyFont="1" applyBorder="1" applyAlignment="1">
      <alignment horizontal="center" vertical="center" wrapText="1"/>
    </xf>
    <xf numFmtId="0" fontId="48" fillId="0" borderId="43" xfId="0" applyFont="1" applyBorder="1" applyAlignment="1">
      <alignment horizontal="center" vertical="center" wrapText="1"/>
    </xf>
    <xf numFmtId="0" fontId="48" fillId="0" borderId="46" xfId="0" applyFont="1" applyBorder="1" applyAlignment="1">
      <alignment horizontal="center" vertical="center" wrapText="1"/>
    </xf>
    <xf numFmtId="0" fontId="43" fillId="0" borderId="0" xfId="0" applyFont="1" applyAlignment="1">
      <alignment horizontal="center" vertical="center" wrapText="1"/>
    </xf>
    <xf numFmtId="0" fontId="44" fillId="0" borderId="0" xfId="0" applyFont="1" applyAlignment="1">
      <alignment horizontal="center" vertical="center"/>
    </xf>
    <xf numFmtId="0" fontId="40" fillId="0" borderId="0" xfId="0" applyFont="1" applyAlignment="1">
      <alignment horizontal="center" vertical="center"/>
    </xf>
    <xf numFmtId="0" fontId="44" fillId="0" borderId="0" xfId="0" applyFont="1" applyAlignment="1">
      <alignment horizontal="center" vertical="center" wrapText="1"/>
    </xf>
    <xf numFmtId="0" fontId="40" fillId="0" borderId="36"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43" xfId="0" applyFont="1" applyBorder="1" applyAlignment="1">
      <alignment horizontal="center" vertical="center" wrapText="1"/>
    </xf>
    <xf numFmtId="0" fontId="41" fillId="0" borderId="44" xfId="0" applyFont="1" applyBorder="1" applyAlignment="1">
      <alignment horizontal="justify" vertical="center"/>
    </xf>
    <xf numFmtId="0" fontId="41" fillId="0" borderId="54" xfId="0" applyFont="1" applyBorder="1" applyAlignment="1">
      <alignment horizontal="justify" vertical="center"/>
    </xf>
    <xf numFmtId="0" fontId="41" fillId="0" borderId="47" xfId="0" applyFont="1" applyBorder="1" applyAlignment="1">
      <alignment horizontal="justify" vertical="center"/>
    </xf>
    <xf numFmtId="9" fontId="25" fillId="0" borderId="19" xfId="0" applyNumberFormat="1" applyFont="1" applyBorder="1" applyAlignment="1">
      <alignment horizontal="center" vertical="center" wrapText="1"/>
    </xf>
    <xf numFmtId="9" fontId="25" fillId="0" borderId="20" xfId="0" applyNumberFormat="1" applyFont="1" applyBorder="1" applyAlignment="1">
      <alignment horizontal="center" vertical="center" wrapText="1"/>
    </xf>
    <xf numFmtId="9" fontId="25" fillId="0" borderId="24" xfId="0" applyNumberFormat="1" applyFont="1" applyBorder="1" applyAlignment="1">
      <alignment horizontal="center" vertical="center" wrapText="1"/>
    </xf>
    <xf numFmtId="0" fontId="51" fillId="0" borderId="4" xfId="0" applyFont="1" applyBorder="1" applyAlignment="1">
      <alignment horizontal="center" vertical="center" wrapText="1"/>
    </xf>
    <xf numFmtId="0" fontId="51" fillId="0" borderId="0" xfId="0" applyFont="1" applyAlignment="1">
      <alignment horizontal="center" vertical="center" wrapText="1"/>
    </xf>
    <xf numFmtId="0" fontId="40" fillId="0" borderId="11" xfId="0" applyFont="1" applyBorder="1" applyAlignment="1">
      <alignment horizontal="center" vertical="center"/>
    </xf>
    <xf numFmtId="0" fontId="44" fillId="0" borderId="23" xfId="0" applyFont="1" applyBorder="1" applyAlignment="1">
      <alignment horizontal="center" vertical="center"/>
    </xf>
    <xf numFmtId="0" fontId="42" fillId="0" borderId="18" xfId="0" applyFont="1" applyBorder="1" applyAlignment="1">
      <alignment horizontal="center" vertical="center" wrapText="1"/>
    </xf>
    <xf numFmtId="0" fontId="42" fillId="0" borderId="2" xfId="0" applyFont="1" applyBorder="1" applyAlignment="1">
      <alignment horizontal="center" vertical="center" wrapText="1"/>
    </xf>
    <xf numFmtId="0" fontId="47" fillId="0" borderId="2" xfId="0" applyFont="1" applyBorder="1" applyAlignment="1">
      <alignment horizontal="center" vertical="center" wrapText="1"/>
    </xf>
    <xf numFmtId="9" fontId="25" fillId="0" borderId="34" xfId="0" applyNumberFormat="1" applyFont="1" applyBorder="1" applyAlignment="1">
      <alignment horizontal="center" vertical="center" wrapText="1"/>
    </xf>
    <xf numFmtId="9" fontId="25" fillId="0" borderId="21" xfId="0" applyNumberFormat="1" applyFont="1" applyBorder="1" applyAlignment="1">
      <alignment horizontal="center" vertical="center" wrapText="1"/>
    </xf>
    <xf numFmtId="9" fontId="25" fillId="0" borderId="22" xfId="0" applyNumberFormat="1" applyFont="1" applyBorder="1" applyAlignment="1">
      <alignment horizontal="center" vertical="center" wrapText="1"/>
    </xf>
    <xf numFmtId="9" fontId="14" fillId="0" borderId="19" xfId="0" applyNumberFormat="1" applyFont="1" applyBorder="1" applyAlignment="1">
      <alignment horizontal="center" vertical="center" wrapText="1"/>
    </xf>
    <xf numFmtId="9" fontId="14" fillId="0" borderId="20" xfId="0" applyNumberFormat="1" applyFont="1" applyBorder="1" applyAlignment="1">
      <alignment horizontal="center" vertical="center" wrapText="1"/>
    </xf>
    <xf numFmtId="9" fontId="14" fillId="0" borderId="24" xfId="0" applyNumberFormat="1" applyFont="1" applyBorder="1" applyAlignment="1">
      <alignment horizontal="center" vertical="center" wrapText="1"/>
    </xf>
    <xf numFmtId="9" fontId="12" fillId="0" borderId="49" xfId="0" applyNumberFormat="1"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9" fontId="12" fillId="0" borderId="44" xfId="0" applyNumberFormat="1" applyFont="1" applyBorder="1" applyAlignment="1">
      <alignment horizontal="center" vertical="center" wrapText="1"/>
    </xf>
    <xf numFmtId="0" fontId="12" fillId="0" borderId="54" xfId="0" applyFont="1" applyBorder="1" applyAlignment="1">
      <alignment horizontal="center" vertical="center" wrapText="1"/>
    </xf>
    <xf numFmtId="0" fontId="12" fillId="0" borderId="4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3" xfId="0" applyFont="1" applyBorder="1" applyAlignment="1">
      <alignment horizontal="center" vertical="center" wrapText="1"/>
    </xf>
    <xf numFmtId="9" fontId="12" fillId="0" borderId="57" xfId="0" applyNumberFormat="1" applyFont="1" applyBorder="1" applyAlignment="1">
      <alignment horizontal="center" vertical="center" wrapText="1"/>
    </xf>
    <xf numFmtId="9" fontId="12" fillId="0" borderId="54" xfId="0" applyNumberFormat="1" applyFont="1" applyBorder="1" applyAlignment="1">
      <alignment horizontal="center" vertical="center" wrapText="1"/>
    </xf>
    <xf numFmtId="0" fontId="10" fillId="2" borderId="3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9" fontId="27" fillId="0" borderId="27" xfId="0" applyNumberFormat="1" applyFont="1" applyBorder="1" applyAlignment="1">
      <alignment horizontal="center" vertical="center" wrapText="1"/>
    </xf>
    <xf numFmtId="0" fontId="27" fillId="0" borderId="61" xfId="0" applyFont="1" applyBorder="1" applyAlignment="1">
      <alignment horizontal="center" vertical="center" wrapText="1"/>
    </xf>
    <xf numFmtId="0" fontId="27" fillId="0" borderId="63" xfId="0" applyFont="1" applyBorder="1" applyAlignment="1">
      <alignment horizontal="center" vertical="center" wrapText="1"/>
    </xf>
    <xf numFmtId="9" fontId="27" fillId="0" borderId="5" xfId="0" applyNumberFormat="1" applyFont="1" applyBorder="1" applyAlignment="1">
      <alignment horizontal="center" vertical="center" wrapText="1"/>
    </xf>
    <xf numFmtId="0" fontId="27" fillId="0" borderId="15" xfId="0" applyFont="1" applyBorder="1" applyAlignment="1">
      <alignment horizontal="center" vertical="center" wrapText="1"/>
    </xf>
    <xf numFmtId="0" fontId="27" fillId="0" borderId="12" xfId="0" applyFont="1" applyBorder="1" applyAlignment="1">
      <alignment horizontal="center" vertical="center" wrapText="1"/>
    </xf>
    <xf numFmtId="9" fontId="27" fillId="0" borderId="44" xfId="0" applyNumberFormat="1" applyFont="1" applyBorder="1" applyAlignment="1">
      <alignment horizontal="center" vertical="center" wrapText="1"/>
    </xf>
    <xf numFmtId="9" fontId="14" fillId="0" borderId="27" xfId="0" applyNumberFormat="1" applyFont="1" applyBorder="1" applyAlignment="1">
      <alignment horizontal="center" vertical="center" wrapText="1"/>
    </xf>
    <xf numFmtId="9" fontId="14" fillId="0" borderId="44" xfId="0" applyNumberFormat="1" applyFont="1" applyBorder="1" applyAlignment="1">
      <alignment horizontal="center" vertical="center" wrapText="1"/>
    </xf>
    <xf numFmtId="0" fontId="41" fillId="0" borderId="27" xfId="0" applyFont="1" applyBorder="1" applyAlignment="1">
      <alignment horizontal="center" vertical="center" wrapText="1"/>
    </xf>
    <xf numFmtId="0" fontId="41" fillId="0" borderId="61" xfId="0" applyFont="1" applyBorder="1" applyAlignment="1">
      <alignment horizontal="center" vertical="center" wrapText="1"/>
    </xf>
    <xf numFmtId="0" fontId="41" fillId="0" borderId="63"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41" fillId="2" borderId="48" xfId="0" applyFont="1" applyFill="1" applyBorder="1" applyAlignment="1">
      <alignment horizontal="center" vertical="center" wrapText="1"/>
    </xf>
    <xf numFmtId="0" fontId="41" fillId="0" borderId="19" xfId="0" applyFont="1" applyBorder="1" applyAlignment="1">
      <alignment horizontal="justify" vertical="center"/>
    </xf>
    <xf numFmtId="0" fontId="41" fillId="0" borderId="20" xfId="0" applyFont="1" applyBorder="1" applyAlignment="1">
      <alignment horizontal="justify" vertical="center"/>
    </xf>
    <xf numFmtId="0" fontId="41" fillId="0" borderId="24" xfId="0" applyFont="1" applyBorder="1" applyAlignment="1">
      <alignment horizontal="justify" vertical="center"/>
    </xf>
    <xf numFmtId="0" fontId="14" fillId="6" borderId="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29" fillId="6" borderId="33" xfId="1" applyFont="1" applyFill="1" applyBorder="1" applyAlignment="1">
      <alignment horizontal="center" vertical="center" wrapText="1"/>
    </xf>
    <xf numFmtId="9" fontId="1" fillId="6" borderId="56" xfId="1" applyNumberFormat="1" applyFont="1" applyFill="1" applyBorder="1" applyAlignment="1">
      <alignment horizontal="center" vertical="center" wrapText="1"/>
    </xf>
    <xf numFmtId="9" fontId="1" fillId="6" borderId="0" xfId="1" applyNumberFormat="1" applyFont="1" applyFill="1" applyAlignment="1">
      <alignment horizontal="center" vertical="center" wrapText="1"/>
    </xf>
    <xf numFmtId="9" fontId="1" fillId="6" borderId="57" xfId="1" applyNumberFormat="1"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41" fillId="2" borderId="62" xfId="0" applyFont="1" applyFill="1" applyBorder="1" applyAlignment="1">
      <alignment horizontal="center" vertical="center" wrapText="1"/>
    </xf>
    <xf numFmtId="0" fontId="41" fillId="2" borderId="64" xfId="0" applyFont="1" applyFill="1" applyBorder="1" applyAlignment="1">
      <alignment horizontal="center" vertical="center" wrapText="1"/>
    </xf>
    <xf numFmtId="9" fontId="27" fillId="0" borderId="54" xfId="0" applyNumberFormat="1" applyFont="1" applyBorder="1" applyAlignment="1">
      <alignment horizontal="center" vertical="center" wrapText="1"/>
    </xf>
    <xf numFmtId="9" fontId="27" fillId="0" borderId="47" xfId="0" applyNumberFormat="1" applyFont="1" applyBorder="1" applyAlignment="1">
      <alignment horizontal="center" vertical="center" wrapText="1"/>
    </xf>
    <xf numFmtId="0" fontId="27" fillId="0" borderId="54" xfId="0" applyFont="1" applyBorder="1" applyAlignment="1">
      <alignment horizontal="center" vertical="center" wrapText="1"/>
    </xf>
    <xf numFmtId="0" fontId="27" fillId="0" borderId="47" xfId="0" applyFont="1" applyBorder="1" applyAlignment="1">
      <alignment horizontal="center" vertical="center" wrapText="1"/>
    </xf>
    <xf numFmtId="0" fontId="4"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15" xfId="0" applyFont="1" applyFill="1" applyBorder="1" applyAlignment="1">
      <alignment horizontal="center" vertical="center" wrapText="1"/>
    </xf>
    <xf numFmtId="9" fontId="14" fillId="0" borderId="61" xfId="0" applyNumberFormat="1" applyFont="1" applyBorder="1" applyAlignment="1">
      <alignment horizontal="center" vertical="center" wrapText="1"/>
    </xf>
    <xf numFmtId="9" fontId="14" fillId="0" borderId="63" xfId="0" applyNumberFormat="1" applyFont="1" applyBorder="1" applyAlignment="1">
      <alignment horizontal="center" vertical="center" wrapText="1"/>
    </xf>
    <xf numFmtId="0" fontId="14" fillId="6" borderId="0" xfId="0" applyFont="1" applyFill="1" applyAlignment="1">
      <alignment horizontal="center" vertical="center" wrapText="1"/>
    </xf>
    <xf numFmtId="9" fontId="14" fillId="0" borderId="34" xfId="0" applyNumberFormat="1" applyFont="1" applyBorder="1" applyAlignment="1">
      <alignment horizontal="center" vertical="center" wrapText="1"/>
    </xf>
    <xf numFmtId="9" fontId="14" fillId="0" borderId="21" xfId="0" applyNumberFormat="1" applyFont="1" applyBorder="1" applyAlignment="1">
      <alignment horizontal="center" vertical="center" wrapText="1"/>
    </xf>
    <xf numFmtId="9" fontId="14" fillId="0" borderId="22" xfId="0" applyNumberFormat="1" applyFont="1" applyBorder="1" applyAlignment="1">
      <alignment horizontal="center" vertical="center" wrapText="1"/>
    </xf>
    <xf numFmtId="9" fontId="14" fillId="0" borderId="54" xfId="0" applyNumberFormat="1" applyFont="1" applyBorder="1" applyAlignment="1">
      <alignment horizontal="center" vertical="center" wrapText="1"/>
    </xf>
    <xf numFmtId="9" fontId="14" fillId="0" borderId="47" xfId="0" applyNumberFormat="1" applyFont="1" applyBorder="1" applyAlignment="1">
      <alignment horizontal="center" vertical="center" wrapText="1"/>
    </xf>
    <xf numFmtId="9" fontId="27" fillId="0" borderId="61" xfId="0" applyNumberFormat="1" applyFont="1" applyBorder="1" applyAlignment="1">
      <alignment horizontal="center" vertical="center" wrapText="1"/>
    </xf>
    <xf numFmtId="9" fontId="27" fillId="0" borderId="63" xfId="0" applyNumberFormat="1" applyFont="1" applyBorder="1" applyAlignment="1">
      <alignment horizontal="center" vertical="center" wrapText="1"/>
    </xf>
    <xf numFmtId="0" fontId="1" fillId="0" borderId="26" xfId="1" applyFont="1" applyBorder="1" applyAlignment="1">
      <alignment horizontal="center" vertical="center" textRotation="90" wrapText="1"/>
    </xf>
    <xf numFmtId="0" fontId="1" fillId="0" borderId="25" xfId="1" applyFont="1" applyBorder="1" applyAlignment="1">
      <alignment horizontal="center" vertical="center" textRotation="90" wrapText="1"/>
    </xf>
    <xf numFmtId="0" fontId="14" fillId="6" borderId="6" xfId="0" applyFont="1" applyFill="1" applyBorder="1" applyAlignment="1">
      <alignment horizontal="center"/>
    </xf>
    <xf numFmtId="0" fontId="14" fillId="6" borderId="17" xfId="0" applyFont="1" applyFill="1" applyBorder="1" applyAlignment="1">
      <alignment horizontal="center"/>
    </xf>
    <xf numFmtId="0" fontId="14" fillId="6" borderId="7" xfId="0" applyFont="1" applyFill="1" applyBorder="1" applyAlignment="1">
      <alignment horizontal="center"/>
    </xf>
    <xf numFmtId="0" fontId="27" fillId="6" borderId="6" xfId="1" applyFont="1" applyFill="1" applyBorder="1" applyAlignment="1">
      <alignment horizontal="center"/>
    </xf>
    <xf numFmtId="0" fontId="27" fillId="6" borderId="17" xfId="1" applyFont="1" applyFill="1" applyBorder="1" applyAlignment="1">
      <alignment horizontal="center"/>
    </xf>
    <xf numFmtId="0" fontId="27" fillId="6" borderId="7" xfId="1" applyFont="1" applyFill="1" applyBorder="1" applyAlignment="1">
      <alignment horizontal="center"/>
    </xf>
    <xf numFmtId="0" fontId="2" fillId="13" borderId="9" xfId="1" applyFill="1" applyBorder="1" applyAlignment="1">
      <alignment horizontal="center"/>
    </xf>
    <xf numFmtId="0" fontId="2" fillId="13" borderId="8" xfId="1" applyFill="1" applyBorder="1" applyAlignment="1">
      <alignment horizontal="center"/>
    </xf>
    <xf numFmtId="0" fontId="2" fillId="13" borderId="10" xfId="1" applyFill="1" applyBorder="1" applyAlignment="1">
      <alignment horizontal="center"/>
    </xf>
    <xf numFmtId="0" fontId="2" fillId="13" borderId="49" xfId="1" applyFill="1" applyBorder="1" applyAlignment="1">
      <alignment horizontal="center"/>
    </xf>
    <xf numFmtId="0" fontId="2" fillId="13" borderId="57" xfId="1" applyFill="1" applyBorder="1" applyAlignment="1">
      <alignment horizontal="center"/>
    </xf>
    <xf numFmtId="0" fontId="2" fillId="13" borderId="58" xfId="1" applyFill="1" applyBorder="1" applyAlignment="1">
      <alignment horizontal="center"/>
    </xf>
    <xf numFmtId="0" fontId="6" fillId="2" borderId="0" xfId="1" applyFont="1" applyFill="1" applyAlignment="1">
      <alignment horizontal="center" vertical="center"/>
    </xf>
    <xf numFmtId="0" fontId="30" fillId="2" borderId="0" xfId="1" applyFont="1" applyFill="1" applyAlignment="1">
      <alignment horizontal="center" vertical="center" wrapText="1"/>
    </xf>
    <xf numFmtId="0" fontId="1" fillId="6" borderId="9" xfId="1" applyFont="1" applyFill="1" applyBorder="1" applyAlignment="1">
      <alignment horizontal="center"/>
    </xf>
    <xf numFmtId="0" fontId="1" fillId="6" borderId="4" xfId="1" applyFont="1" applyFill="1" applyBorder="1" applyAlignment="1">
      <alignment horizontal="center"/>
    </xf>
    <xf numFmtId="0" fontId="1" fillId="6" borderId="5" xfId="1" applyFont="1" applyFill="1" applyBorder="1" applyAlignment="1">
      <alignment horizontal="center"/>
    </xf>
    <xf numFmtId="0" fontId="4" fillId="0" borderId="0" xfId="0" applyFont="1" applyAlignment="1">
      <alignment horizontal="center" wrapText="1"/>
    </xf>
    <xf numFmtId="0" fontId="25" fillId="0" borderId="1" xfId="0" applyFont="1" applyBorder="1" applyAlignment="1">
      <alignment horizontal="center" wrapText="1"/>
    </xf>
    <xf numFmtId="0" fontId="25" fillId="0" borderId="2" xfId="0" applyFont="1" applyBorder="1" applyAlignment="1">
      <alignment horizontal="center" wrapText="1"/>
    </xf>
    <xf numFmtId="0" fontId="25" fillId="0" borderId="6" xfId="0" applyFont="1" applyBorder="1" applyAlignment="1">
      <alignment horizontal="center" wrapText="1"/>
    </xf>
    <xf numFmtId="0" fontId="25" fillId="0" borderId="17" xfId="0" applyFont="1" applyBorder="1" applyAlignment="1">
      <alignment horizontal="center" wrapText="1"/>
    </xf>
    <xf numFmtId="0" fontId="25" fillId="0" borderId="7" xfId="0" applyFont="1" applyBorder="1" applyAlignment="1">
      <alignment horizontal="center" wrapText="1"/>
    </xf>
  </cellXfs>
  <cellStyles count="11">
    <cellStyle name="Hipervínculo" xfId="6" builtinId="8"/>
    <cellStyle name="Millares" xfId="7" builtinId="3"/>
    <cellStyle name="Nor}al" xfId="2" xr:uid="{00000000-0005-0000-0000-000002000000}"/>
    <cellStyle name="Normal" xfId="0" builtinId="0"/>
    <cellStyle name="Normal - Style1 2" xfId="4" xr:uid="{00000000-0005-0000-0000-000004000000}"/>
    <cellStyle name="Normal 2" xfId="1" xr:uid="{00000000-0005-0000-0000-000005000000}"/>
    <cellStyle name="Normal 2 2" xfId="5" xr:uid="{00000000-0005-0000-0000-000006000000}"/>
    <cellStyle name="Normal 2 2 2" xfId="9" xr:uid="{00000000-0005-0000-0000-000007000000}"/>
    <cellStyle name="Normal 2 3" xfId="8" xr:uid="{00000000-0005-0000-0000-000008000000}"/>
    <cellStyle name="Normal 3" xfId="3" xr:uid="{00000000-0005-0000-0000-000009000000}"/>
    <cellStyle name="Porcentaje" xfId="10" builtinId="5"/>
  </cellStyles>
  <dxfs count="105">
    <dxf>
      <fill>
        <patternFill>
          <bgColor rgb="FFFF0000"/>
        </patternFill>
      </fill>
    </dxf>
    <dxf>
      <fill>
        <patternFill>
          <bgColor theme="9" tint="0.39994506668294322"/>
        </patternFill>
      </fill>
    </dxf>
    <dxf>
      <fill>
        <patternFill>
          <bgColor rgb="FF00B050"/>
        </patternFill>
      </fill>
    </dxf>
    <dxf>
      <fill>
        <patternFill>
          <bgColor theme="9" tint="0.39994506668294322"/>
        </patternFill>
      </fill>
    </dxf>
    <dxf>
      <fill>
        <patternFill>
          <bgColor theme="7" tint="0.39994506668294322"/>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theme="9" tint="0.39994506668294322"/>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9" tint="0.39994506668294322"/>
        </patternFill>
      </fill>
    </dxf>
    <dxf>
      <fill>
        <patternFill>
          <bgColor theme="9" tint="0.39994506668294322"/>
        </patternFill>
      </fill>
    </dxf>
    <dxf>
      <fill>
        <patternFill>
          <bgColor rgb="FF00B050"/>
        </patternFill>
      </fill>
    </dxf>
    <dxf>
      <fill>
        <patternFill>
          <bgColor theme="5"/>
        </patternFill>
      </fill>
    </dxf>
    <dxf>
      <fill>
        <patternFill>
          <bgColor rgb="FFFF0000"/>
        </patternFill>
      </fill>
    </dxf>
    <dxf>
      <fill>
        <patternFill>
          <bgColor rgb="FFFFFF00"/>
        </patternFill>
      </fill>
    </dxf>
    <dxf>
      <fill>
        <patternFill>
          <bgColor theme="9" tint="0.59996337778862885"/>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theme="5"/>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s>
  <tableStyles count="0" defaultTableStyle="TableStyleMedium2" defaultPivotStyle="PivotStyleLight16"/>
  <colors>
    <mruColors>
      <color rgb="FF66FF33"/>
      <color rgb="FFBD92DE"/>
      <color rgb="FFF0935A"/>
      <color rgb="FFFFFF00"/>
      <color rgb="FFC21C77"/>
      <color rgb="FFE54DA0"/>
      <color rgb="FF9E5ECE"/>
      <color rgb="FFFF9900"/>
      <color rgb="FFCC99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Objetivos!A1"/></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18</xdr:col>
      <xdr:colOff>261937</xdr:colOff>
      <xdr:row>3</xdr:row>
      <xdr:rowOff>107157</xdr:rowOff>
    </xdr:from>
    <xdr:to>
      <xdr:col>19</xdr:col>
      <xdr:colOff>322171</xdr:colOff>
      <xdr:row>6</xdr:row>
      <xdr:rowOff>325675</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70370519-04CE-4293-8254-CD7EC295A0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153187" y="792957"/>
          <a:ext cx="860334" cy="809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203200</xdr:colOff>
      <xdr:row>26</xdr:row>
      <xdr:rowOff>38100</xdr:rowOff>
    </xdr:from>
    <xdr:to>
      <xdr:col>10</xdr:col>
      <xdr:colOff>749300</xdr:colOff>
      <xdr:row>34</xdr:row>
      <xdr:rowOff>76200</xdr:rowOff>
    </xdr:to>
    <xdr:pic>
      <xdr:nvPicPr>
        <xdr:cNvPr id="2" name="Imagen 1">
          <a:extLst>
            <a:ext uri="{FF2B5EF4-FFF2-40B4-BE49-F238E27FC236}">
              <a16:creationId xmlns:a16="http://schemas.microsoft.com/office/drawing/2014/main" id="{B1087D68-5292-457B-B6BA-CBB68C56A30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532"/>
        <a:stretch/>
      </xdr:blipFill>
      <xdr:spPr>
        <a:xfrm>
          <a:off x="5207000" y="5029200"/>
          <a:ext cx="2832100" cy="1562100"/>
        </a:xfrm>
        <a:prstGeom prst="rect">
          <a:avLst/>
        </a:prstGeom>
        <a:ln>
          <a:noFill/>
        </a:ln>
      </xdr:spPr>
    </xdr:pic>
    <xdr:clientData/>
  </xdr:twoCellAnchor>
  <xdr:twoCellAnchor editAs="oneCell">
    <xdr:from>
      <xdr:col>4</xdr:col>
      <xdr:colOff>457199</xdr:colOff>
      <xdr:row>12</xdr:row>
      <xdr:rowOff>50800</xdr:rowOff>
    </xdr:from>
    <xdr:to>
      <xdr:col>15</xdr:col>
      <xdr:colOff>241300</xdr:colOff>
      <xdr:row>24</xdr:row>
      <xdr:rowOff>88900</xdr:rowOff>
    </xdr:to>
    <xdr:pic>
      <xdr:nvPicPr>
        <xdr:cNvPr id="3" name="Imagen 2">
          <a:extLst>
            <a:ext uri="{FF2B5EF4-FFF2-40B4-BE49-F238E27FC236}">
              <a16:creationId xmlns:a16="http://schemas.microsoft.com/office/drawing/2014/main" id="{280A40B0-C55C-4B3E-AB92-74F6D3CB1B4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415" t="45040" r="44213" b="7926"/>
        <a:stretch/>
      </xdr:blipFill>
      <xdr:spPr>
        <a:xfrm>
          <a:off x="3174999" y="2362200"/>
          <a:ext cx="7797801" cy="233680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457200</xdr:colOff>
      <xdr:row>2</xdr:row>
      <xdr:rowOff>38100</xdr:rowOff>
    </xdr:from>
    <xdr:to>
      <xdr:col>0</xdr:col>
      <xdr:colOff>1470026</xdr:colOff>
      <xdr:row>5</xdr:row>
      <xdr:rowOff>104932</xdr:rowOff>
    </xdr:to>
    <xdr:pic>
      <xdr:nvPicPr>
        <xdr:cNvPr id="3" name="Picture 4" descr="Directorio de Entidades">
          <a:extLst>
            <a:ext uri="{FF2B5EF4-FFF2-40B4-BE49-F238E27FC236}">
              <a16:creationId xmlns:a16="http://schemas.microsoft.com/office/drawing/2014/main" id="{FFB88E2A-CAFA-4EFB-84FA-48B987D065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8" r="5141" b="26042"/>
        <a:stretch/>
      </xdr:blipFill>
      <xdr:spPr bwMode="auto">
        <a:xfrm>
          <a:off x="457200" y="1003300"/>
          <a:ext cx="1012826" cy="98123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850900</xdr:colOff>
      <xdr:row>2</xdr:row>
      <xdr:rowOff>63500</xdr:rowOff>
    </xdr:from>
    <xdr:to>
      <xdr:col>1</xdr:col>
      <xdr:colOff>428458</xdr:colOff>
      <xdr:row>5</xdr:row>
      <xdr:rowOff>190500</xdr:rowOff>
    </xdr:to>
    <xdr:pic>
      <xdr:nvPicPr>
        <xdr:cNvPr id="2" name="Picture 4" descr="Directorio de Entidades">
          <a:extLst>
            <a:ext uri="{FF2B5EF4-FFF2-40B4-BE49-F238E27FC236}">
              <a16:creationId xmlns:a16="http://schemas.microsoft.com/office/drawing/2014/main" id="{FC98EC52-9600-4B11-AB21-C1D9F41D04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8" r="5141" b="26042"/>
        <a:stretch/>
      </xdr:blipFill>
      <xdr:spPr bwMode="auto">
        <a:xfrm>
          <a:off x="850900" y="762000"/>
          <a:ext cx="1114258" cy="10795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286454</xdr:colOff>
      <xdr:row>2</xdr:row>
      <xdr:rowOff>105834</xdr:rowOff>
    </xdr:from>
    <xdr:to>
      <xdr:col>0</xdr:col>
      <xdr:colOff>1390129</xdr:colOff>
      <xdr:row>5</xdr:row>
      <xdr:rowOff>193322</xdr:rowOff>
    </xdr:to>
    <xdr:pic>
      <xdr:nvPicPr>
        <xdr:cNvPr id="3" name="Picture 4" descr="Directorio de Entidades">
          <a:extLst>
            <a:ext uri="{FF2B5EF4-FFF2-40B4-BE49-F238E27FC236}">
              <a16:creationId xmlns:a16="http://schemas.microsoft.com/office/drawing/2014/main" id="{0C07ADDD-08E4-4298-AD18-72E2086B15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8" r="5141" b="26042"/>
        <a:stretch/>
      </xdr:blipFill>
      <xdr:spPr bwMode="auto">
        <a:xfrm>
          <a:off x="286454" y="952501"/>
          <a:ext cx="1103675" cy="108937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2381250</xdr:colOff>
      <xdr:row>2</xdr:row>
      <xdr:rowOff>76667</xdr:rowOff>
    </xdr:from>
    <xdr:to>
      <xdr:col>4</xdr:col>
      <xdr:colOff>203200</xdr:colOff>
      <xdr:row>5</xdr:row>
      <xdr:rowOff>304882</xdr:rowOff>
    </xdr:to>
    <xdr:pic>
      <xdr:nvPicPr>
        <xdr:cNvPr id="3" name="Picture 4" descr="Directorio de Entidades">
          <a:extLst>
            <a:ext uri="{FF2B5EF4-FFF2-40B4-BE49-F238E27FC236}">
              <a16:creationId xmlns:a16="http://schemas.microsoft.com/office/drawing/2014/main" id="{11966895-EC7F-4FF8-95B0-5E7EFA997F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28" r="5141" b="26042"/>
        <a:stretch/>
      </xdr:blipFill>
      <xdr:spPr bwMode="auto">
        <a:xfrm>
          <a:off x="2381250" y="1235542"/>
          <a:ext cx="1635125" cy="156171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95250</xdr:colOff>
      <xdr:row>1</xdr:row>
      <xdr:rowOff>114301</xdr:rowOff>
    </xdr:from>
    <xdr:to>
      <xdr:col>14</xdr:col>
      <xdr:colOff>333375</xdr:colOff>
      <xdr:row>14</xdr:row>
      <xdr:rowOff>151021</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705850" y="304801"/>
          <a:ext cx="3286125" cy="25132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upo%20GC%20Consultores/Downloads/Riesgos%20IGAC%20%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llaboration@82\DavWWWRoot\RTCPortal\Arp\Magda.Vargas\Documentos%20compartidos\Empresas%20por%20GPS\ANA%20ESPERANZA%20BARRERA\PROGRAMACION\CRONOGRAMAS\Cronograma%20-%20Matriz%20de%20cost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VID/Downloads/Borrador%20Plan%20de%20Acci&#243;n%20Anual%20(PAA)%202020%20-%20IGA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bdcontroli\Users\mpgarcia\AppData\Local\Microsoft\Windows\Temporary%20Internet%20Files\Content.Outlook\CO6SRQWZ\PLAN%20ESTRATEGIA%20ANTITRAMITES%20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 val="Hoja3"/>
    </sheetNames>
    <sheetDataSet>
      <sheetData sheetId="0" refreshError="1"/>
      <sheetData sheetId="1" refreshError="1"/>
      <sheetData sheetId="2" refreshError="1">
        <row r="9">
          <cell r="Z9" t="str">
            <v>Menor a 10 SMLMV</v>
          </cell>
          <cell r="AA9" t="str">
            <v>El riesgo afecta la imagen de algún área de la organización.</v>
          </cell>
        </row>
        <row r="10">
          <cell r="Z10" t="str">
            <v>Entre 10 y 50 SMLMV</v>
          </cell>
          <cell r="AA10" t="str">
            <v>El riesgo afecta la imagen de la entidad internamente, de conocimiento general nivel interno, de junta directiva y accionistas y/o de proveedores.</v>
          </cell>
        </row>
        <row r="11">
          <cell r="Z11" t="str">
            <v>Entre 50 y 100 SMLMV</v>
          </cell>
          <cell r="AA11" t="str">
            <v>El riesgo afecta la imagen de la entidad con algunos usuarios de relevancia frente al logro de los objetivos.</v>
          </cell>
        </row>
        <row r="12">
          <cell r="Z12" t="str">
            <v>Entre 100 y 500 SMLMV</v>
          </cell>
          <cell r="AA12" t="str">
            <v>El riesgo afecta la imagen de la entidad con efecto publicitario sostenido a nivel de sector administrativo, nivel departamental o municipal.</v>
          </cell>
        </row>
        <row r="13">
          <cell r="Z13" t="str">
            <v>Mayor a 500 SMLMV</v>
          </cell>
          <cell r="AA13" t="str">
            <v>El riesgo afecta la imagen de la entidad a nivel nacional, con efecto publicitario sostenido a nivel país</v>
          </cell>
        </row>
        <row r="14">
          <cell r="Z14" t="str">
            <v>N/A</v>
          </cell>
          <cell r="AA14"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ostos"/>
      <sheetName val="Análisis Financiero"/>
      <sheetName val="Programas"/>
    </sheetNames>
    <sheetDataSet>
      <sheetData sheetId="0"/>
      <sheetData sheetId="1"/>
      <sheetData sheetId="2"/>
      <sheetData sheetId="3">
        <row r="2">
          <cell r="A2" t="str">
            <v xml:space="preserve">ACOMPAÑAMIENTO REUNION MENSUAL COPASO                                           </v>
          </cell>
          <cell r="B2" t="str">
            <v xml:space="preserve">ACTIVIDADES COMPLEMENTARIAS                                                     </v>
          </cell>
        </row>
        <row r="3">
          <cell r="A3" t="str">
            <v xml:space="preserve">ACTUALIZACION COMITE PARITARIO DE SALUD OCUPACIONAL                             </v>
          </cell>
          <cell r="B3" t="str">
            <v xml:space="preserve">ACTIVIDADES PREVENTIVAS                                                         </v>
          </cell>
        </row>
        <row r="4">
          <cell r="A4" t="str">
            <v xml:space="preserve">ACTUALIZACION DEL PROGRAMA DE SALUD OCUPACIONAL                                 </v>
          </cell>
          <cell r="B4" t="str">
            <v xml:space="preserve">ANALISIS DOSIMETRICO LUXEL(OSL)MENSUAL:INFORME TECNICO                          </v>
          </cell>
        </row>
        <row r="5">
          <cell r="A5" t="str">
            <v xml:space="preserve">ACTUALIZACION DEL REGLAMENTO                                                    </v>
          </cell>
          <cell r="B5" t="str">
            <v xml:space="preserve">ANALISIS DOSIMETRICO NEUTRAK MENSUAL                                            </v>
          </cell>
        </row>
        <row r="6">
          <cell r="A6" t="str">
            <v xml:space="preserve">APOYO ADMINISTRATIVO Y LOGISTICO                                                </v>
          </cell>
          <cell r="B6" t="str">
            <v xml:space="preserve">ANEXO EXAMEN MEDICO OCUPACIONAL ESPECIFICO                                      </v>
          </cell>
        </row>
        <row r="7">
          <cell r="A7" t="str">
            <v xml:space="preserve">APOYO ADMINISTRATIVO Y LOGISTICO(PASAJES Y ALOJAMIENTO)                         </v>
          </cell>
          <cell r="B7" t="str">
            <v xml:space="preserve">ANTICUERPOS HEPATITIS B                                                         </v>
          </cell>
        </row>
        <row r="8">
          <cell r="A8" t="str">
            <v xml:space="preserve">ASESORIA ACTUALIZACION DEL PANORAMA DE FACTORES DE RIESGO                       </v>
          </cell>
          <cell r="B8" t="str">
            <v xml:space="preserve">ANTICUERPOS IGG VARICELA                                                        </v>
          </cell>
        </row>
        <row r="9">
          <cell r="A9" t="str">
            <v xml:space="preserve">ASESORIA DISEÑO Y / O ACTUALIZACION MANUAL INDUCCION EN S. O.                   </v>
          </cell>
          <cell r="B9" t="str">
            <v xml:space="preserve">ANTIGENOS SUPERFICIE HEPATITIS B                                                </v>
          </cell>
        </row>
        <row r="10">
          <cell r="A10" t="str">
            <v xml:space="preserve">ASESORIA ELABORACION DEL PANORAMA DE FACTORES DE RIESGO                         </v>
          </cell>
          <cell r="B10" t="str">
            <v xml:space="preserve">APLICACION DE PRUEBA DIAGNOSTICA                                                </v>
          </cell>
        </row>
        <row r="11">
          <cell r="A11" t="str">
            <v xml:space="preserve">ASESORIA EN EL DISEÑO Y/0 ELABORACION DE MATERIAL                               </v>
          </cell>
          <cell r="B11" t="str">
            <v xml:space="preserve">APOYO ADMINISTRATIVO Y LOGISTICO(PASAJES Y ALOJAMIENTO)                         </v>
          </cell>
        </row>
        <row r="12">
          <cell r="B12" t="str">
            <v xml:space="preserve">ASESORIA IMPLEMENTACION DE NORMAS Y MANUAL DE BIOSEGURIDAD                      </v>
          </cell>
        </row>
        <row r="13">
          <cell r="A13" t="str">
            <v xml:space="preserve">ASESORIA PROGRAMA ALCOHOL Y DROGAS                                              </v>
          </cell>
          <cell r="B13" t="str">
            <v xml:space="preserve">ASESORIA IMPLEMENTACION DEL P.V.E. SEGUIMIENTO Y CONTROL DE RESULTADOS          </v>
          </cell>
        </row>
        <row r="14">
          <cell r="A14" t="str">
            <v xml:space="preserve">ASESORIA SEGUIMIENTO A RECOMENDACIONES Y SISTEMAS DE CONTROL                    </v>
          </cell>
          <cell r="B14" t="str">
            <v xml:space="preserve">ASESORIA IMPLEMENTACION DEL PROGRAMA                                            </v>
          </cell>
        </row>
        <row r="15">
          <cell r="A15" t="str">
            <v xml:space="preserve">CAPACITACION  DE PRIMEROS AUXILIOS                                              </v>
          </cell>
          <cell r="B15" t="str">
            <v xml:space="preserve">ASESORIA IMPLEMENTACION TOTAL DEL PROGRAMA                                      </v>
          </cell>
        </row>
        <row r="16">
          <cell r="A16" t="str">
            <v xml:space="preserve">CAPACITACION  EN LIDERAZGO Y MOTIVACION                                         </v>
          </cell>
          <cell r="B16" t="str">
            <v xml:space="preserve">ASESORIA IMPLENTACION DEL PROGRAMA                                              </v>
          </cell>
        </row>
        <row r="17">
          <cell r="A17" t="str">
            <v xml:space="preserve">CAPACITACION  Y RESPONSABILIDAD CIVIL Y PENAL DE ATEP                           </v>
          </cell>
          <cell r="B17" t="str">
            <v xml:space="preserve">ASESORIA INTEGRAL EN PROGRAMAS DE PREVENCION DEPORTIVA                          </v>
          </cell>
        </row>
        <row r="18">
          <cell r="A18" t="str">
            <v xml:space="preserve">CAPACITACION ALCOHOLISMO Y TABAQUISMO                                           </v>
          </cell>
          <cell r="B18" t="str">
            <v xml:space="preserve">ASESORIA RIESGO CARDIOVASCULAR                                                  </v>
          </cell>
        </row>
        <row r="19">
          <cell r="A19" t="str">
            <v xml:space="preserve">CAPACITACION BASICA EN LIDERAZGO Y MOTIVACION                                   </v>
          </cell>
          <cell r="B19" t="str">
            <v xml:space="preserve">ASESORIA Y CAPACITACION EN PREVENCION DE LESIONES DEPORTIVAS                    </v>
          </cell>
        </row>
        <row r="20">
          <cell r="A20" t="str">
            <v xml:space="preserve">CAPACITACION BASICA EN NUTRICION Y BUENOS HABITOS ALIMENTARIOS                  </v>
          </cell>
          <cell r="B20" t="str">
            <v xml:space="preserve">BILIRRUBINA TOTAL Y DIRECTA                                                     </v>
          </cell>
        </row>
        <row r="21">
          <cell r="A21" t="str">
            <v xml:space="preserve">CAPACITACION BASICA FARMACODEPENDENCIA                                          </v>
          </cell>
          <cell r="B21" t="str">
            <v xml:space="preserve">BUN                                                                             </v>
          </cell>
        </row>
        <row r="22">
          <cell r="A22" t="str">
            <v xml:space="preserve">CAPACITACION EN ENFERMEDADES DE TRANSMISION SEXUAL                              </v>
          </cell>
          <cell r="B22" t="str">
            <v xml:space="preserve">CAPACITACION COMUNICACION Y TRABAJO EN EQUIPO                                   </v>
          </cell>
        </row>
        <row r="23">
          <cell r="A23" t="str">
            <v xml:space="preserve">CAPACITACION EN FARMACODEPENDENCIA                                              </v>
          </cell>
          <cell r="B23" t="str">
            <v xml:space="preserve">CAPACITACION EN PREVENCION DEL RIESGO CARDIOVASCULAR                            </v>
          </cell>
        </row>
        <row r="24">
          <cell r="A24" t="str">
            <v xml:space="preserve">CAPACITACION EN HIGIENE POSTURAL                                                </v>
          </cell>
          <cell r="B24" t="str">
            <v xml:space="preserve">CAPACITACION EN PREVENCION DEL RIESGO PSICOSOCIAL                               </v>
          </cell>
        </row>
        <row r="25">
          <cell r="A25" t="str">
            <v xml:space="preserve">CAPACITACIÒN EN HIPERTENSIÒN ARTERIAL                                           </v>
          </cell>
          <cell r="B25" t="str">
            <v xml:space="preserve">CAPACITACION EN RADIOPROTECCION                                                 </v>
          </cell>
        </row>
        <row r="26">
          <cell r="A26" t="str">
            <v xml:space="preserve">CAPACITACIÓN EN MANEJO DE LA VOZ                                                </v>
          </cell>
          <cell r="B26" t="str">
            <v xml:space="preserve">CAPACITACION EN STRESS LABORAL                                                  </v>
          </cell>
        </row>
        <row r="27">
          <cell r="A27" t="str">
            <v xml:space="preserve">CAPACITACION EN NUTRICION Y BUENOS HABITOS ALIMENTICIOS                         </v>
          </cell>
          <cell r="B27" t="str">
            <v xml:space="preserve">CAPACITACION Y ENTRENAMIENTO EN CONSERVACION AUDITIVA                           </v>
          </cell>
        </row>
        <row r="28">
          <cell r="A28" t="str">
            <v xml:space="preserve">CAPACITACIÒN ESTILOS DE VIDA Y TRABAJO SALUDABLE                                </v>
          </cell>
          <cell r="B28" t="str">
            <v xml:space="preserve">CAPACITACION Y ENTRENAMIENTO EN CONSERVACION CUTANEA                            </v>
          </cell>
        </row>
        <row r="29">
          <cell r="A29" t="str">
            <v xml:space="preserve">CAPACITACIÓN GESTIÓN DE LA SEGURIDAD BASADA EN COMPORTAMIENTO                   </v>
          </cell>
          <cell r="B29" t="str">
            <v xml:space="preserve">CAPACITACION Y ENTRENAMIENTO EN CONSERVACION RESPIRATORIA                       </v>
          </cell>
        </row>
        <row r="30">
          <cell r="A30" t="str">
            <v xml:space="preserve">CAPACITACIÓN MANEJO DEL ESTRES                                                  </v>
          </cell>
          <cell r="B30" t="str">
            <v xml:space="preserve">CAPACITACION Y ENTRENAMIENTO EN CONSERVACION VISUAL                             </v>
          </cell>
        </row>
        <row r="31">
          <cell r="A31" t="str">
            <v>CAPACITACION METODOLOGIAS PARA LA ELABORACION DEL PANORAMA DE FACTORES DE RIESGO</v>
          </cell>
          <cell r="B31" t="str">
            <v xml:space="preserve">CAPACITACION Y ENTRENAMIENTO EN MANEJO DE DOSIMETRO                             </v>
          </cell>
        </row>
        <row r="32">
          <cell r="A32" t="str">
            <v xml:space="preserve">CAPACITACION PREVENCION DE ENFERMEDAD VARICOSA                                  </v>
          </cell>
          <cell r="B32" t="str">
            <v xml:space="preserve">CAPACITACION Y SENSIBILIZACION EN BIOSEGURIDAD                                  </v>
          </cell>
        </row>
        <row r="33">
          <cell r="A33" t="str">
            <v xml:space="preserve">CAPACITACION PROGRAMA DE SALUD OCUPACIONAL                                      </v>
          </cell>
          <cell r="B33" t="str">
            <v xml:space="preserve">CERTIFICACION DE APTITUD                                                        </v>
          </cell>
        </row>
        <row r="34">
          <cell r="A34" t="str">
            <v xml:space="preserve">CAPACITACION Y ASESORIA COPASO                                                  </v>
          </cell>
          <cell r="B34" t="str">
            <v xml:space="preserve">COLESTEROL TOTAL                                                                </v>
          </cell>
        </row>
        <row r="35">
          <cell r="A35" t="str">
            <v xml:space="preserve">COMPRA MATERIAL DIDACTICO (LIBROS, AFICHES Y VIDEOS)                            </v>
          </cell>
          <cell r="B35" t="str">
            <v xml:space="preserve">CONSERVACION CARDIOVASCULAR                                                     </v>
          </cell>
        </row>
        <row r="36">
          <cell r="A36" t="str">
            <v xml:space="preserve">CONFORMACION COMITE PARITARIO SALUD OCUPACIONAL                                 </v>
          </cell>
          <cell r="B36" t="str">
            <v xml:space="preserve">CREATININA                                                                      </v>
          </cell>
        </row>
        <row r="37">
          <cell r="A37" t="str">
            <v xml:space="preserve">DISEÑO Y ELABORACION DE MATERIAL                                                </v>
          </cell>
          <cell r="B37" t="str">
            <v xml:space="preserve">CUADRO HEMATICO                                                                 </v>
          </cell>
        </row>
        <row r="38">
          <cell r="A38" t="str">
            <v xml:space="preserve">DIVULGACION Y SENSIBILIZACION DEL REGLAMENTO                                    </v>
          </cell>
          <cell r="B38" t="str">
            <v xml:space="preserve">DIAGNOSTICO DE CONDICIONES DE SALUD                                             </v>
          </cell>
        </row>
        <row r="39">
          <cell r="A39" t="str">
            <v xml:space="preserve">ELABORACION DEL DIAGNOSTICO EN SALUD OCUPACIONAL                                </v>
          </cell>
          <cell r="B39" t="str">
            <v xml:space="preserve">DISEÑO DEL SISTEMA DE PREVENCION Y CONTROL DEL FACTOR DE RIESGO                 </v>
          </cell>
        </row>
        <row r="40">
          <cell r="A40" t="str">
            <v xml:space="preserve">ELABORACION DEL PROGRAMA DE SALUD OCUPACIONAL                                   </v>
          </cell>
          <cell r="B40" t="str">
            <v xml:space="preserve">DISEÑO Y PRESENTACION DEL P.V.E.                                                </v>
          </cell>
        </row>
        <row r="41">
          <cell r="A41" t="str">
            <v xml:space="preserve">ELABORACION DEL REGLAMENTO                                                      </v>
          </cell>
          <cell r="B41" t="str">
            <v xml:space="preserve">DISEÑO Y PRESENTACION DEL PVE                                                   </v>
          </cell>
        </row>
        <row r="42">
          <cell r="A42" t="str">
            <v xml:space="preserve">ENFERMEDADES DE TRANSMISION SEXUAL                                              </v>
          </cell>
          <cell r="B42" t="str">
            <v xml:space="preserve">DRAMACONFERENCIA PUESTO A PUESTO                                                </v>
          </cell>
        </row>
        <row r="43">
          <cell r="A43" t="str">
            <v xml:space="preserve">IMPRESIÓN MATERIAL DIDACTICO AFICHE TAMAÑO 1/2 PLIEGO                           </v>
          </cell>
          <cell r="B43" t="str">
            <v xml:space="preserve">ELECTROCARDIOGRAMA                                                              </v>
          </cell>
        </row>
        <row r="44">
          <cell r="A44" t="str">
            <v xml:space="preserve">IMPRESIÓN MATERIAL DIDACTICO AFICHE TAMAÑO 1/4 PLIEGO                           </v>
          </cell>
          <cell r="B44" t="str">
            <v xml:space="preserve">ENCUENTROS DE DINAMICA INTERACTIVA                                              </v>
          </cell>
        </row>
        <row r="45">
          <cell r="A45" t="str">
            <v xml:space="preserve">NORMAS NFPA EN INGLES                                                           </v>
          </cell>
          <cell r="B45" t="str">
            <v xml:space="preserve">ESTILO DE VIDA Y TRABAJO SALUDABLE                                              </v>
          </cell>
        </row>
        <row r="46">
          <cell r="A46" t="str">
            <v xml:space="preserve">REGISTRO Y ANALISIS DE AUSENTISMO Y ACCIDENTALIDAD                              </v>
          </cell>
          <cell r="B46" t="str">
            <v xml:space="preserve">EVALUACION  DE CARGA MENTAL DEL TRABAJADOR                                      </v>
          </cell>
        </row>
        <row r="47">
          <cell r="A47" t="str">
            <v xml:space="preserve">RENOVACIÓN CONTRATO SOFTWARE LEGISLACIÓN                                        </v>
          </cell>
          <cell r="B47" t="str">
            <v xml:space="preserve">EVALUACION DE CONDICION FISICA EN PISCINA                                       </v>
          </cell>
        </row>
        <row r="48">
          <cell r="B48" t="str">
            <v xml:space="preserve">EVALUACION DE CONDICION FISICA Y AEROBICA                                       </v>
          </cell>
        </row>
        <row r="49">
          <cell r="B49" t="str">
            <v xml:space="preserve">EVALUACION DE DIAGNOSTICO                                                       </v>
          </cell>
        </row>
        <row r="50">
          <cell r="B50" t="str">
            <v xml:space="preserve">EVALUACION DEL PROGRAMA Y SEGUIMIENTO                                           </v>
          </cell>
        </row>
        <row r="51">
          <cell r="B51" t="str">
            <v xml:space="preserve">EXAMEN MÉDICO DE AVIACIÓN - PVEO                                                </v>
          </cell>
        </row>
        <row r="52">
          <cell r="B52" t="str">
            <v xml:space="preserve">FOSFATASA ALCALINA                                                              </v>
          </cell>
        </row>
        <row r="53">
          <cell r="B53" t="str">
            <v xml:space="preserve">FUNCIÓN RENAL                                                                   </v>
          </cell>
        </row>
        <row r="54">
          <cell r="B54" t="str">
            <v xml:space="preserve">GEL ANTIBACTERIAL AHI1N1                                                        </v>
          </cell>
        </row>
        <row r="55">
          <cell r="B55" t="str">
            <v xml:space="preserve">GLICEMIA                                                                        </v>
          </cell>
        </row>
        <row r="56">
          <cell r="B56" t="str">
            <v xml:space="preserve">GOT Y GPT PRUEBAS DE FUNCIONAMIENTO HEPATICO                                    </v>
          </cell>
        </row>
        <row r="57">
          <cell r="B57" t="str">
            <v xml:space="preserve">HORA ASESORIA INTEGRAL EN CAMPO PETROLERO                                       </v>
          </cell>
        </row>
        <row r="58">
          <cell r="B58" t="str">
            <v xml:space="preserve">IDENTICACIÓN Y EVALUACION DEL FACTOR DE RIESGO:DOC TECNICO                      </v>
          </cell>
        </row>
        <row r="59">
          <cell r="B59" t="str">
            <v xml:space="preserve">IDENTIFICACION DE LA POBLACION EXPUESTA                                         </v>
          </cell>
        </row>
        <row r="60">
          <cell r="B60" t="str">
            <v xml:space="preserve">IDENTIFICACION DE NECESIDADES PARA DX SALUD                                     </v>
          </cell>
        </row>
        <row r="61">
          <cell r="B61" t="str">
            <v xml:space="preserve">IDENTIFICACION Y EVALUACION DE CONDICIONES PSICOSOCIALES: INFORME TÉCNICO       </v>
          </cell>
        </row>
        <row r="62">
          <cell r="B62" t="str">
            <v xml:space="preserve">IDENTIFICACION Y EVALUACION DE POBLACION EXPUESTA : DOC TECNICO                 </v>
          </cell>
        </row>
        <row r="63">
          <cell r="B63" t="str">
            <v xml:space="preserve">IDENTIFICACION Y EVALUACION DE POBLACION EXPUESTA: DOCUMENTO TECNICO            </v>
          </cell>
        </row>
        <row r="64">
          <cell r="B64" t="str">
            <v xml:space="preserve">IDENTIFICACION Y EVALUACION DEL FACTOR DE RIESGO: DOCUMENTO TECNICO             </v>
          </cell>
        </row>
        <row r="65">
          <cell r="B65" t="str">
            <v xml:space="preserve">IMPLEMENTACION DEL P.V.E. SEGUIMIENTO Y CONTROL DE RESULTADOS                   </v>
          </cell>
        </row>
        <row r="66">
          <cell r="B66" t="str">
            <v xml:space="preserve">IMPLEMENTACION DEL PROGRAMA                                                     </v>
          </cell>
        </row>
        <row r="67">
          <cell r="B67" t="str">
            <v xml:space="preserve">INFORME TECNICO                                                                 </v>
          </cell>
        </row>
        <row r="68">
          <cell r="B68" t="str">
            <v xml:space="preserve">INSPECCION Y EVALUACIÓN DEL RIESGO BIOLÒGICO : DOC TEC                          </v>
          </cell>
        </row>
        <row r="69">
          <cell r="B69" t="str">
            <v xml:space="preserve">INTERVENCION Y EDUCACION                                                        </v>
          </cell>
        </row>
        <row r="70">
          <cell r="B70" t="str">
            <v xml:space="preserve">LISTA DE VERIFICACIÓN CONDICIONES ERGONÓMICAS                                   </v>
          </cell>
        </row>
        <row r="71">
          <cell r="B71" t="str">
            <v xml:space="preserve">MUSIDRAMA PUESTO A PUESTO                                                       </v>
          </cell>
        </row>
        <row r="72">
          <cell r="B72" t="str">
            <v xml:space="preserve">PAQUETE DE PUREBAS DIAGNOSTICAS                                                 </v>
          </cell>
        </row>
        <row r="73">
          <cell r="B73" t="str">
            <v xml:space="preserve">PAQUETE PRUEBAS DIAGNÓSTICAS                                                    </v>
          </cell>
        </row>
        <row r="74">
          <cell r="B74" t="str">
            <v xml:space="preserve">PARCIAL DE ORINA                                                                </v>
          </cell>
        </row>
        <row r="75">
          <cell r="B75" t="str">
            <v xml:space="preserve">PAUSAS ACTIVAS                                                                  </v>
          </cell>
        </row>
        <row r="76">
          <cell r="B76" t="str">
            <v xml:space="preserve">PERFIL LIPIDICO                                                                 </v>
          </cell>
        </row>
        <row r="77">
          <cell r="B77" t="str">
            <v xml:space="preserve">PERFIL RENAL                                                                    </v>
          </cell>
        </row>
        <row r="78">
          <cell r="B78" t="str">
            <v xml:space="preserve">PERFIL SOCIO DEMOGRAFICO                                                        </v>
          </cell>
        </row>
        <row r="79">
          <cell r="B79" t="str">
            <v xml:space="preserve">PLOMO EN SANGRE                                                                 </v>
          </cell>
        </row>
        <row r="80">
          <cell r="B80" t="str">
            <v xml:space="preserve">PROGRAMA DE ACONDICIONAMIENTO FISICO                                            </v>
          </cell>
        </row>
        <row r="81">
          <cell r="B81" t="str">
            <v xml:space="preserve">PROGRAMA DE INMUNIZACION PARA AGENTES INFECCIOSOS                               </v>
          </cell>
        </row>
        <row r="82">
          <cell r="B82" t="str">
            <v xml:space="preserve">PROGRAMA INMUN. AGENTE INFECCIOSO INFLUENZA                                     </v>
          </cell>
        </row>
        <row r="83">
          <cell r="B83" t="str">
            <v xml:space="preserve">PROGRAMA INMUNIZACIÒN AGENTE INFECCIOSO  HEPATITIS B                            </v>
          </cell>
        </row>
        <row r="84">
          <cell r="B84" t="str">
            <v xml:space="preserve">PROGRAMA INMUNIZACIÒN AGENTE INFECCIOSO  VARICELA                               </v>
          </cell>
        </row>
        <row r="85">
          <cell r="B85" t="str">
            <v xml:space="preserve">PROGRAMA INMUNIZACIÒN AGENTE INFECCIOSO TETANO                                  </v>
          </cell>
        </row>
        <row r="86">
          <cell r="B86" t="str">
            <v xml:space="preserve">PROGRAMA INMUNIZACIÓN TRIPLE VIRAL                                              </v>
          </cell>
        </row>
        <row r="87">
          <cell r="B87" t="str">
            <v xml:space="preserve">PROYECTOS ESPECIALES                                                            </v>
          </cell>
        </row>
        <row r="88">
          <cell r="B88" t="str">
            <v xml:space="preserve">PRUEBA DIAGNÓSTICA                                                              </v>
          </cell>
        </row>
        <row r="89">
          <cell r="B89" t="str">
            <v xml:space="preserve">PRUEBA DIAGNOSTICA  MAYORES 40 AÑOS                                             </v>
          </cell>
        </row>
        <row r="90">
          <cell r="B90" t="str">
            <v xml:space="preserve">PRUEBA DIAGNOSTICA  MENORES 40 AÑOS                                             </v>
          </cell>
        </row>
        <row r="91">
          <cell r="B91" t="str">
            <v xml:space="preserve">PRUEBA DIAGNOSTICA MUJERES MAYORES 40 AÑOS                                      </v>
          </cell>
        </row>
        <row r="92">
          <cell r="B92" t="str">
            <v xml:space="preserve">PRUEBA DIAGNOSTICA MUJERES MENORES 40 AÑOS                                      </v>
          </cell>
        </row>
        <row r="93">
          <cell r="B93" t="str">
            <v xml:space="preserve">PRUEBA RAYOS X - AP                                                             </v>
          </cell>
        </row>
        <row r="94">
          <cell r="B94" t="str">
            <v xml:space="preserve">PRUEBA RAYOS X - LATERAL                                                        </v>
          </cell>
        </row>
        <row r="95">
          <cell r="B95" t="str">
            <v xml:space="preserve">PRUEBAS DIAGNOSTICAS                                                            </v>
          </cell>
        </row>
        <row r="96">
          <cell r="B96" t="str">
            <v xml:space="preserve">PRUEBAS DIAGNOSTICAS - EJECUTIVOS HOMBRES MAYORES DE 40                         </v>
          </cell>
        </row>
        <row r="97">
          <cell r="B97" t="str">
            <v xml:space="preserve">PRUEBAS DIAGNOSTICAS - EJECUTIVOS MENORES DE 40                                 </v>
          </cell>
        </row>
        <row r="98">
          <cell r="B98" t="str">
            <v xml:space="preserve">PRUEBAS DIAGNOSTICAS - EJECUTIVOS MUJERES MAYORES DE 40                         </v>
          </cell>
        </row>
        <row r="99">
          <cell r="B99" t="str">
            <v xml:space="preserve">PRUEBAS DIAGNOSTICAS - EXAMEN MEDICO OCUPAC MAS DE 50                           </v>
          </cell>
        </row>
        <row r="100">
          <cell r="B100" t="str">
            <v xml:space="preserve">PRUEBAS DIAGNOSTICAS - EXAMEN MEDICO OCUPAC MENOS DE 50                         </v>
          </cell>
        </row>
        <row r="101">
          <cell r="B101" t="str">
            <v xml:space="preserve">PRUEBAS DIAGNÓSTICAS - EXAMEN MÉDICO OCUPACIONAL SISTEMATIZADO                  </v>
          </cell>
        </row>
        <row r="102">
          <cell r="B102" t="str">
            <v xml:space="preserve">PRUEBAS DIAGNOSTICAS (OPTOMETRIA) MAS DE 50                                     </v>
          </cell>
        </row>
        <row r="103">
          <cell r="B103" t="str">
            <v xml:space="preserve">PRUEBAS DIAGNOSTICAS (OPTOMETRIA) MENOS DE 50                                   </v>
          </cell>
        </row>
        <row r="104">
          <cell r="B104" t="str">
            <v xml:space="preserve">PRUEBAS DIAGNOSTICAS (VISIOMETRIA)                                              </v>
          </cell>
        </row>
        <row r="105">
          <cell r="B105" t="str">
            <v xml:space="preserve">PRUEBAS DIAGNOSTICAS AUDIO CON CABINA MAS DE 50                                 </v>
          </cell>
        </row>
        <row r="106">
          <cell r="B106" t="str">
            <v xml:space="preserve">PRUEBAS DIAGNOSTICAS AUDIO CON CABINA MENOS DE 50                               </v>
          </cell>
        </row>
        <row r="107">
          <cell r="B107" t="str">
            <v xml:space="preserve">PRUEBAS DIAGNOSTICAS AUDIO SIN CABINA MAS DE 50                                 </v>
          </cell>
        </row>
        <row r="108">
          <cell r="B108" t="str">
            <v xml:space="preserve">PRUEBAS DIAGNOSTICAS AUDIO SIN CABINA MENOS DE 50                               </v>
          </cell>
        </row>
        <row r="109">
          <cell r="B109" t="str">
            <v xml:space="preserve">PRUEBAS DIAGNÓSTICAS AUDIOMETRÍA CLÍNICA COLCERÁMICA                            </v>
          </cell>
        </row>
        <row r="110">
          <cell r="B110" t="str">
            <v xml:space="preserve">PRUEBAS DIAGNÓSTICAS ESPIROMETRIA MAS DE 50                                     </v>
          </cell>
        </row>
        <row r="111">
          <cell r="B111" t="str">
            <v xml:space="preserve">PRUEBAS DIAGNÓSTICAS ESPIROMETRIA MENOS DE 50                                   </v>
          </cell>
        </row>
        <row r="112">
          <cell r="B112" t="str">
            <v xml:space="preserve">PRUEBAS DIAGNÓSTICAS: TEST CROMÁTICO                                            </v>
          </cell>
        </row>
        <row r="113">
          <cell r="B113" t="str">
            <v xml:space="preserve">PRUEBAS HEPATICAS                                                               </v>
          </cell>
        </row>
        <row r="114">
          <cell r="B114" t="str">
            <v xml:space="preserve">RETICULOSITOS                                                                   </v>
          </cell>
        </row>
        <row r="115">
          <cell r="B115" t="str">
            <v xml:space="preserve">SEGUIMIENTO A RECOMENDACIONES Y CONTROL DE RESULTADOS                           </v>
          </cell>
        </row>
        <row r="116">
          <cell r="B116" t="str">
            <v xml:space="preserve">SEGUIMIENTO Y CONTROL DE RESULTADOS                                             </v>
          </cell>
        </row>
        <row r="117">
          <cell r="B117" t="str">
            <v xml:space="preserve">SEGUIMIENTO, RECOMENDACIONES Y CONTROL DE RESULTADOS                            </v>
          </cell>
        </row>
        <row r="118">
          <cell r="B118" t="str">
            <v xml:space="preserve">SEGURIDAD BASADA EN EL COMPORTAMIENTO                                           </v>
          </cell>
        </row>
        <row r="119">
          <cell r="B119" t="str">
            <v xml:space="preserve">SESIONES DE FISIOTERAPIA DIRIGIDA AL TRABAJADOR                                 </v>
          </cell>
        </row>
        <row r="120">
          <cell r="B120" t="str">
            <v xml:space="preserve">T3                                                                              </v>
          </cell>
        </row>
        <row r="121">
          <cell r="B121" t="str">
            <v xml:space="preserve">T4                                                                              </v>
          </cell>
        </row>
        <row r="122">
          <cell r="B122" t="str">
            <v xml:space="preserve">TAMIZAJE DE APTITUD DEPORTIVA SIMPLE                                            </v>
          </cell>
        </row>
        <row r="123">
          <cell r="B123" t="str">
            <v xml:space="preserve">TEST EXP. TRABAJO EN ALTURAS                                                    </v>
          </cell>
        </row>
        <row r="124">
          <cell r="B124" t="str">
            <v xml:space="preserve">TGO  TGP                                                                       </v>
          </cell>
        </row>
        <row r="125">
          <cell r="B125" t="str">
            <v xml:space="preserve">TITULACION ANTICUERPOS - ANTIGENOS SUP HEP B                                    </v>
          </cell>
        </row>
        <row r="126">
          <cell r="B126" t="str">
            <v xml:space="preserve">TRIGLICÉRIDOS                                                                   </v>
          </cell>
        </row>
        <row r="127">
          <cell r="B127" t="str">
            <v xml:space="preserve">TSH                                                                             </v>
          </cell>
        </row>
        <row r="128">
          <cell r="B128" t="str">
            <v xml:space="preserve">VACUNA DE FIEBRE AMARILLA                                                       </v>
          </cell>
        </row>
        <row r="129">
          <cell r="B129" t="str">
            <v xml:space="preserve">VALORACIOM DE ANTECEDENTES Y VERIFICACION DE EVENTOS PROGRAMADOS                </v>
          </cell>
        </row>
        <row r="130">
          <cell r="B130" t="str">
            <v xml:space="preserve">VALORACION DEL RIESGO                                                           </v>
          </cell>
        </row>
        <row r="131">
          <cell r="B131" t="str">
            <v xml:space="preserve">VALORACION NUTRICIONAL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PA_SERVCIUDA"/>
      <sheetName val="Listas"/>
    </sheetNames>
    <sheetDataSet>
      <sheetData sheetId="0">
        <row r="5">
          <cell r="C5" t="str">
            <v>SERVICIO_AL_CIUDADANO_Y_PARTICIPACION</v>
          </cell>
        </row>
      </sheetData>
      <sheetData sheetId="1">
        <row r="2">
          <cell r="F2" t="str">
            <v>SERVICIO_AL_CIUDADANO_Y_PARTICIPACION</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Instructivo"/>
      <sheetName val="DAFP"/>
      <sheetName val="Cadenas"/>
      <sheetName val="atencion ciudadana DNP"/>
      <sheetName val="Hoja1"/>
    </sheetNames>
    <sheetDataSet>
      <sheetData sheetId="0"/>
      <sheetData sheetId="1"/>
      <sheetData sheetId="2">
        <row r="250">
          <cell r="H250" t="str">
            <v>Norma</v>
          </cell>
        </row>
        <row r="251">
          <cell r="H251" t="str">
            <v>Interoperatividad</v>
          </cell>
        </row>
        <row r="252">
          <cell r="H252" t="str">
            <v>Simplificación</v>
          </cell>
        </row>
        <row r="253">
          <cell r="H253" t="str">
            <v>Automat.Parcial</v>
          </cell>
        </row>
        <row r="254">
          <cell r="H254" t="str">
            <v>Automatización.Total</v>
          </cell>
        </row>
        <row r="255">
          <cell r="H255" t="str">
            <v>Cadena</v>
          </cell>
        </row>
        <row r="256">
          <cell r="H256" t="str">
            <v>Ventanilla</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17"/>
  <sheetViews>
    <sheetView topLeftCell="A4" zoomScale="60" zoomScaleNormal="60" zoomScalePageLayoutView="60" workbookViewId="0">
      <pane xSplit="1" ySplit="4" topLeftCell="C8" activePane="bottomRight" state="frozen"/>
      <selection activeCell="N7" sqref="N7:N11"/>
      <selection pane="topRight" activeCell="N7" sqref="N7:N11"/>
      <selection pane="bottomLeft" activeCell="N7" sqref="N7:N11"/>
      <selection pane="bottomRight" activeCell="K9" sqref="K9"/>
    </sheetView>
  </sheetViews>
  <sheetFormatPr baseColWidth="10" defaultColWidth="11.453125" defaultRowHeight="14.5" x14ac:dyDescent="0.35"/>
  <cols>
    <col min="1" max="1" width="11.453125" style="386"/>
    <col min="2" max="2" width="17.453125" style="386" bestFit="1" customWidth="1"/>
    <col min="3" max="3" width="26" style="386" customWidth="1"/>
    <col min="4" max="4" width="23" style="386" customWidth="1"/>
    <col min="5" max="5" width="21.81640625" style="386" customWidth="1"/>
    <col min="6" max="6" width="13.1796875" style="386" customWidth="1"/>
    <col min="7" max="8" width="11.453125" style="386"/>
    <col min="9" max="9" width="17.54296875" style="386" customWidth="1"/>
    <col min="10" max="13" width="11.453125" style="386"/>
    <col min="14" max="14" width="15.81640625" style="386" customWidth="1"/>
    <col min="15" max="15" width="11.453125" style="386"/>
    <col min="16" max="16" width="15.81640625" style="386" customWidth="1"/>
    <col min="17" max="17" width="16.81640625" style="386" customWidth="1"/>
    <col min="18" max="16384" width="11.453125" style="386"/>
  </cols>
  <sheetData>
    <row r="1" spans="1:19" ht="18" x14ac:dyDescent="0.4">
      <c r="C1" s="563" t="s">
        <v>268</v>
      </c>
      <c r="D1" s="563"/>
      <c r="E1" s="563"/>
      <c r="F1" s="563"/>
      <c r="G1" s="563"/>
      <c r="H1" s="563"/>
      <c r="I1" s="563"/>
      <c r="J1" s="563"/>
      <c r="K1" s="563"/>
      <c r="L1" s="563"/>
      <c r="M1" s="563"/>
      <c r="N1" s="563"/>
      <c r="O1" s="563"/>
    </row>
    <row r="2" spans="1:19" ht="18" x14ac:dyDescent="0.4">
      <c r="C2" s="563" t="s">
        <v>292</v>
      </c>
      <c r="D2" s="563"/>
      <c r="E2" s="563"/>
      <c r="F2" s="563"/>
      <c r="G2" s="563"/>
      <c r="H2" s="563"/>
      <c r="I2" s="563"/>
      <c r="J2" s="563"/>
      <c r="K2" s="563"/>
      <c r="L2" s="563"/>
      <c r="M2" s="563"/>
      <c r="N2" s="563"/>
      <c r="O2" s="563"/>
    </row>
    <row r="3" spans="1:19" ht="18" x14ac:dyDescent="0.4">
      <c r="C3" s="563" t="s">
        <v>293</v>
      </c>
      <c r="D3" s="563"/>
      <c r="E3" s="563"/>
      <c r="F3" s="563"/>
      <c r="G3" s="563"/>
      <c r="H3" s="563"/>
      <c r="I3" s="563"/>
      <c r="J3" s="563"/>
      <c r="K3" s="563"/>
      <c r="L3" s="563"/>
      <c r="M3" s="563"/>
      <c r="N3" s="563"/>
      <c r="O3" s="563"/>
    </row>
    <row r="4" spans="1:19" ht="15" thickBot="1" x14ac:dyDescent="0.4">
      <c r="A4" s="564"/>
      <c r="B4" s="564"/>
      <c r="C4" s="564"/>
      <c r="D4" s="564"/>
      <c r="E4" s="564"/>
    </row>
    <row r="5" spans="1:19" ht="15" thickBot="1" x14ac:dyDescent="0.4">
      <c r="A5" s="565" t="s">
        <v>294</v>
      </c>
      <c r="B5" s="566"/>
      <c r="C5" s="566"/>
      <c r="D5" s="566"/>
      <c r="E5" s="567"/>
      <c r="F5" s="551" t="s">
        <v>295</v>
      </c>
      <c r="G5" s="552"/>
      <c r="H5" s="568"/>
      <c r="I5" s="554" t="s">
        <v>296</v>
      </c>
      <c r="J5" s="555"/>
      <c r="K5" s="555"/>
      <c r="L5" s="555"/>
      <c r="M5" s="555"/>
      <c r="N5" s="555"/>
      <c r="O5" s="555"/>
      <c r="P5" s="555"/>
      <c r="Q5" s="555"/>
      <c r="R5" s="556"/>
    </row>
    <row r="6" spans="1:19" ht="16.5" customHeight="1" thickBot="1" x14ac:dyDescent="0.4">
      <c r="A6" s="557" t="s">
        <v>297</v>
      </c>
      <c r="B6" s="559" t="s">
        <v>3</v>
      </c>
      <c r="C6" s="559" t="s">
        <v>298</v>
      </c>
      <c r="D6" s="559" t="s">
        <v>0</v>
      </c>
      <c r="E6" s="559" t="s">
        <v>299</v>
      </c>
      <c r="F6" s="561" t="s">
        <v>300</v>
      </c>
      <c r="G6" s="561"/>
      <c r="H6" s="562"/>
      <c r="I6" s="549" t="s">
        <v>301</v>
      </c>
      <c r="J6" s="551" t="s">
        <v>302</v>
      </c>
      <c r="K6" s="552"/>
      <c r="L6" s="553"/>
      <c r="M6" s="554" t="s">
        <v>303</v>
      </c>
      <c r="N6" s="555"/>
      <c r="O6" s="555"/>
      <c r="P6" s="555"/>
      <c r="Q6" s="555"/>
      <c r="R6" s="556"/>
    </row>
    <row r="7" spans="1:19" ht="105.75" customHeight="1" thickBot="1" x14ac:dyDescent="0.4">
      <c r="A7" s="558"/>
      <c r="B7" s="560"/>
      <c r="C7" s="560"/>
      <c r="D7" s="560"/>
      <c r="E7" s="560"/>
      <c r="F7" s="387" t="s">
        <v>1</v>
      </c>
      <c r="G7" s="387" t="s">
        <v>2</v>
      </c>
      <c r="H7" s="388" t="s">
        <v>304</v>
      </c>
      <c r="I7" s="550"/>
      <c r="J7" s="389" t="s">
        <v>305</v>
      </c>
      <c r="K7" s="390" t="s">
        <v>2</v>
      </c>
      <c r="L7" s="390" t="s">
        <v>304</v>
      </c>
      <c r="M7" s="390" t="s">
        <v>306</v>
      </c>
      <c r="N7" s="390" t="s">
        <v>307</v>
      </c>
      <c r="O7" s="390" t="s">
        <v>308</v>
      </c>
      <c r="P7" s="390" t="s">
        <v>309</v>
      </c>
      <c r="Q7" s="391" t="s">
        <v>310</v>
      </c>
      <c r="R7" s="392" t="s">
        <v>311</v>
      </c>
    </row>
    <row r="8" spans="1:19" s="400" customFormat="1" ht="150" x14ac:dyDescent="0.25">
      <c r="A8" s="393" t="s">
        <v>312</v>
      </c>
      <c r="B8" s="394" t="s">
        <v>313</v>
      </c>
      <c r="C8" s="395" t="s">
        <v>314</v>
      </c>
      <c r="D8" s="395" t="s">
        <v>315</v>
      </c>
      <c r="E8" s="395" t="s">
        <v>316</v>
      </c>
      <c r="F8" s="394" t="s">
        <v>94</v>
      </c>
      <c r="G8" s="393" t="s">
        <v>100</v>
      </c>
      <c r="H8" s="393" t="s">
        <v>117</v>
      </c>
      <c r="I8" s="396" t="s">
        <v>317</v>
      </c>
      <c r="J8" s="393" t="s">
        <v>95</v>
      </c>
      <c r="K8" s="393" t="s">
        <v>68</v>
      </c>
      <c r="L8" s="393" t="s">
        <v>318</v>
      </c>
      <c r="M8" s="394" t="s">
        <v>206</v>
      </c>
      <c r="N8" s="396" t="s">
        <v>319</v>
      </c>
      <c r="O8" s="394" t="s">
        <v>320</v>
      </c>
      <c r="P8" s="397" t="s">
        <v>321</v>
      </c>
      <c r="Q8" s="398" t="s">
        <v>322</v>
      </c>
      <c r="R8" s="399">
        <v>1</v>
      </c>
      <c r="S8" s="400" t="s">
        <v>382</v>
      </c>
    </row>
    <row r="9" spans="1:19" s="414" customFormat="1" ht="162.5" x14ac:dyDescent="0.25">
      <c r="A9" s="410" t="s">
        <v>323</v>
      </c>
      <c r="B9" s="408" t="s">
        <v>324</v>
      </c>
      <c r="C9" s="409" t="s">
        <v>325</v>
      </c>
      <c r="D9" s="409" t="s">
        <v>326</v>
      </c>
      <c r="E9" s="409" t="s">
        <v>327</v>
      </c>
      <c r="F9" s="408" t="s">
        <v>94</v>
      </c>
      <c r="G9" s="410" t="s">
        <v>101</v>
      </c>
      <c r="H9" s="410" t="s">
        <v>328</v>
      </c>
      <c r="I9" s="411" t="s">
        <v>329</v>
      </c>
      <c r="J9" s="410" t="s">
        <v>95</v>
      </c>
      <c r="K9" s="410" t="s">
        <v>100</v>
      </c>
      <c r="L9" s="410" t="s">
        <v>117</v>
      </c>
      <c r="M9" s="408" t="s">
        <v>330</v>
      </c>
      <c r="N9" s="411" t="s">
        <v>331</v>
      </c>
      <c r="O9" s="408" t="s">
        <v>320</v>
      </c>
      <c r="P9" s="408" t="s">
        <v>332</v>
      </c>
      <c r="Q9" s="412" t="s">
        <v>333</v>
      </c>
      <c r="R9" s="413">
        <v>1</v>
      </c>
      <c r="S9" s="414" t="s">
        <v>383</v>
      </c>
    </row>
    <row r="10" spans="1:19" s="438" customFormat="1" ht="159" customHeight="1" x14ac:dyDescent="0.25">
      <c r="A10" s="431" t="s">
        <v>334</v>
      </c>
      <c r="B10" s="432" t="s">
        <v>335</v>
      </c>
      <c r="C10" s="433" t="s">
        <v>336</v>
      </c>
      <c r="D10" s="434" t="s">
        <v>337</v>
      </c>
      <c r="E10" s="433" t="s">
        <v>338</v>
      </c>
      <c r="F10" s="432" t="s">
        <v>95</v>
      </c>
      <c r="G10" s="432" t="s">
        <v>100</v>
      </c>
      <c r="H10" s="431" t="s">
        <v>117</v>
      </c>
      <c r="I10" s="435" t="s">
        <v>339</v>
      </c>
      <c r="J10" s="431" t="s">
        <v>96</v>
      </c>
      <c r="K10" s="431" t="s">
        <v>68</v>
      </c>
      <c r="L10" s="431" t="s">
        <v>113</v>
      </c>
      <c r="M10" s="431" t="s">
        <v>340</v>
      </c>
      <c r="N10" s="435" t="s">
        <v>341</v>
      </c>
      <c r="O10" s="432" t="s">
        <v>320</v>
      </c>
      <c r="P10" s="432" t="s">
        <v>342</v>
      </c>
      <c r="Q10" s="436" t="s">
        <v>343</v>
      </c>
      <c r="R10" s="437">
        <v>0.95</v>
      </c>
      <c r="S10" s="438" t="s">
        <v>390</v>
      </c>
    </row>
    <row r="11" spans="1:19" s="414" customFormat="1" ht="120" customHeight="1" x14ac:dyDescent="0.25">
      <c r="A11" s="545" t="s">
        <v>344</v>
      </c>
      <c r="B11" s="543" t="s">
        <v>345</v>
      </c>
      <c r="C11" s="543" t="s">
        <v>346</v>
      </c>
      <c r="D11" s="543" t="s">
        <v>347</v>
      </c>
      <c r="E11" s="543" t="s">
        <v>348</v>
      </c>
      <c r="F11" s="543" t="s">
        <v>97</v>
      </c>
      <c r="G11" s="545" t="s">
        <v>101</v>
      </c>
      <c r="H11" s="545" t="s">
        <v>318</v>
      </c>
      <c r="I11" s="547" t="s">
        <v>349</v>
      </c>
      <c r="J11" s="545" t="s">
        <v>97</v>
      </c>
      <c r="K11" s="545" t="s">
        <v>100</v>
      </c>
      <c r="L11" s="545" t="s">
        <v>113</v>
      </c>
      <c r="M11" s="545" t="s">
        <v>340</v>
      </c>
      <c r="N11" s="547" t="s">
        <v>350</v>
      </c>
      <c r="O11" s="543" t="s">
        <v>320</v>
      </c>
      <c r="P11" s="543" t="s">
        <v>351</v>
      </c>
      <c r="Q11" s="412" t="s">
        <v>352</v>
      </c>
      <c r="R11" s="413">
        <v>1</v>
      </c>
      <c r="S11" s="414" t="s">
        <v>383</v>
      </c>
    </row>
    <row r="12" spans="1:19" s="414" customFormat="1" ht="52.5" customHeight="1" x14ac:dyDescent="0.25">
      <c r="A12" s="546"/>
      <c r="B12" s="544"/>
      <c r="C12" s="544"/>
      <c r="D12" s="544"/>
      <c r="E12" s="544"/>
      <c r="F12" s="544"/>
      <c r="G12" s="546"/>
      <c r="H12" s="546"/>
      <c r="I12" s="548"/>
      <c r="J12" s="546"/>
      <c r="K12" s="546"/>
      <c r="L12" s="546"/>
      <c r="M12" s="546"/>
      <c r="N12" s="548"/>
      <c r="O12" s="544"/>
      <c r="P12" s="544"/>
      <c r="Q12" s="415" t="s">
        <v>353</v>
      </c>
      <c r="R12" s="416">
        <v>1</v>
      </c>
      <c r="S12" s="417"/>
    </row>
    <row r="13" spans="1:19" s="414" customFormat="1" ht="133.5" customHeight="1" x14ac:dyDescent="0.25">
      <c r="A13" s="545" t="s">
        <v>354</v>
      </c>
      <c r="B13" s="543" t="s">
        <v>241</v>
      </c>
      <c r="C13" s="543" t="s">
        <v>355</v>
      </c>
      <c r="D13" s="543" t="s">
        <v>356</v>
      </c>
      <c r="E13" s="543" t="s">
        <v>357</v>
      </c>
      <c r="F13" s="543" t="s">
        <v>94</v>
      </c>
      <c r="G13" s="545" t="s">
        <v>100</v>
      </c>
      <c r="H13" s="545" t="s">
        <v>117</v>
      </c>
      <c r="I13" s="543" t="s">
        <v>358</v>
      </c>
      <c r="J13" s="545" t="s">
        <v>95</v>
      </c>
      <c r="K13" s="545" t="s">
        <v>68</v>
      </c>
      <c r="L13" s="545" t="s">
        <v>318</v>
      </c>
      <c r="M13" s="543" t="s">
        <v>206</v>
      </c>
      <c r="N13" s="543" t="s">
        <v>359</v>
      </c>
      <c r="O13" s="543" t="s">
        <v>320</v>
      </c>
      <c r="P13" s="543" t="s">
        <v>360</v>
      </c>
      <c r="Q13" s="412" t="s">
        <v>361</v>
      </c>
      <c r="R13" s="418">
        <v>1</v>
      </c>
      <c r="S13" s="414" t="s">
        <v>383</v>
      </c>
    </row>
    <row r="14" spans="1:19" s="414" customFormat="1" ht="116.25" customHeight="1" x14ac:dyDescent="0.25">
      <c r="A14" s="546"/>
      <c r="B14" s="544"/>
      <c r="C14" s="544"/>
      <c r="D14" s="544"/>
      <c r="E14" s="544"/>
      <c r="F14" s="544"/>
      <c r="G14" s="546"/>
      <c r="H14" s="546"/>
      <c r="I14" s="544"/>
      <c r="J14" s="546"/>
      <c r="K14" s="546"/>
      <c r="L14" s="546"/>
      <c r="M14" s="544"/>
      <c r="N14" s="544"/>
      <c r="O14" s="544"/>
      <c r="P14" s="544"/>
      <c r="Q14" s="412" t="s">
        <v>362</v>
      </c>
      <c r="R14" s="418">
        <v>0.7</v>
      </c>
      <c r="S14" s="419"/>
    </row>
    <row r="15" spans="1:19" s="400" customFormat="1" ht="198.75" customHeight="1" x14ac:dyDescent="0.25">
      <c r="A15" s="393" t="s">
        <v>363</v>
      </c>
      <c r="B15" s="394" t="s">
        <v>364</v>
      </c>
      <c r="C15" s="395" t="s">
        <v>365</v>
      </c>
      <c r="D15" s="395" t="s">
        <v>366</v>
      </c>
      <c r="E15" s="395" t="s">
        <v>367</v>
      </c>
      <c r="F15" s="394" t="s">
        <v>94</v>
      </c>
      <c r="G15" s="393" t="s">
        <v>101</v>
      </c>
      <c r="H15" s="393" t="s">
        <v>328</v>
      </c>
      <c r="I15" s="396" t="s">
        <v>329</v>
      </c>
      <c r="J15" s="393" t="s">
        <v>95</v>
      </c>
      <c r="K15" s="393" t="s">
        <v>100</v>
      </c>
      <c r="L15" s="393" t="s">
        <v>117</v>
      </c>
      <c r="M15" s="394" t="s">
        <v>368</v>
      </c>
      <c r="N15" s="396" t="s">
        <v>331</v>
      </c>
      <c r="O15" s="394" t="s">
        <v>369</v>
      </c>
      <c r="P15" s="394" t="s">
        <v>370</v>
      </c>
      <c r="Q15" s="401" t="s">
        <v>333</v>
      </c>
      <c r="R15" s="399">
        <v>1</v>
      </c>
      <c r="S15" s="400" t="s">
        <v>384</v>
      </c>
    </row>
    <row r="16" spans="1:19" ht="37.5" customHeight="1" x14ac:dyDescent="0.35">
      <c r="A16" s="402"/>
      <c r="B16" s="403"/>
      <c r="C16" s="404"/>
      <c r="D16" s="404"/>
      <c r="E16" s="404"/>
      <c r="F16" s="403"/>
      <c r="G16" s="402"/>
      <c r="H16" s="402"/>
    </row>
    <row r="17" spans="4:4" x14ac:dyDescent="0.35">
      <c r="D17" s="405"/>
    </row>
  </sheetData>
  <autoFilter ref="A7:R16" xr:uid="{00000000-0009-0000-0000-000000000000}"/>
  <mergeCells count="48">
    <mergeCell ref="C1:O1"/>
    <mergeCell ref="C2:O2"/>
    <mergeCell ref="C3:O3"/>
    <mergeCell ref="A4:E4"/>
    <mergeCell ref="A5:E5"/>
    <mergeCell ref="F5:H5"/>
    <mergeCell ref="I5:R5"/>
    <mergeCell ref="I6:I7"/>
    <mergeCell ref="J6:L6"/>
    <mergeCell ref="M6:R6"/>
    <mergeCell ref="A11:A12"/>
    <mergeCell ref="B11:B12"/>
    <mergeCell ref="C11:C12"/>
    <mergeCell ref="D11:D12"/>
    <mergeCell ref="E11:E12"/>
    <mergeCell ref="F11:F12"/>
    <mergeCell ref="G11:G12"/>
    <mergeCell ref="A6:A7"/>
    <mergeCell ref="B6:B7"/>
    <mergeCell ref="C6:C7"/>
    <mergeCell ref="D6:D7"/>
    <mergeCell ref="E6:E7"/>
    <mergeCell ref="F6:H6"/>
    <mergeCell ref="N11:N12"/>
    <mergeCell ref="O11:O12"/>
    <mergeCell ref="P11:P12"/>
    <mergeCell ref="A13:A14"/>
    <mergeCell ref="B13:B14"/>
    <mergeCell ref="C13:C14"/>
    <mergeCell ref="D13:D14"/>
    <mergeCell ref="E13:E14"/>
    <mergeCell ref="F13:F14"/>
    <mergeCell ref="G13:G14"/>
    <mergeCell ref="H11:H12"/>
    <mergeCell ref="I11:I12"/>
    <mergeCell ref="J11:J12"/>
    <mergeCell ref="K11:K12"/>
    <mergeCell ref="L11:L12"/>
    <mergeCell ref="M11:M12"/>
    <mergeCell ref="N13:N14"/>
    <mergeCell ref="O13:O14"/>
    <mergeCell ref="P13:P14"/>
    <mergeCell ref="H13:H14"/>
    <mergeCell ref="I13:I14"/>
    <mergeCell ref="J13:J14"/>
    <mergeCell ref="K13:K14"/>
    <mergeCell ref="L13:L14"/>
    <mergeCell ref="M13:M14"/>
  </mergeCells>
  <pageMargins left="0.70866141732283472" right="0.70866141732283472" top="0.74803149606299213" bottom="0.74803149606299213" header="0.31496062992125984" footer="0.31496062992125984"/>
  <pageSetup paperSize="5" scale="6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3"/>
  <dimension ref="A1:C21"/>
  <sheetViews>
    <sheetView showGridLines="0" workbookViewId="0">
      <selection sqref="A1:C21"/>
    </sheetView>
  </sheetViews>
  <sheetFormatPr baseColWidth="10" defaultColWidth="11.453125" defaultRowHeight="14.5" x14ac:dyDescent="0.35"/>
  <cols>
    <col min="1" max="1" width="11.453125" customWidth="1"/>
    <col min="2" max="2" width="60.54296875" customWidth="1"/>
    <col min="3" max="3" width="52.1796875" customWidth="1"/>
  </cols>
  <sheetData>
    <row r="1" spans="1:3" x14ac:dyDescent="0.35">
      <c r="A1" s="7" t="s">
        <v>4</v>
      </c>
      <c r="B1" s="8" t="s">
        <v>3</v>
      </c>
      <c r="C1" s="8" t="s">
        <v>5</v>
      </c>
    </row>
    <row r="2" spans="1:3" x14ac:dyDescent="0.35">
      <c r="A2" s="4">
        <v>1</v>
      </c>
      <c r="B2" s="9" t="s">
        <v>42</v>
      </c>
      <c r="C2" s="12" t="s">
        <v>88</v>
      </c>
    </row>
    <row r="3" spans="1:3" x14ac:dyDescent="0.35">
      <c r="A3" s="4">
        <v>2</v>
      </c>
      <c r="B3" s="9" t="s">
        <v>8</v>
      </c>
      <c r="C3" s="12" t="s">
        <v>75</v>
      </c>
    </row>
    <row r="4" spans="1:3" x14ac:dyDescent="0.35">
      <c r="A4" s="4">
        <v>3</v>
      </c>
      <c r="B4" s="9" t="s">
        <v>28</v>
      </c>
      <c r="C4" s="12" t="s">
        <v>79</v>
      </c>
    </row>
    <row r="5" spans="1:3" x14ac:dyDescent="0.35">
      <c r="A5" s="4">
        <v>4</v>
      </c>
      <c r="B5" s="9" t="s">
        <v>27</v>
      </c>
      <c r="C5" s="12" t="s">
        <v>71</v>
      </c>
    </row>
    <row r="6" spans="1:3" x14ac:dyDescent="0.35">
      <c r="A6" s="4">
        <v>5</v>
      </c>
      <c r="B6" s="9" t="s">
        <v>30</v>
      </c>
      <c r="C6" s="12" t="s">
        <v>80</v>
      </c>
    </row>
    <row r="7" spans="1:3" x14ac:dyDescent="0.35">
      <c r="A7" s="4">
        <v>6</v>
      </c>
      <c r="B7" s="9" t="s">
        <v>39</v>
      </c>
      <c r="C7" s="12" t="s">
        <v>84</v>
      </c>
    </row>
    <row r="8" spans="1:3" x14ac:dyDescent="0.35">
      <c r="A8" s="4">
        <v>7</v>
      </c>
      <c r="B8" s="9" t="s">
        <v>33</v>
      </c>
      <c r="C8" s="12" t="s">
        <v>76</v>
      </c>
    </row>
    <row r="9" spans="1:3" x14ac:dyDescent="0.35">
      <c r="A9" s="4">
        <v>8</v>
      </c>
      <c r="B9" s="9" t="s">
        <v>44</v>
      </c>
      <c r="C9" s="12" t="s">
        <v>86</v>
      </c>
    </row>
    <row r="10" spans="1:3" x14ac:dyDescent="0.35">
      <c r="A10" s="4">
        <v>9</v>
      </c>
      <c r="B10" s="9" t="s">
        <v>32</v>
      </c>
      <c r="C10" s="12" t="s">
        <v>82</v>
      </c>
    </row>
    <row r="11" spans="1:3" x14ac:dyDescent="0.35">
      <c r="A11" s="4">
        <v>10</v>
      </c>
      <c r="B11" s="9" t="s">
        <v>35</v>
      </c>
      <c r="C11" s="12" t="s">
        <v>72</v>
      </c>
    </row>
    <row r="12" spans="1:3" x14ac:dyDescent="0.35">
      <c r="A12" s="4">
        <v>11</v>
      </c>
      <c r="B12" s="9" t="s">
        <v>36</v>
      </c>
      <c r="C12" s="12" t="s">
        <v>85</v>
      </c>
    </row>
    <row r="13" spans="1:3" x14ac:dyDescent="0.35">
      <c r="A13" s="4">
        <v>12</v>
      </c>
      <c r="B13" s="9" t="s">
        <v>38</v>
      </c>
      <c r="C13" s="12" t="s">
        <v>89</v>
      </c>
    </row>
    <row r="14" spans="1:3" x14ac:dyDescent="0.35">
      <c r="A14" s="4">
        <v>13</v>
      </c>
      <c r="B14" s="9" t="s">
        <v>37</v>
      </c>
      <c r="C14" s="12" t="s">
        <v>87</v>
      </c>
    </row>
    <row r="15" spans="1:3" x14ac:dyDescent="0.35">
      <c r="A15" s="4">
        <v>14</v>
      </c>
      <c r="B15" s="9" t="s">
        <v>26</v>
      </c>
      <c r="C15" s="12" t="s">
        <v>78</v>
      </c>
    </row>
    <row r="16" spans="1:3" x14ac:dyDescent="0.35">
      <c r="A16" s="4">
        <v>15</v>
      </c>
      <c r="B16" s="9" t="s">
        <v>29</v>
      </c>
      <c r="C16" s="12" t="s">
        <v>81</v>
      </c>
    </row>
    <row r="17" spans="1:3" x14ac:dyDescent="0.35">
      <c r="A17" s="4">
        <v>16</v>
      </c>
      <c r="B17" s="9" t="s">
        <v>41</v>
      </c>
      <c r="C17" s="12" t="s">
        <v>73</v>
      </c>
    </row>
    <row r="18" spans="1:3" x14ac:dyDescent="0.35">
      <c r="A18" s="4">
        <v>17</v>
      </c>
      <c r="B18" s="9" t="s">
        <v>40</v>
      </c>
      <c r="C18" s="12" t="s">
        <v>83</v>
      </c>
    </row>
    <row r="19" spans="1:3" x14ac:dyDescent="0.35">
      <c r="A19" s="4">
        <v>18</v>
      </c>
      <c r="B19" s="9" t="s">
        <v>31</v>
      </c>
      <c r="C19" s="12" t="s">
        <v>77</v>
      </c>
    </row>
    <row r="20" spans="1:3" x14ac:dyDescent="0.35">
      <c r="A20" s="4">
        <v>19</v>
      </c>
      <c r="B20" s="9" t="s">
        <v>43</v>
      </c>
      <c r="C20" s="12" t="s">
        <v>76</v>
      </c>
    </row>
    <row r="21" spans="1:3" x14ac:dyDescent="0.35">
      <c r="A21" s="4">
        <v>20</v>
      </c>
      <c r="B21" s="9" t="s">
        <v>34</v>
      </c>
      <c r="C21" s="12" t="s">
        <v>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00"/>
  </sheetPr>
  <dimension ref="A1:P14"/>
  <sheetViews>
    <sheetView showGridLines="0" topLeftCell="A4" zoomScale="60" zoomScaleNormal="60" workbookViewId="0">
      <selection activeCell="D10" sqref="D10"/>
    </sheetView>
  </sheetViews>
  <sheetFormatPr baseColWidth="10" defaultRowHeight="14.5" x14ac:dyDescent="0.35"/>
  <cols>
    <col min="1" max="1" width="13.54296875" customWidth="1"/>
    <col min="7" max="7" width="15.453125" customWidth="1"/>
    <col min="15" max="15" width="15.1796875" customWidth="1"/>
  </cols>
  <sheetData>
    <row r="1" spans="1:16" ht="21" x14ac:dyDescent="0.35">
      <c r="A1" s="262" t="s">
        <v>239</v>
      </c>
    </row>
    <row r="2" spans="1:16" ht="15" customHeight="1" x14ac:dyDescent="0.35">
      <c r="A2" s="243"/>
      <c r="B2" s="263"/>
      <c r="C2" s="263"/>
      <c r="D2" s="263"/>
      <c r="E2" s="829"/>
      <c r="F2" s="829"/>
      <c r="G2" s="829"/>
      <c r="H2" s="829"/>
      <c r="I2" s="829"/>
      <c r="J2" s="829"/>
      <c r="K2" s="829"/>
      <c r="L2" s="829"/>
      <c r="M2" s="829"/>
      <c r="N2" s="829"/>
      <c r="O2" s="829"/>
      <c r="P2" s="102"/>
    </row>
    <row r="3" spans="1:16" ht="15" customHeight="1" x14ac:dyDescent="0.35">
      <c r="A3" s="243"/>
      <c r="B3" s="263"/>
      <c r="C3" s="263"/>
      <c r="D3" s="263"/>
      <c r="E3" s="829"/>
      <c r="F3" s="829"/>
      <c r="G3" s="829"/>
      <c r="H3" s="829"/>
      <c r="I3" s="829"/>
      <c r="J3" s="829"/>
      <c r="K3" s="829"/>
      <c r="L3" s="829"/>
      <c r="M3" s="829"/>
      <c r="N3" s="829"/>
      <c r="O3" s="829"/>
      <c r="P3" s="102"/>
    </row>
    <row r="4" spans="1:16" ht="15" customHeight="1" x14ac:dyDescent="0.35">
      <c r="A4" s="243"/>
      <c r="B4" s="263"/>
      <c r="C4" s="263"/>
      <c r="D4" s="263"/>
      <c r="E4" s="829"/>
      <c r="F4" s="829"/>
      <c r="G4" s="829"/>
      <c r="H4" s="829"/>
      <c r="I4" s="829"/>
      <c r="J4" s="829"/>
      <c r="K4" s="829"/>
      <c r="L4" s="829"/>
      <c r="M4" s="829"/>
      <c r="N4" s="829"/>
      <c r="O4" s="829"/>
      <c r="P4" s="102"/>
    </row>
    <row r="5" spans="1:16" ht="15.75" customHeight="1" x14ac:dyDescent="0.35">
      <c r="A5" s="243"/>
      <c r="B5" s="828"/>
      <c r="C5" s="828"/>
      <c r="D5" s="828"/>
      <c r="E5" s="829"/>
      <c r="F5" s="829"/>
      <c r="G5" s="829"/>
      <c r="H5" s="829"/>
      <c r="I5" s="829"/>
      <c r="J5" s="829"/>
      <c r="K5" s="829"/>
      <c r="L5" s="829"/>
      <c r="M5" s="829"/>
      <c r="N5" s="829"/>
      <c r="O5" s="829"/>
      <c r="P5" s="102"/>
    </row>
    <row r="6" spans="1:16" ht="15" thickBot="1" x14ac:dyDescent="0.4"/>
    <row r="7" spans="1:16" ht="15" thickBot="1" x14ac:dyDescent="0.4">
      <c r="A7" s="830" t="s">
        <v>164</v>
      </c>
      <c r="B7" s="831"/>
      <c r="C7" s="831"/>
      <c r="D7" s="831"/>
      <c r="E7" s="831"/>
      <c r="F7" s="831"/>
      <c r="G7" s="832"/>
      <c r="H7" s="43"/>
      <c r="I7" s="830" t="s">
        <v>120</v>
      </c>
      <c r="J7" s="831"/>
      <c r="K7" s="831"/>
      <c r="L7" s="831"/>
      <c r="M7" s="831"/>
      <c r="N7" s="831"/>
      <c r="O7" s="832"/>
    </row>
    <row r="8" spans="1:16" x14ac:dyDescent="0.35">
      <c r="A8" s="28"/>
      <c r="B8" s="29"/>
      <c r="C8" s="711" t="s">
        <v>111</v>
      </c>
      <c r="D8" s="711"/>
      <c r="E8" s="711"/>
      <c r="F8" s="711"/>
      <c r="G8" s="712"/>
      <c r="H8" s="86"/>
      <c r="I8" s="28"/>
      <c r="J8" s="29"/>
      <c r="K8" s="711" t="s">
        <v>111</v>
      </c>
      <c r="L8" s="711"/>
      <c r="M8" s="711"/>
      <c r="N8" s="711"/>
      <c r="O8" s="712"/>
    </row>
    <row r="9" spans="1:16" x14ac:dyDescent="0.35">
      <c r="A9" s="30"/>
      <c r="B9" s="31"/>
      <c r="C9" s="32" t="s">
        <v>121</v>
      </c>
      <c r="D9" s="32" t="s">
        <v>99</v>
      </c>
      <c r="E9" s="32" t="s">
        <v>68</v>
      </c>
      <c r="F9" s="32" t="s">
        <v>100</v>
      </c>
      <c r="G9" s="33" t="s">
        <v>101</v>
      </c>
      <c r="H9" s="86"/>
      <c r="I9" s="30"/>
      <c r="J9" s="31"/>
      <c r="K9" s="32" t="s">
        <v>121</v>
      </c>
      <c r="L9" s="32" t="s">
        <v>99</v>
      </c>
      <c r="M9" s="32" t="s">
        <v>68</v>
      </c>
      <c r="N9" s="32" t="s">
        <v>100</v>
      </c>
      <c r="O9" s="33" t="s">
        <v>101</v>
      </c>
    </row>
    <row r="10" spans="1:16" ht="73.5" customHeight="1" x14ac:dyDescent="0.35">
      <c r="A10" s="697" t="s">
        <v>110</v>
      </c>
      <c r="B10" s="32" t="s">
        <v>119</v>
      </c>
      <c r="C10" s="34" t="str">
        <f>'3. R. Inherente'!K10</f>
        <v xml:space="preserve">                                                                                 </v>
      </c>
      <c r="D10" s="34" t="str">
        <f>'3. R. Inherente'!L10</f>
        <v xml:space="preserve">                                                                                 </v>
      </c>
      <c r="E10" s="34" t="str">
        <f>'3. R. Inherente'!M10</f>
        <v xml:space="preserve">                                                                                 </v>
      </c>
      <c r="F10" s="34" t="str">
        <f>'3. R. Inherente'!N10</f>
        <v xml:space="preserve">                                                                                 </v>
      </c>
      <c r="G10" s="35" t="str">
        <f>'3. R. Inherente'!O10</f>
        <v xml:space="preserve">                                                                                 </v>
      </c>
      <c r="H10" s="88"/>
      <c r="I10" s="697" t="s">
        <v>110</v>
      </c>
      <c r="J10" s="32" t="s">
        <v>119</v>
      </c>
      <c r="K10" s="34" t="str">
        <f>'5. Mapa residual'!L11</f>
        <v xml:space="preserve">                                                                               </v>
      </c>
      <c r="L10" s="34" t="str">
        <f>'5. Mapa residual'!M11</f>
        <v xml:space="preserve">                                                                               </v>
      </c>
      <c r="M10" s="34" t="str">
        <f>'5. Mapa residual'!N11</f>
        <v xml:space="preserve">                                                         </v>
      </c>
      <c r="N10" s="34" t="str">
        <f>'5. Mapa residual'!O11</f>
        <v xml:space="preserve">                                                                               </v>
      </c>
      <c r="O10" s="35" t="str">
        <f>'5. Mapa residual'!P11</f>
        <v xml:space="preserve">                                                                               </v>
      </c>
    </row>
    <row r="11" spans="1:16" ht="75.75" customHeight="1" x14ac:dyDescent="0.35">
      <c r="A11" s="697"/>
      <c r="B11" s="32" t="s">
        <v>117</v>
      </c>
      <c r="C11" s="174" t="str">
        <f>'3. R. Inherente'!K11</f>
        <v xml:space="preserve">                                                                                 </v>
      </c>
      <c r="D11" s="174" t="str">
        <f>'3. R. Inherente'!L11</f>
        <v xml:space="preserve">                                                                                 </v>
      </c>
      <c r="E11" s="34" t="str">
        <f>'3. R. Inherente'!M11</f>
        <v xml:space="preserve">                                                                                 </v>
      </c>
      <c r="F11" s="34" t="str">
        <f>'3. R. Inherente'!N11</f>
        <v xml:space="preserve">                                                                                 </v>
      </c>
      <c r="G11" s="35" t="str">
        <f>'3. R. Inherente'!O11</f>
        <v xml:space="preserve">                                                                                 </v>
      </c>
      <c r="H11" s="88"/>
      <c r="I11" s="697"/>
      <c r="J11" s="32" t="s">
        <v>117</v>
      </c>
      <c r="K11" s="174" t="str">
        <f>'5. Mapa residual'!L12</f>
        <v xml:space="preserve">                                                                               </v>
      </c>
      <c r="L11" s="174" t="str">
        <f>'5. Mapa residual'!M12</f>
        <v xml:space="preserve">                                                                               </v>
      </c>
      <c r="M11" s="34" t="str">
        <f>'5. Mapa residual'!N12</f>
        <v xml:space="preserve">                                                                               </v>
      </c>
      <c r="N11" s="34" t="str">
        <f>'5. Mapa residual'!O12</f>
        <v xml:space="preserve">                                                                               </v>
      </c>
      <c r="O11" s="35" t="str">
        <f>'5. Mapa residual'!P12</f>
        <v xml:space="preserve">                                                                               </v>
      </c>
    </row>
    <row r="12" spans="1:16" ht="94.5" customHeight="1" x14ac:dyDescent="0.35">
      <c r="A12" s="697"/>
      <c r="B12" s="32" t="s">
        <v>118</v>
      </c>
      <c r="C12" s="174" t="str">
        <f>'3. R. Inherente'!K12</f>
        <v xml:space="preserve">                                                                                 </v>
      </c>
      <c r="D12" s="174" t="str">
        <f>'3. R. Inherente'!L12</f>
        <v xml:space="preserve">                                                                                 </v>
      </c>
      <c r="E12" s="174" t="str">
        <f>'3. R. Inherente'!M12</f>
        <v xml:space="preserve">1 2  4 5   8 9 10 11                                                                       </v>
      </c>
      <c r="F12" s="34" t="str">
        <f>'3. R. Inherente'!N12</f>
        <v xml:space="preserve">  3   6                                                                            </v>
      </c>
      <c r="G12" s="35" t="str">
        <f>'3. R. Inherente'!O12</f>
        <v xml:space="preserve">      7                                                                           </v>
      </c>
      <c r="H12" s="88"/>
      <c r="I12" s="697"/>
      <c r="J12" s="32" t="s">
        <v>118</v>
      </c>
      <c r="K12" s="174" t="str">
        <f>'5. Mapa residual'!L13</f>
        <v xml:space="preserve">                                                                               </v>
      </c>
      <c r="L12" s="174" t="str">
        <f>'5. Mapa residual'!M13</f>
        <v xml:space="preserve">                                                                               </v>
      </c>
      <c r="M12" s="174" t="str">
        <f>'5. Mapa residual'!N13</f>
        <v xml:space="preserve">1 2  4 5   8 9 10 11                                                                     </v>
      </c>
      <c r="N12" s="34" t="str">
        <f>'5. Mapa residual'!O13</f>
        <v xml:space="preserve">  3   6                                                                          </v>
      </c>
      <c r="O12" s="35" t="str">
        <f>'5. Mapa residual'!P13</f>
        <v xml:space="preserve">                                                                               </v>
      </c>
    </row>
    <row r="13" spans="1:16" x14ac:dyDescent="0.35">
      <c r="A13" s="697"/>
      <c r="B13" s="32" t="s">
        <v>113</v>
      </c>
      <c r="C13" s="175" t="str">
        <f>'3. R. Inherente'!K13</f>
        <v xml:space="preserve">                                                                                 </v>
      </c>
      <c r="D13" s="174" t="str">
        <f>'3. R. Inherente'!L13</f>
        <v xml:space="preserve">                                                                                 </v>
      </c>
      <c r="E13" s="174" t="str">
        <f>'3. R. Inherente'!M13</f>
        <v xml:space="preserve">                                                                                 </v>
      </c>
      <c r="F13" s="34" t="str">
        <f>'3. R. Inherente'!N13</f>
        <v xml:space="preserve">                                                                                 </v>
      </c>
      <c r="G13" s="35" t="str">
        <f>'3. R. Inherente'!O13</f>
        <v xml:space="preserve">                                                                                 </v>
      </c>
      <c r="H13" s="88"/>
      <c r="I13" s="697"/>
      <c r="J13" s="32" t="s">
        <v>113</v>
      </c>
      <c r="K13" s="175" t="str">
        <f>'5. Mapa residual'!L14</f>
        <v xml:space="preserve">                                                                               </v>
      </c>
      <c r="L13" s="174" t="str">
        <f>'5. Mapa residual'!M14</f>
        <v xml:space="preserve">                                                                               </v>
      </c>
      <c r="M13" s="174" t="str">
        <f>'5. Mapa residual'!N14</f>
        <v xml:space="preserve">                                                                               </v>
      </c>
      <c r="N13" s="34" t="str">
        <f>'5. Mapa residual'!O14</f>
        <v xml:space="preserve">                                                                               </v>
      </c>
      <c r="O13" s="35" t="str">
        <f>'5. Mapa residual'!P14</f>
        <v xml:space="preserve">      7                                                                         </v>
      </c>
    </row>
    <row r="14" spans="1:16" ht="15" thickBot="1" x14ac:dyDescent="0.4">
      <c r="A14" s="698"/>
      <c r="B14" s="38" t="s">
        <v>115</v>
      </c>
      <c r="C14" s="176" t="str">
        <f>'3. R. Inherente'!K14</f>
        <v xml:space="preserve">                                                                                 </v>
      </c>
      <c r="D14" s="176" t="str">
        <f>'3. R. Inherente'!L14</f>
        <v xml:space="preserve">                                                                                 </v>
      </c>
      <c r="E14" s="177" t="str">
        <f>'3. R. Inherente'!M14</f>
        <v xml:space="preserve">                                                                                 </v>
      </c>
      <c r="F14" s="41" t="str">
        <f>'3. R. Inherente'!N14</f>
        <v xml:space="preserve">                                                                                 </v>
      </c>
      <c r="G14" s="42" t="str">
        <f>'3. R. Inherente'!O14</f>
        <v xml:space="preserve">                                                                                 </v>
      </c>
      <c r="H14" s="88"/>
      <c r="I14" s="698"/>
      <c r="J14" s="38" t="s">
        <v>115</v>
      </c>
      <c r="K14" s="176" t="str">
        <f>'5. Mapa residual'!L15</f>
        <v xml:space="preserve">                                                                               </v>
      </c>
      <c r="L14" s="176" t="str">
        <f>'5. Mapa residual'!M15</f>
        <v xml:space="preserve">                                                                               </v>
      </c>
      <c r="M14" s="177" t="str">
        <f>'5. Mapa residual'!N15</f>
        <v xml:space="preserve">                                                                               </v>
      </c>
      <c r="N14" s="41" t="str">
        <f>'5. Mapa residual'!O15</f>
        <v xml:space="preserve">                                                                               </v>
      </c>
      <c r="O14" s="42" t="str">
        <f>'5. Mapa residual'!P15</f>
        <v xml:space="preserve">                                                         </v>
      </c>
    </row>
  </sheetData>
  <mergeCells count="8">
    <mergeCell ref="B5:D5"/>
    <mergeCell ref="E2:O5"/>
    <mergeCell ref="I7:O7"/>
    <mergeCell ref="K8:O8"/>
    <mergeCell ref="I10:I14"/>
    <mergeCell ref="A7:G7"/>
    <mergeCell ref="C8:G8"/>
    <mergeCell ref="A10:A14"/>
  </mergeCells>
  <hyperlinks>
    <hyperlink ref="A1" location="OPCIONES!A1" display="OPCIONES"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D92DE"/>
  </sheetPr>
  <dimension ref="A1:AJ26"/>
  <sheetViews>
    <sheetView topLeftCell="W1" zoomScale="70" zoomScaleNormal="70" workbookViewId="0">
      <selection activeCell="AI6" sqref="AI6"/>
    </sheetView>
  </sheetViews>
  <sheetFormatPr baseColWidth="10" defaultRowHeight="14.5" x14ac:dyDescent="0.35"/>
  <cols>
    <col min="1" max="1" width="31.54296875" customWidth="1"/>
    <col min="2" max="2" width="25.54296875" customWidth="1"/>
    <col min="3" max="3" width="26.453125" customWidth="1"/>
    <col min="20" max="20" width="26.453125" customWidth="1"/>
    <col min="24" max="24" width="23.54296875" customWidth="1"/>
    <col min="26" max="26" width="27.1796875" customWidth="1"/>
    <col min="28" max="28" width="19.81640625" customWidth="1"/>
    <col min="29" max="29" width="10.81640625"/>
    <col min="30" max="30" width="18" customWidth="1"/>
    <col min="31" max="31" width="10.81640625"/>
    <col min="33" max="33" width="10.81640625"/>
    <col min="34" max="34" width="19.81640625" customWidth="1"/>
  </cols>
  <sheetData>
    <row r="1" spans="1:36" ht="30.75" customHeight="1" thickBot="1" x14ac:dyDescent="0.4">
      <c r="A1" s="833" t="s">
        <v>197</v>
      </c>
      <c r="B1" s="833"/>
      <c r="D1" s="211" t="s">
        <v>239</v>
      </c>
      <c r="E1" s="836" t="s">
        <v>198</v>
      </c>
      <c r="F1" s="837"/>
      <c r="G1" s="837"/>
      <c r="H1" s="838"/>
    </row>
    <row r="2" spans="1:36" ht="52" x14ac:dyDescent="0.35">
      <c r="B2" s="122" t="s">
        <v>199</v>
      </c>
      <c r="C2" s="122"/>
      <c r="E2" s="834" t="s">
        <v>173</v>
      </c>
      <c r="F2" s="834"/>
      <c r="G2" s="834"/>
      <c r="H2" s="834"/>
      <c r="I2" s="835"/>
      <c r="K2" s="835" t="s">
        <v>200</v>
      </c>
      <c r="L2" s="835"/>
      <c r="M2" s="835"/>
      <c r="O2" s="835" t="s">
        <v>175</v>
      </c>
      <c r="P2" s="835"/>
      <c r="R2" s="115" t="s">
        <v>201</v>
      </c>
      <c r="T2" s="115" t="s">
        <v>202</v>
      </c>
      <c r="V2" s="89" t="s">
        <v>203</v>
      </c>
      <c r="X2" s="89" t="s">
        <v>59</v>
      </c>
      <c r="Z2" s="89" t="s">
        <v>254</v>
      </c>
      <c r="AB2" s="89" t="s">
        <v>10</v>
      </c>
      <c r="AD2" s="89" t="s">
        <v>45</v>
      </c>
      <c r="AF2" s="89" t="s">
        <v>52</v>
      </c>
      <c r="AH2" s="89" t="s">
        <v>56</v>
      </c>
      <c r="AJ2" s="89" t="s">
        <v>308</v>
      </c>
    </row>
    <row r="3" spans="1:36" ht="38.25" customHeight="1" thickBot="1" x14ac:dyDescent="0.4">
      <c r="A3" s="116" t="s">
        <v>204</v>
      </c>
      <c r="B3" s="122" t="s">
        <v>204</v>
      </c>
      <c r="C3" s="122" t="s">
        <v>199</v>
      </c>
      <c r="E3" s="117" t="s">
        <v>11</v>
      </c>
      <c r="F3" s="117" t="s">
        <v>174</v>
      </c>
      <c r="H3" s="117" t="s">
        <v>176</v>
      </c>
      <c r="I3" s="117" t="s">
        <v>177</v>
      </c>
      <c r="K3" s="115" t="s">
        <v>178</v>
      </c>
      <c r="L3" s="115" t="s">
        <v>179</v>
      </c>
      <c r="M3" s="115" t="s">
        <v>180</v>
      </c>
      <c r="O3" s="120" t="s">
        <v>11</v>
      </c>
      <c r="P3" s="120" t="s">
        <v>205</v>
      </c>
      <c r="R3" s="116" t="s">
        <v>206</v>
      </c>
      <c r="T3" s="113" t="s">
        <v>125</v>
      </c>
      <c r="V3" s="114" t="s">
        <v>207</v>
      </c>
      <c r="X3" s="114" t="s">
        <v>240</v>
      </c>
      <c r="Z3" s="114" t="s">
        <v>255</v>
      </c>
      <c r="AB3" s="114" t="s">
        <v>20</v>
      </c>
      <c r="AD3" s="114" t="s">
        <v>46</v>
      </c>
      <c r="AF3" s="114" t="s">
        <v>57</v>
      </c>
      <c r="AH3" s="114" t="s">
        <v>62</v>
      </c>
      <c r="AI3" s="24"/>
      <c r="AJ3" s="114" t="s">
        <v>405</v>
      </c>
    </row>
    <row r="4" spans="1:36" ht="35.15" customHeight="1" x14ac:dyDescent="0.35">
      <c r="A4" s="121" t="s">
        <v>208</v>
      </c>
      <c r="B4" s="124" t="s">
        <v>208</v>
      </c>
      <c r="C4" s="134" t="s">
        <v>59</v>
      </c>
      <c r="E4" s="116" t="s">
        <v>12</v>
      </c>
      <c r="F4" s="118">
        <v>0.25</v>
      </c>
      <c r="H4" s="116" t="s">
        <v>67</v>
      </c>
      <c r="I4" s="118">
        <v>0.25</v>
      </c>
      <c r="K4" s="116" t="s">
        <v>209</v>
      </c>
      <c r="L4" s="116" t="s">
        <v>210</v>
      </c>
      <c r="M4" s="116" t="s">
        <v>211</v>
      </c>
      <c r="O4" s="116" t="s">
        <v>12</v>
      </c>
      <c r="P4" s="137" t="s">
        <v>110</v>
      </c>
      <c r="R4" s="116" t="s">
        <v>212</v>
      </c>
      <c r="T4" s="113" t="s">
        <v>124</v>
      </c>
      <c r="V4" s="114" t="s">
        <v>213</v>
      </c>
      <c r="X4" s="114" t="s">
        <v>241</v>
      </c>
      <c r="Z4" s="114" t="s">
        <v>256</v>
      </c>
      <c r="AB4" s="114" t="s">
        <v>18</v>
      </c>
      <c r="AD4" s="114" t="s">
        <v>47</v>
      </c>
      <c r="AF4" s="114" t="s">
        <v>58</v>
      </c>
      <c r="AH4" s="114" t="s">
        <v>63</v>
      </c>
      <c r="AI4" s="24"/>
      <c r="AJ4" s="114" t="s">
        <v>406</v>
      </c>
    </row>
    <row r="5" spans="1:36" ht="35.15" customHeight="1" thickBot="1" x14ac:dyDescent="0.4">
      <c r="A5" s="121" t="s">
        <v>214</v>
      </c>
      <c r="B5" s="128"/>
      <c r="C5" s="135"/>
      <c r="E5" s="116" t="s">
        <v>13</v>
      </c>
      <c r="F5" s="118">
        <v>0.15</v>
      </c>
      <c r="H5" s="116" t="s">
        <v>66</v>
      </c>
      <c r="I5" s="118">
        <v>0.15</v>
      </c>
      <c r="K5" s="116" t="s">
        <v>215</v>
      </c>
      <c r="L5" s="116" t="s">
        <v>216</v>
      </c>
      <c r="M5" s="116" t="s">
        <v>217</v>
      </c>
      <c r="O5" s="116" t="s">
        <v>13</v>
      </c>
      <c r="P5" s="137" t="s">
        <v>110</v>
      </c>
      <c r="R5" s="116" t="s">
        <v>218</v>
      </c>
      <c r="T5" s="113" t="s">
        <v>123</v>
      </c>
      <c r="V5" s="114" t="s">
        <v>219</v>
      </c>
      <c r="X5" s="114" t="s">
        <v>242</v>
      </c>
      <c r="Z5" s="114" t="s">
        <v>257</v>
      </c>
      <c r="AB5" s="114" t="s">
        <v>16</v>
      </c>
      <c r="AD5" s="114" t="s">
        <v>48</v>
      </c>
      <c r="AF5" s="114" t="s">
        <v>59</v>
      </c>
      <c r="AH5" s="114" t="s">
        <v>64</v>
      </c>
      <c r="AI5" s="24"/>
      <c r="AJ5" s="114" t="s">
        <v>407</v>
      </c>
    </row>
    <row r="6" spans="1:36" ht="35.15" customHeight="1" x14ac:dyDescent="0.35">
      <c r="A6" s="121" t="s">
        <v>220</v>
      </c>
      <c r="B6" s="130" t="s">
        <v>214</v>
      </c>
      <c r="C6" s="136" t="s">
        <v>221</v>
      </c>
      <c r="E6" s="116" t="s">
        <v>14</v>
      </c>
      <c r="F6" s="118">
        <v>0.1</v>
      </c>
      <c r="H6" s="116"/>
      <c r="I6" s="116"/>
      <c r="K6" s="116"/>
      <c r="L6" s="116"/>
      <c r="M6" s="116"/>
      <c r="O6" s="116" t="s">
        <v>14</v>
      </c>
      <c r="P6" s="137" t="s">
        <v>111</v>
      </c>
      <c r="R6" s="116" t="s">
        <v>222</v>
      </c>
      <c r="T6" s="113" t="s">
        <v>223</v>
      </c>
      <c r="V6" s="116"/>
      <c r="X6" s="114" t="s">
        <v>243</v>
      </c>
      <c r="Z6" s="114" t="s">
        <v>258</v>
      </c>
      <c r="AB6" s="114" t="s">
        <v>17</v>
      </c>
      <c r="AD6" s="114" t="s">
        <v>49</v>
      </c>
      <c r="AF6" s="114" t="s">
        <v>60</v>
      </c>
      <c r="AH6" s="114" t="s">
        <v>53</v>
      </c>
      <c r="AI6" s="24"/>
    </row>
    <row r="7" spans="1:36" ht="35.15" customHeight="1" thickBot="1" x14ac:dyDescent="0.4">
      <c r="A7" s="121" t="s">
        <v>224</v>
      </c>
      <c r="B7" s="128"/>
      <c r="C7" s="135"/>
      <c r="E7" s="116"/>
      <c r="F7" s="118"/>
      <c r="O7" s="119"/>
      <c r="R7" s="116" t="s">
        <v>225</v>
      </c>
      <c r="X7" s="114" t="s">
        <v>244</v>
      </c>
      <c r="Z7" s="114" t="s">
        <v>259</v>
      </c>
      <c r="AB7" s="114" t="s">
        <v>19</v>
      </c>
      <c r="AD7" s="114" t="s">
        <v>50</v>
      </c>
      <c r="AF7" s="114" t="s">
        <v>25</v>
      </c>
      <c r="AH7" s="114" t="s">
        <v>54</v>
      </c>
      <c r="AI7" s="24"/>
    </row>
    <row r="8" spans="1:36" ht="35.15" customHeight="1" x14ac:dyDescent="0.35">
      <c r="A8" s="121" t="s">
        <v>226</v>
      </c>
      <c r="B8" s="130" t="s">
        <v>220</v>
      </c>
      <c r="C8" s="136" t="s">
        <v>227</v>
      </c>
      <c r="R8" s="116"/>
      <c r="X8" s="114" t="s">
        <v>245</v>
      </c>
      <c r="Z8" s="114" t="s">
        <v>260</v>
      </c>
      <c r="AB8" s="114" t="s">
        <v>25</v>
      </c>
      <c r="AD8" s="114" t="s">
        <v>51</v>
      </c>
      <c r="AF8" s="114" t="s">
        <v>61</v>
      </c>
      <c r="AH8" s="114" t="s">
        <v>65</v>
      </c>
      <c r="AI8" s="24"/>
    </row>
    <row r="9" spans="1:36" ht="35.15" customHeight="1" thickBot="1" x14ac:dyDescent="0.4">
      <c r="A9" s="121" t="s">
        <v>228</v>
      </c>
      <c r="B9" s="132"/>
      <c r="C9" s="135"/>
      <c r="X9" s="114" t="s">
        <v>246</v>
      </c>
      <c r="Z9" s="114" t="s">
        <v>261</v>
      </c>
      <c r="AB9" s="114" t="s">
        <v>23</v>
      </c>
      <c r="AH9" s="114" t="s">
        <v>55</v>
      </c>
      <c r="AI9" s="24"/>
    </row>
    <row r="10" spans="1:36" ht="35.15" customHeight="1" x14ac:dyDescent="0.35">
      <c r="A10" s="121" t="s">
        <v>229</v>
      </c>
      <c r="B10" s="130" t="s">
        <v>224</v>
      </c>
      <c r="C10" s="136" t="s">
        <v>230</v>
      </c>
      <c r="X10" s="114" t="s">
        <v>247</v>
      </c>
      <c r="Z10" s="114" t="s">
        <v>262</v>
      </c>
      <c r="AB10" s="114" t="s">
        <v>21</v>
      </c>
      <c r="AI10" s="24"/>
    </row>
    <row r="11" spans="1:36" ht="35.15" customHeight="1" thickBot="1" x14ac:dyDescent="0.4">
      <c r="A11" s="123"/>
      <c r="B11" s="128"/>
      <c r="C11" s="135"/>
      <c r="X11" s="114" t="s">
        <v>248</v>
      </c>
      <c r="Z11" s="114" t="s">
        <v>263</v>
      </c>
      <c r="AB11" s="114" t="s">
        <v>22</v>
      </c>
      <c r="AI11" s="24"/>
    </row>
    <row r="12" spans="1:36" ht="35.15" customHeight="1" x14ac:dyDescent="0.35">
      <c r="B12" s="130" t="s">
        <v>226</v>
      </c>
      <c r="C12" s="131" t="s">
        <v>59</v>
      </c>
      <c r="R12" s="670" t="s">
        <v>232</v>
      </c>
      <c r="S12" s="671"/>
      <c r="T12" s="672"/>
      <c r="X12" s="114" t="s">
        <v>105</v>
      </c>
      <c r="Z12" s="114" t="s">
        <v>264</v>
      </c>
      <c r="AB12" s="114" t="s">
        <v>24</v>
      </c>
      <c r="AI12" s="24"/>
    </row>
    <row r="13" spans="1:36" ht="35.15" customHeight="1" x14ac:dyDescent="0.35">
      <c r="B13" s="127"/>
      <c r="C13" s="126" t="s">
        <v>221</v>
      </c>
      <c r="R13" s="62" t="s">
        <v>142</v>
      </c>
      <c r="S13" s="63" t="s">
        <v>233</v>
      </c>
      <c r="T13" s="65" t="s">
        <v>234</v>
      </c>
      <c r="X13" s="114" t="s">
        <v>249</v>
      </c>
      <c r="Z13" s="114" t="s">
        <v>265</v>
      </c>
      <c r="AB13" s="24"/>
      <c r="AD13" s="24"/>
      <c r="AF13" s="24"/>
      <c r="AH13" s="24"/>
      <c r="AI13" s="24"/>
    </row>
    <row r="14" spans="1:36" ht="35.15" customHeight="1" x14ac:dyDescent="0.35">
      <c r="B14" s="125"/>
      <c r="C14" s="126" t="s">
        <v>227</v>
      </c>
      <c r="R14" s="145" t="s">
        <v>115</v>
      </c>
      <c r="S14" s="147">
        <v>0.01</v>
      </c>
      <c r="T14" s="146">
        <v>0.2</v>
      </c>
      <c r="X14" s="114" t="s">
        <v>250</v>
      </c>
      <c r="Z14" s="114" t="s">
        <v>266</v>
      </c>
    </row>
    <row r="15" spans="1:36" ht="35.15" customHeight="1" x14ac:dyDescent="0.35">
      <c r="B15" s="125"/>
      <c r="C15" s="126" t="s">
        <v>230</v>
      </c>
      <c r="R15" s="148" t="s">
        <v>113</v>
      </c>
      <c r="S15" s="147">
        <v>0.21</v>
      </c>
      <c r="T15" s="146">
        <v>0.4</v>
      </c>
      <c r="X15" s="114" t="s">
        <v>38</v>
      </c>
      <c r="Z15" s="114" t="s">
        <v>267</v>
      </c>
    </row>
    <row r="16" spans="1:36" ht="35.15" customHeight="1" x14ac:dyDescent="0.35">
      <c r="B16" s="125"/>
      <c r="C16" s="126" t="s">
        <v>231</v>
      </c>
      <c r="R16" s="149" t="s">
        <v>118</v>
      </c>
      <c r="S16" s="147">
        <v>0.41</v>
      </c>
      <c r="T16" s="146">
        <v>0.6</v>
      </c>
      <c r="X16" s="114" t="s">
        <v>251</v>
      </c>
      <c r="Z16" s="114" t="s">
        <v>393</v>
      </c>
    </row>
    <row r="17" spans="2:24" ht="35.15" customHeight="1" thickBot="1" x14ac:dyDescent="0.4">
      <c r="B17" s="128"/>
      <c r="C17" s="129"/>
      <c r="R17" s="144" t="s">
        <v>117</v>
      </c>
      <c r="S17" s="147">
        <v>0.61</v>
      </c>
      <c r="T17" s="146">
        <v>0.8</v>
      </c>
      <c r="X17" s="114" t="s">
        <v>252</v>
      </c>
    </row>
    <row r="18" spans="2:24" ht="35.15" customHeight="1" x14ac:dyDescent="0.35">
      <c r="B18" s="130" t="s">
        <v>228</v>
      </c>
      <c r="C18" s="131" t="s">
        <v>59</v>
      </c>
      <c r="R18" s="150" t="s">
        <v>119</v>
      </c>
      <c r="S18" s="147">
        <v>0.81</v>
      </c>
      <c r="T18" s="146">
        <v>1</v>
      </c>
      <c r="X18" s="114" t="s">
        <v>253</v>
      </c>
    </row>
    <row r="19" spans="2:24" ht="35.15" customHeight="1" x14ac:dyDescent="0.35">
      <c r="B19" s="125"/>
      <c r="C19" s="126" t="s">
        <v>221</v>
      </c>
    </row>
    <row r="20" spans="2:24" ht="35.15" customHeight="1" x14ac:dyDescent="0.35">
      <c r="B20" s="125"/>
      <c r="C20" s="126" t="s">
        <v>227</v>
      </c>
    </row>
    <row r="21" spans="2:24" ht="35.15" customHeight="1" x14ac:dyDescent="0.35">
      <c r="B21" s="125"/>
      <c r="C21" s="126" t="s">
        <v>230</v>
      </c>
    </row>
    <row r="22" spans="2:24" ht="15" customHeight="1" x14ac:dyDescent="0.35">
      <c r="B22" s="125"/>
      <c r="C22" s="126" t="s">
        <v>231</v>
      </c>
    </row>
    <row r="23" spans="2:24" ht="15" thickBot="1" x14ac:dyDescent="0.4">
      <c r="B23" s="132"/>
      <c r="C23" s="133"/>
    </row>
    <row r="24" spans="2:24" ht="11.25" customHeight="1" x14ac:dyDescent="0.35">
      <c r="B24" s="130" t="s">
        <v>229</v>
      </c>
      <c r="C24" s="131" t="s">
        <v>231</v>
      </c>
    </row>
    <row r="25" spans="2:24" ht="12.75" customHeight="1" x14ac:dyDescent="0.35">
      <c r="B25" s="125"/>
      <c r="C25" s="126" t="s">
        <v>221</v>
      </c>
    </row>
    <row r="26" spans="2:24" ht="15" thickBot="1" x14ac:dyDescent="0.4">
      <c r="B26" s="128"/>
      <c r="C26" s="129"/>
    </row>
  </sheetData>
  <mergeCells count="6">
    <mergeCell ref="A1:B1"/>
    <mergeCell ref="R12:T12"/>
    <mergeCell ref="E2:I2"/>
    <mergeCell ref="K2:M2"/>
    <mergeCell ref="O2:P2"/>
    <mergeCell ref="E1:H1"/>
  </mergeCells>
  <hyperlinks>
    <hyperlink ref="D1" location="OPCIONES!A1" display="OPCIONE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V36"/>
  <sheetViews>
    <sheetView showGridLines="0" tabSelected="1" zoomScale="50" zoomScaleNormal="50" workbookViewId="0">
      <selection activeCell="Y25" sqref="Y25"/>
    </sheetView>
  </sheetViews>
  <sheetFormatPr baseColWidth="10" defaultRowHeight="14.5" x14ac:dyDescent="0.35"/>
  <cols>
    <col min="1" max="1" width="6.1796875" customWidth="1"/>
    <col min="15" max="15" width="5.54296875" customWidth="1"/>
  </cols>
  <sheetData>
    <row r="1" spans="1:18" ht="15" thickBot="1" x14ac:dyDescent="0.4"/>
    <row r="2" spans="1:18" ht="15" thickBot="1" x14ac:dyDescent="0.4">
      <c r="A2" s="210"/>
      <c r="B2" s="201"/>
      <c r="C2" s="202"/>
      <c r="D2" s="202"/>
      <c r="E2" s="202"/>
      <c r="F2" s="202"/>
      <c r="G2" s="202"/>
      <c r="H2" s="202"/>
      <c r="I2" s="202"/>
      <c r="J2" s="202"/>
      <c r="K2" s="202"/>
      <c r="L2" s="202"/>
      <c r="M2" s="202"/>
      <c r="N2" s="202"/>
      <c r="O2" s="202"/>
      <c r="P2" s="202"/>
      <c r="Q2" s="202"/>
      <c r="R2" s="203"/>
    </row>
    <row r="3" spans="1:18" ht="15" customHeight="1" x14ac:dyDescent="0.35">
      <c r="A3" s="210"/>
      <c r="B3" s="575" t="s">
        <v>423</v>
      </c>
      <c r="C3" s="576"/>
      <c r="D3" s="576"/>
      <c r="E3" s="576"/>
      <c r="F3" s="576"/>
      <c r="G3" s="576"/>
      <c r="H3" s="576"/>
      <c r="I3" s="576"/>
      <c r="J3" s="576"/>
      <c r="K3" s="576"/>
      <c r="L3" s="576"/>
      <c r="M3" s="576"/>
      <c r="N3" s="576"/>
      <c r="O3" s="576"/>
      <c r="P3" s="576"/>
      <c r="Q3" s="576"/>
      <c r="R3" s="577"/>
    </row>
    <row r="4" spans="1:18" ht="15" customHeight="1" x14ac:dyDescent="0.35">
      <c r="A4" s="210"/>
      <c r="B4" s="578"/>
      <c r="C4" s="579"/>
      <c r="D4" s="579"/>
      <c r="E4" s="579"/>
      <c r="F4" s="579"/>
      <c r="G4" s="579"/>
      <c r="H4" s="579"/>
      <c r="I4" s="579"/>
      <c r="J4" s="579"/>
      <c r="K4" s="579"/>
      <c r="L4" s="579"/>
      <c r="M4" s="579"/>
      <c r="N4" s="579"/>
      <c r="O4" s="579"/>
      <c r="P4" s="579"/>
      <c r="Q4" s="579"/>
      <c r="R4" s="580"/>
    </row>
    <row r="5" spans="1:18" ht="15" customHeight="1" x14ac:dyDescent="0.35">
      <c r="A5" s="210"/>
      <c r="B5" s="578"/>
      <c r="C5" s="579"/>
      <c r="D5" s="579"/>
      <c r="E5" s="579"/>
      <c r="F5" s="579"/>
      <c r="G5" s="579"/>
      <c r="H5" s="579"/>
      <c r="I5" s="579"/>
      <c r="J5" s="579"/>
      <c r="K5" s="579"/>
      <c r="L5" s="579"/>
      <c r="M5" s="579"/>
      <c r="N5" s="579"/>
      <c r="O5" s="579"/>
      <c r="P5" s="579"/>
      <c r="Q5" s="579"/>
      <c r="R5" s="580"/>
    </row>
    <row r="6" spans="1:18" ht="15.75" customHeight="1" thickBot="1" x14ac:dyDescent="0.4">
      <c r="A6" s="210"/>
      <c r="B6" s="581"/>
      <c r="C6" s="582"/>
      <c r="D6" s="582"/>
      <c r="E6" s="582"/>
      <c r="F6" s="582"/>
      <c r="G6" s="582"/>
      <c r="H6" s="582"/>
      <c r="I6" s="582"/>
      <c r="J6" s="582"/>
      <c r="K6" s="582"/>
      <c r="L6" s="582"/>
      <c r="M6" s="582"/>
      <c r="N6" s="582"/>
      <c r="O6" s="582"/>
      <c r="P6" s="582"/>
      <c r="Q6" s="582"/>
      <c r="R6" s="583"/>
    </row>
    <row r="7" spans="1:18" ht="15" thickBot="1" x14ac:dyDescent="0.4">
      <c r="A7" s="210"/>
      <c r="B7" s="204"/>
      <c r="R7" s="205"/>
    </row>
    <row r="8" spans="1:18" ht="14.5" customHeight="1" x14ac:dyDescent="0.35">
      <c r="A8" s="210"/>
      <c r="B8" s="204"/>
      <c r="C8" s="584" t="s">
        <v>431</v>
      </c>
      <c r="D8" s="585"/>
      <c r="E8" s="585"/>
      <c r="F8" s="585"/>
      <c r="G8" s="585"/>
      <c r="H8" s="585"/>
      <c r="I8" s="585"/>
      <c r="J8" s="585"/>
      <c r="K8" s="585"/>
      <c r="L8" s="585"/>
      <c r="M8" s="585"/>
      <c r="N8" s="585"/>
      <c r="O8" s="585"/>
      <c r="P8" s="585"/>
      <c r="Q8" s="586"/>
      <c r="R8" s="205"/>
    </row>
    <row r="9" spans="1:18" ht="15" customHeight="1" x14ac:dyDescent="0.35">
      <c r="A9" s="210"/>
      <c r="B9" s="204"/>
      <c r="C9" s="587"/>
      <c r="D9" s="588"/>
      <c r="E9" s="588"/>
      <c r="F9" s="588"/>
      <c r="G9" s="588"/>
      <c r="H9" s="588"/>
      <c r="I9" s="588"/>
      <c r="J9" s="588"/>
      <c r="K9" s="588"/>
      <c r="L9" s="588"/>
      <c r="M9" s="588"/>
      <c r="N9" s="588"/>
      <c r="O9" s="588"/>
      <c r="P9" s="588"/>
      <c r="Q9" s="589"/>
      <c r="R9" s="205"/>
    </row>
    <row r="10" spans="1:18" ht="15" customHeight="1" x14ac:dyDescent="0.35">
      <c r="A10" s="210"/>
      <c r="B10" s="204"/>
      <c r="C10" s="587"/>
      <c r="D10" s="588"/>
      <c r="E10" s="588"/>
      <c r="F10" s="588"/>
      <c r="G10" s="588"/>
      <c r="H10" s="588"/>
      <c r="I10" s="588"/>
      <c r="J10" s="588"/>
      <c r="K10" s="588"/>
      <c r="L10" s="588"/>
      <c r="M10" s="588"/>
      <c r="N10" s="588"/>
      <c r="O10" s="588"/>
      <c r="P10" s="588"/>
      <c r="Q10" s="589"/>
      <c r="R10" s="205"/>
    </row>
    <row r="11" spans="1:18" ht="15.75" customHeight="1" thickBot="1" x14ac:dyDescent="0.4">
      <c r="A11" s="210"/>
      <c r="B11" s="204"/>
      <c r="C11" s="590"/>
      <c r="D11" s="591"/>
      <c r="E11" s="591"/>
      <c r="F11" s="591"/>
      <c r="G11" s="591"/>
      <c r="H11" s="591"/>
      <c r="I11" s="591"/>
      <c r="J11" s="591"/>
      <c r="K11" s="591"/>
      <c r="L11" s="591"/>
      <c r="M11" s="591"/>
      <c r="N11" s="591"/>
      <c r="O11" s="591"/>
      <c r="P11" s="591"/>
      <c r="Q11" s="592"/>
      <c r="R11" s="205"/>
    </row>
    <row r="12" spans="1:18" ht="15" customHeight="1" x14ac:dyDescent="0.35">
      <c r="A12" s="210"/>
      <c r="B12" s="204"/>
      <c r="R12" s="205"/>
    </row>
    <row r="13" spans="1:18" ht="15.75" customHeight="1" x14ac:dyDescent="0.35">
      <c r="A13" s="210"/>
      <c r="B13" s="204"/>
      <c r="R13" s="205"/>
    </row>
    <row r="14" spans="1:18" x14ac:dyDescent="0.35">
      <c r="A14" s="210"/>
      <c r="B14" s="204"/>
      <c r="R14" s="205"/>
    </row>
    <row r="15" spans="1:18" x14ac:dyDescent="0.35">
      <c r="A15" s="210"/>
      <c r="B15" s="204"/>
      <c r="R15" s="205"/>
    </row>
    <row r="16" spans="1:18" x14ac:dyDescent="0.35">
      <c r="A16" s="210"/>
      <c r="B16" s="204"/>
      <c r="R16" s="205"/>
    </row>
    <row r="17" spans="1:22" x14ac:dyDescent="0.35">
      <c r="A17" s="210"/>
      <c r="B17" s="204"/>
      <c r="R17" s="205"/>
    </row>
    <row r="18" spans="1:22" x14ac:dyDescent="0.35">
      <c r="A18" s="210"/>
      <c r="B18" s="204"/>
      <c r="R18" s="205"/>
    </row>
    <row r="19" spans="1:22" x14ac:dyDescent="0.35">
      <c r="A19" s="210"/>
      <c r="B19" s="204"/>
      <c r="R19" s="205"/>
      <c r="V19">
        <v>1</v>
      </c>
    </row>
    <row r="20" spans="1:22" x14ac:dyDescent="0.35">
      <c r="A20" s="210"/>
      <c r="B20" s="204"/>
      <c r="R20" s="205"/>
    </row>
    <row r="21" spans="1:22" x14ac:dyDescent="0.35">
      <c r="A21" s="210"/>
      <c r="B21" s="204"/>
      <c r="R21" s="205"/>
    </row>
    <row r="22" spans="1:22" x14ac:dyDescent="0.35">
      <c r="A22" s="210"/>
      <c r="B22" s="204"/>
      <c r="R22" s="205"/>
    </row>
    <row r="23" spans="1:22" x14ac:dyDescent="0.35">
      <c r="A23" s="210"/>
      <c r="B23" s="204"/>
      <c r="R23" s="205"/>
    </row>
    <row r="24" spans="1:22" x14ac:dyDescent="0.35">
      <c r="A24" s="210"/>
      <c r="B24" s="204"/>
      <c r="R24" s="205"/>
    </row>
    <row r="25" spans="1:22" x14ac:dyDescent="0.35">
      <c r="A25" s="210"/>
      <c r="B25" s="204"/>
      <c r="R25" s="205"/>
    </row>
    <row r="26" spans="1:22" x14ac:dyDescent="0.35">
      <c r="A26" s="210"/>
      <c r="B26" s="204"/>
      <c r="R26" s="205"/>
    </row>
    <row r="27" spans="1:22" x14ac:dyDescent="0.35">
      <c r="A27" s="210"/>
      <c r="B27" s="204"/>
      <c r="R27" s="205"/>
    </row>
    <row r="28" spans="1:22" x14ac:dyDescent="0.35">
      <c r="A28" s="210"/>
      <c r="B28" s="204"/>
      <c r="R28" s="205"/>
    </row>
    <row r="29" spans="1:22" x14ac:dyDescent="0.35">
      <c r="A29" s="210"/>
      <c r="B29" s="204"/>
      <c r="R29" s="205"/>
    </row>
    <row r="30" spans="1:22" x14ac:dyDescent="0.35">
      <c r="A30" s="210"/>
      <c r="B30" s="204"/>
      <c r="R30" s="205"/>
    </row>
    <row r="31" spans="1:22" x14ac:dyDescent="0.35">
      <c r="A31" s="210"/>
      <c r="B31" s="204"/>
      <c r="R31" s="205"/>
    </row>
    <row r="32" spans="1:22" ht="15" thickBot="1" x14ac:dyDescent="0.4">
      <c r="A32" s="210"/>
      <c r="B32" s="204"/>
      <c r="R32" s="205"/>
    </row>
    <row r="33" spans="1:18" x14ac:dyDescent="0.35">
      <c r="A33" s="210"/>
      <c r="B33" s="204"/>
      <c r="Q33" s="569" t="s">
        <v>238</v>
      </c>
      <c r="R33" s="570"/>
    </row>
    <row r="34" spans="1:18" ht="15" customHeight="1" x14ac:dyDescent="0.35">
      <c r="A34" s="210"/>
      <c r="B34" s="204"/>
      <c r="Q34" s="571"/>
      <c r="R34" s="572"/>
    </row>
    <row r="35" spans="1:18" ht="15" customHeight="1" x14ac:dyDescent="0.35">
      <c r="A35" s="210"/>
      <c r="B35" s="204"/>
      <c r="Q35" s="571"/>
      <c r="R35" s="572"/>
    </row>
    <row r="36" spans="1:18" ht="15.75" customHeight="1" thickBot="1" x14ac:dyDescent="0.4">
      <c r="A36" s="210"/>
      <c r="B36" s="206"/>
      <c r="C36" s="207"/>
      <c r="D36" s="207"/>
      <c r="E36" s="207"/>
      <c r="F36" s="207"/>
      <c r="G36" s="207"/>
      <c r="H36" s="207"/>
      <c r="I36" s="207"/>
      <c r="J36" s="207"/>
      <c r="K36" s="207"/>
      <c r="L36" s="207"/>
      <c r="M36" s="207"/>
      <c r="N36" s="207"/>
      <c r="O36" s="207"/>
      <c r="P36" s="207"/>
      <c r="Q36" s="573"/>
      <c r="R36" s="574"/>
    </row>
  </sheetData>
  <mergeCells count="3">
    <mergeCell ref="Q33:R36"/>
    <mergeCell ref="B3:R6"/>
    <mergeCell ref="C8:Q11"/>
  </mergeCells>
  <hyperlinks>
    <hyperlink ref="Q33:R36" location="INICIO!A1" display=" OPCIONES"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I30"/>
  <sheetViews>
    <sheetView showGridLines="0" zoomScale="50" zoomScaleNormal="50" workbookViewId="0">
      <selection activeCell="C15" sqref="C15:G16"/>
    </sheetView>
  </sheetViews>
  <sheetFormatPr baseColWidth="10" defaultRowHeight="14.5" x14ac:dyDescent="0.35"/>
  <cols>
    <col min="1" max="1" width="6.1796875" customWidth="1"/>
    <col min="3" max="3" width="22.1796875" customWidth="1"/>
    <col min="4" max="4" width="17.54296875" customWidth="1"/>
    <col min="5" max="5" width="38.54296875" customWidth="1"/>
    <col min="6" max="6" width="23.1796875" customWidth="1"/>
    <col min="7" max="7" width="23.54296875" customWidth="1"/>
  </cols>
  <sheetData>
    <row r="1" spans="2:9" ht="15" thickBot="1" x14ac:dyDescent="0.4"/>
    <row r="2" spans="2:9" x14ac:dyDescent="0.35">
      <c r="B2" s="617" t="s">
        <v>236</v>
      </c>
      <c r="C2" s="618"/>
      <c r="D2" s="202"/>
      <c r="E2" s="202"/>
      <c r="F2" s="202"/>
      <c r="G2" s="202"/>
      <c r="H2" s="202"/>
      <c r="I2" s="203"/>
    </row>
    <row r="3" spans="2:9" ht="15" thickBot="1" x14ac:dyDescent="0.4">
      <c r="B3" s="619"/>
      <c r="C3" s="620"/>
      <c r="I3" s="205"/>
    </row>
    <row r="4" spans="2:9" x14ac:dyDescent="0.35">
      <c r="B4" s="204"/>
      <c r="I4" s="205"/>
    </row>
    <row r="5" spans="2:9" ht="15" thickBot="1" x14ac:dyDescent="0.4">
      <c r="B5" s="204"/>
      <c r="I5" s="205"/>
    </row>
    <row r="6" spans="2:9" ht="20.149999999999999" customHeight="1" x14ac:dyDescent="0.35">
      <c r="B6" s="204"/>
      <c r="C6" s="621" t="s">
        <v>284</v>
      </c>
      <c r="D6" s="622"/>
      <c r="E6" s="622"/>
      <c r="F6" s="622"/>
      <c r="G6" s="623"/>
      <c r="I6" s="205"/>
    </row>
    <row r="7" spans="2:9" ht="20.149999999999999" customHeight="1" thickBot="1" x14ac:dyDescent="0.4">
      <c r="B7" s="204"/>
      <c r="C7" s="624"/>
      <c r="D7" s="625"/>
      <c r="E7" s="625"/>
      <c r="F7" s="625"/>
      <c r="G7" s="626"/>
      <c r="I7" s="205"/>
    </row>
    <row r="8" spans="2:9" ht="20.149999999999999" customHeight="1" thickBot="1" x14ac:dyDescent="0.65">
      <c r="B8" s="204"/>
      <c r="C8" s="266"/>
      <c r="D8" s="266"/>
      <c r="E8" s="266"/>
      <c r="F8" s="266"/>
      <c r="G8" s="266"/>
      <c r="I8" s="205"/>
    </row>
    <row r="9" spans="2:9" ht="20.149999999999999" customHeight="1" x14ac:dyDescent="0.35">
      <c r="B9" s="204"/>
      <c r="C9" s="627" t="s">
        <v>291</v>
      </c>
      <c r="D9" s="628"/>
      <c r="E9" s="628"/>
      <c r="F9" s="628"/>
      <c r="G9" s="629"/>
      <c r="I9" s="205"/>
    </row>
    <row r="10" spans="2:9" ht="20.149999999999999" customHeight="1" thickBot="1" x14ac:dyDescent="0.4">
      <c r="B10" s="204"/>
      <c r="C10" s="630"/>
      <c r="D10" s="631"/>
      <c r="E10" s="631"/>
      <c r="F10" s="631"/>
      <c r="G10" s="632"/>
      <c r="I10" s="205"/>
    </row>
    <row r="11" spans="2:9" ht="20.149999999999999" customHeight="1" thickBot="1" x14ac:dyDescent="0.65">
      <c r="B11" s="204"/>
      <c r="C11" s="266"/>
      <c r="D11" s="266"/>
      <c r="E11" s="266"/>
      <c r="F11" s="266"/>
      <c r="G11" s="266"/>
      <c r="I11" s="205"/>
    </row>
    <row r="12" spans="2:9" ht="20.149999999999999" customHeight="1" x14ac:dyDescent="0.35">
      <c r="B12" s="204"/>
      <c r="C12" s="633" t="s">
        <v>290</v>
      </c>
      <c r="D12" s="634"/>
      <c r="E12" s="634"/>
      <c r="F12" s="634"/>
      <c r="G12" s="635"/>
      <c r="I12" s="205"/>
    </row>
    <row r="13" spans="2:9" ht="20.149999999999999" customHeight="1" thickBot="1" x14ac:dyDescent="0.4">
      <c r="B13" s="204"/>
      <c r="C13" s="636"/>
      <c r="D13" s="637"/>
      <c r="E13" s="637"/>
      <c r="F13" s="637"/>
      <c r="G13" s="638"/>
      <c r="I13" s="205"/>
    </row>
    <row r="14" spans="2:9" ht="20.149999999999999" customHeight="1" thickBot="1" x14ac:dyDescent="0.65">
      <c r="B14" s="204"/>
      <c r="C14" s="267"/>
      <c r="D14" s="267"/>
      <c r="E14" s="267"/>
      <c r="F14" s="267"/>
      <c r="G14" s="267"/>
      <c r="I14" s="205"/>
    </row>
    <row r="15" spans="2:9" ht="20.149999999999999" customHeight="1" x14ac:dyDescent="0.35">
      <c r="B15" s="204"/>
      <c r="C15" s="605" t="s">
        <v>285</v>
      </c>
      <c r="D15" s="606"/>
      <c r="E15" s="606"/>
      <c r="F15" s="606"/>
      <c r="G15" s="607"/>
      <c r="I15" s="205"/>
    </row>
    <row r="16" spans="2:9" ht="20.149999999999999" customHeight="1" thickBot="1" x14ac:dyDescent="0.4">
      <c r="B16" s="204"/>
      <c r="C16" s="608"/>
      <c r="D16" s="609"/>
      <c r="E16" s="609"/>
      <c r="F16" s="609"/>
      <c r="G16" s="610"/>
      <c r="I16" s="205"/>
    </row>
    <row r="17" spans="2:9" ht="20.149999999999999" customHeight="1" thickBot="1" x14ac:dyDescent="0.65">
      <c r="B17" s="204"/>
      <c r="C17" s="266"/>
      <c r="D17" s="266"/>
      <c r="E17" s="266"/>
      <c r="F17" s="266"/>
      <c r="G17" s="266"/>
      <c r="I17" s="205"/>
    </row>
    <row r="18" spans="2:9" ht="20.149999999999999" customHeight="1" x14ac:dyDescent="0.35">
      <c r="B18" s="204"/>
      <c r="C18" s="593" t="s">
        <v>286</v>
      </c>
      <c r="D18" s="594"/>
      <c r="E18" s="594"/>
      <c r="F18" s="594"/>
      <c r="G18" s="595"/>
      <c r="I18" s="205"/>
    </row>
    <row r="19" spans="2:9" ht="20.149999999999999" customHeight="1" thickBot="1" x14ac:dyDescent="0.4">
      <c r="B19" s="204"/>
      <c r="C19" s="596"/>
      <c r="D19" s="597"/>
      <c r="E19" s="597"/>
      <c r="F19" s="597"/>
      <c r="G19" s="598"/>
      <c r="I19" s="205"/>
    </row>
    <row r="20" spans="2:9" ht="20.149999999999999" customHeight="1" thickBot="1" x14ac:dyDescent="0.65">
      <c r="B20" s="204"/>
      <c r="C20" s="266"/>
      <c r="D20" s="266"/>
      <c r="E20" s="266"/>
      <c r="F20" s="266"/>
      <c r="G20" s="266"/>
      <c r="I20" s="205"/>
    </row>
    <row r="21" spans="2:9" ht="20.149999999999999" customHeight="1" x14ac:dyDescent="0.35">
      <c r="B21" s="204"/>
      <c r="C21" s="599" t="s">
        <v>287</v>
      </c>
      <c r="D21" s="600"/>
      <c r="E21" s="600"/>
      <c r="F21" s="600"/>
      <c r="G21" s="601"/>
      <c r="I21" s="205"/>
    </row>
    <row r="22" spans="2:9" ht="20.149999999999999" customHeight="1" thickBot="1" x14ac:dyDescent="0.4">
      <c r="B22" s="204"/>
      <c r="C22" s="602"/>
      <c r="D22" s="603"/>
      <c r="E22" s="603"/>
      <c r="F22" s="603"/>
      <c r="G22" s="604"/>
      <c r="I22" s="205"/>
    </row>
    <row r="23" spans="2:9" ht="20.149999999999999" customHeight="1" thickBot="1" x14ac:dyDescent="0.65">
      <c r="B23" s="204"/>
      <c r="C23" s="266"/>
      <c r="D23" s="266"/>
      <c r="E23" s="266"/>
      <c r="F23" s="266"/>
      <c r="G23" s="266"/>
      <c r="I23" s="205"/>
    </row>
    <row r="24" spans="2:9" ht="20.149999999999999" customHeight="1" x14ac:dyDescent="0.35">
      <c r="B24" s="204"/>
      <c r="C24" s="611" t="s">
        <v>237</v>
      </c>
      <c r="D24" s="612"/>
      <c r="E24" s="612"/>
      <c r="F24" s="612"/>
      <c r="G24" s="613"/>
      <c r="I24" s="205"/>
    </row>
    <row r="25" spans="2:9" ht="20.149999999999999" customHeight="1" thickBot="1" x14ac:dyDescent="0.4">
      <c r="B25" s="204"/>
      <c r="C25" s="614"/>
      <c r="D25" s="615"/>
      <c r="E25" s="615"/>
      <c r="F25" s="615"/>
      <c r="G25" s="616"/>
      <c r="I25" s="205"/>
    </row>
    <row r="26" spans="2:9" ht="20.149999999999999" customHeight="1" x14ac:dyDescent="0.75">
      <c r="B26" s="204"/>
      <c r="C26" s="228"/>
      <c r="D26" s="228"/>
      <c r="E26" s="228"/>
      <c r="F26" s="228"/>
      <c r="G26" s="228"/>
      <c r="I26" s="205"/>
    </row>
    <row r="27" spans="2:9" x14ac:dyDescent="0.35">
      <c r="B27" s="204"/>
      <c r="I27" s="205"/>
    </row>
    <row r="28" spans="2:9" x14ac:dyDescent="0.35">
      <c r="B28" s="204"/>
      <c r="I28" s="205"/>
    </row>
    <row r="29" spans="2:9" x14ac:dyDescent="0.35">
      <c r="B29" s="204"/>
      <c r="I29" s="205"/>
    </row>
    <row r="30" spans="2:9" ht="15" thickBot="1" x14ac:dyDescent="0.4">
      <c r="B30" s="206"/>
      <c r="C30" s="207"/>
      <c r="D30" s="207"/>
      <c r="E30" s="207"/>
      <c r="F30" s="207"/>
      <c r="G30" s="207"/>
      <c r="H30" s="207"/>
      <c r="I30" s="208"/>
    </row>
  </sheetData>
  <mergeCells count="8">
    <mergeCell ref="C18:G19"/>
    <mergeCell ref="C21:G22"/>
    <mergeCell ref="C15:G16"/>
    <mergeCell ref="C24:G25"/>
    <mergeCell ref="B2:C3"/>
    <mergeCell ref="C6:G7"/>
    <mergeCell ref="C9:G10"/>
    <mergeCell ref="C12:G13"/>
  </mergeCells>
  <hyperlinks>
    <hyperlink ref="C6:G7" location="'1'!A1" display="1. CONTEXTO E IDENTIFICACIÓN" xr:uid="{00000000-0004-0000-0200-000000000000}"/>
    <hyperlink ref="C9:G10" location="'2'!A1" display="2. PROBABILIDAD DE IMPACTO INHERENTE" xr:uid="{00000000-0004-0000-0200-000001000000}"/>
    <hyperlink ref="C12:G13" location="'3'!A1" display="3. MAPA DE CALOR INHERENTE" xr:uid="{00000000-0004-0000-0200-000002000000}"/>
    <hyperlink ref="C15:G16" location="'4'!A1" display="4. VALORACIÓN DEL CONTROL" xr:uid="{00000000-0004-0000-0200-000003000000}"/>
    <hyperlink ref="C18:G19" location="'5'!A1" display="5. MAPA DE CALOR RESIDUAL" xr:uid="{00000000-0004-0000-0200-000004000000}"/>
    <hyperlink ref="C21:G22" location="'6'!A1" display="6. MAPAS INHERENTE Y RESIDUAL" xr:uid="{00000000-0004-0000-0200-000005000000}"/>
    <hyperlink ref="C24:G25" location="'7'!A1" display="FÓRMULAS" xr:uid="{00000000-0004-0000-0200-000006000000}"/>
    <hyperlink ref="B2:C3" location="MENU!A1" display="MENÚ PRINCIPAL"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A93"/>
  <sheetViews>
    <sheetView showGridLines="0" zoomScale="40" zoomScaleNormal="40" zoomScaleSheetLayoutView="80" workbookViewId="0">
      <pane xSplit="1" ySplit="27" topLeftCell="D28" activePane="bottomRight" state="frozen"/>
      <selection pane="topRight" activeCell="B1" sqref="B1"/>
      <selection pane="bottomLeft" activeCell="A27" sqref="A27"/>
      <selection pane="bottomRight" activeCell="H6" sqref="H6:K6"/>
    </sheetView>
  </sheetViews>
  <sheetFormatPr baseColWidth="10" defaultColWidth="11.453125" defaultRowHeight="14" x14ac:dyDescent="0.3"/>
  <cols>
    <col min="1" max="1" width="29" style="24" customWidth="1"/>
    <col min="2" max="2" width="14.453125" style="2" hidden="1" customWidth="1"/>
    <col min="3" max="3" width="27.1796875" style="3" hidden="1" customWidth="1"/>
    <col min="4" max="4" width="26.1796875" style="1" customWidth="1"/>
    <col min="5" max="5" width="23.54296875" style="1" hidden="1" customWidth="1"/>
    <col min="6" max="6" width="19.54296875" style="1" hidden="1" customWidth="1"/>
    <col min="7" max="7" width="23.453125" style="24" customWidth="1"/>
    <col min="8" max="8" width="22.453125" style="24" customWidth="1"/>
    <col min="9" max="9" width="18.81640625" style="24" customWidth="1"/>
    <col min="10" max="10" width="21.1796875" style="24" hidden="1" customWidth="1"/>
    <col min="11" max="11" width="37.81640625" style="24" customWidth="1"/>
    <col min="12" max="12" width="58.81640625" style="24" customWidth="1"/>
    <col min="13" max="13" width="74.453125" style="24" customWidth="1"/>
    <col min="14" max="14" width="92.54296875" style="26" customWidth="1"/>
    <col min="15" max="15" width="14.81640625" style="225" hidden="1" customWidth="1"/>
    <col min="16" max="17" width="14.81640625" style="24" customWidth="1"/>
    <col min="18" max="18" width="11.453125" style="24" customWidth="1"/>
    <col min="19" max="16384" width="11.453125" style="24"/>
  </cols>
  <sheetData>
    <row r="1" spans="1:15" ht="33" customHeight="1" thickBot="1" x14ac:dyDescent="0.35">
      <c r="A1" s="240" t="s">
        <v>239</v>
      </c>
      <c r="B1" s="642"/>
      <c r="C1" s="643"/>
      <c r="D1" s="643"/>
      <c r="E1" s="643"/>
      <c r="F1" s="643"/>
      <c r="G1" s="643"/>
      <c r="H1" s="643"/>
      <c r="I1" s="643"/>
      <c r="J1" s="643"/>
      <c r="K1" s="643"/>
      <c r="L1" s="643"/>
      <c r="M1" s="643"/>
      <c r="N1" s="643"/>
    </row>
    <row r="2" spans="1:15" s="243" customFormat="1" ht="17.149999999999999" customHeight="1" thickBot="1" x14ac:dyDescent="0.35">
      <c r="A2" s="241"/>
      <c r="B2" s="248"/>
      <c r="C2" s="248"/>
      <c r="D2" s="248"/>
      <c r="E2" s="248"/>
      <c r="F2" s="248"/>
      <c r="G2" s="248"/>
      <c r="H2" s="248"/>
      <c r="I2" s="248"/>
      <c r="J2" s="248"/>
      <c r="K2" s="248"/>
      <c r="L2" s="248"/>
      <c r="M2" s="248"/>
      <c r="N2" s="248"/>
      <c r="O2" s="225"/>
    </row>
    <row r="3" spans="1:15" s="243" customFormat="1" ht="26.15" customHeight="1" x14ac:dyDescent="0.3">
      <c r="A3" s="644"/>
      <c r="B3" s="645"/>
      <c r="C3" s="645"/>
      <c r="D3" s="658" t="s">
        <v>268</v>
      </c>
      <c r="E3" s="659"/>
      <c r="F3" s="659"/>
      <c r="G3" s="659"/>
      <c r="H3" s="659"/>
      <c r="I3" s="659"/>
      <c r="J3" s="659"/>
      <c r="K3" s="659"/>
      <c r="L3" s="659"/>
      <c r="M3" s="659"/>
      <c r="N3" s="655" t="s">
        <v>426</v>
      </c>
      <c r="O3" s="225"/>
    </row>
    <row r="4" spans="1:15" s="243" customFormat="1" ht="23.15" customHeight="1" x14ac:dyDescent="0.3">
      <c r="A4" s="646"/>
      <c r="B4" s="647"/>
      <c r="C4" s="647"/>
      <c r="D4" s="660" t="s">
        <v>270</v>
      </c>
      <c r="E4" s="661"/>
      <c r="F4" s="661"/>
      <c r="G4" s="661"/>
      <c r="H4" s="661"/>
      <c r="I4" s="661"/>
      <c r="J4" s="661"/>
      <c r="K4" s="661"/>
      <c r="L4" s="661"/>
      <c r="M4" s="661"/>
      <c r="N4" s="656"/>
      <c r="O4" s="225"/>
    </row>
    <row r="5" spans="1:15" s="243" customFormat="1" ht="23.15" customHeight="1" x14ac:dyDescent="0.3">
      <c r="A5" s="648"/>
      <c r="B5" s="649"/>
      <c r="C5" s="649"/>
      <c r="D5" s="652" t="s">
        <v>283</v>
      </c>
      <c r="E5" s="653"/>
      <c r="F5" s="653"/>
      <c r="G5" s="653"/>
      <c r="H5" s="653"/>
      <c r="I5" s="653"/>
      <c r="J5" s="653"/>
      <c r="K5" s="653"/>
      <c r="L5" s="653"/>
      <c r="M5" s="654"/>
      <c r="N5" s="657"/>
      <c r="O5" s="225"/>
    </row>
    <row r="6" spans="1:15" s="243" customFormat="1" ht="33.65" customHeight="1" thickBot="1" x14ac:dyDescent="0.35">
      <c r="A6" s="650"/>
      <c r="B6" s="651"/>
      <c r="C6" s="651"/>
      <c r="D6" s="662" t="s">
        <v>271</v>
      </c>
      <c r="E6" s="663"/>
      <c r="F6" s="663"/>
      <c r="G6" s="664"/>
      <c r="H6" s="665" t="s">
        <v>428</v>
      </c>
      <c r="I6" s="666"/>
      <c r="J6" s="666"/>
      <c r="K6" s="667"/>
      <c r="L6" s="665" t="s">
        <v>427</v>
      </c>
      <c r="M6" s="666"/>
      <c r="N6" s="264" t="s">
        <v>269</v>
      </c>
      <c r="O6" s="225"/>
    </row>
    <row r="7" spans="1:15" s="243" customFormat="1" ht="22" customHeight="1" thickBot="1" x14ac:dyDescent="0.35">
      <c r="A7" s="241"/>
      <c r="B7" s="242"/>
      <c r="C7" s="242"/>
      <c r="D7" s="242"/>
      <c r="E7" s="242"/>
      <c r="F7" s="242"/>
      <c r="G7" s="242"/>
      <c r="H7" s="242"/>
      <c r="I7" s="242"/>
      <c r="J7" s="242"/>
      <c r="K7" s="242"/>
      <c r="L7" s="242"/>
      <c r="M7" s="242"/>
      <c r="N7" s="242"/>
      <c r="O7" s="225"/>
    </row>
    <row r="8" spans="1:15" ht="14.5" hidden="1" thickBot="1" x14ac:dyDescent="0.35">
      <c r="D8" s="6"/>
      <c r="F8" s="6"/>
      <c r="O8" s="225" t="s">
        <v>6</v>
      </c>
    </row>
    <row r="9" spans="1:15" ht="14.5" hidden="1" thickBot="1" x14ac:dyDescent="0.35">
      <c r="D9" s="6"/>
      <c r="F9" s="6"/>
      <c r="O9" s="225" t="s">
        <v>15</v>
      </c>
    </row>
    <row r="10" spans="1:15" ht="14.5" hidden="1" thickBot="1" x14ac:dyDescent="0.35">
      <c r="D10" s="6"/>
      <c r="F10" s="6"/>
    </row>
    <row r="11" spans="1:15" ht="14.5" hidden="1" thickBot="1" x14ac:dyDescent="0.35">
      <c r="D11" s="6"/>
      <c r="F11" s="6"/>
    </row>
    <row r="12" spans="1:15" ht="14.5" hidden="1" thickBot="1" x14ac:dyDescent="0.35">
      <c r="D12" s="6"/>
      <c r="F12" s="6"/>
    </row>
    <row r="13" spans="1:15" ht="14.5" hidden="1" thickBot="1" x14ac:dyDescent="0.35">
      <c r="D13" s="6"/>
      <c r="F13" s="6"/>
    </row>
    <row r="14" spans="1:15" ht="14.5" hidden="1" thickBot="1" x14ac:dyDescent="0.35">
      <c r="D14" s="6"/>
      <c r="F14" s="6"/>
    </row>
    <row r="15" spans="1:15" ht="14.5" hidden="1" thickBot="1" x14ac:dyDescent="0.35">
      <c r="D15" s="6"/>
      <c r="F15" s="6"/>
    </row>
    <row r="16" spans="1:15" ht="14.5" hidden="1" thickBot="1" x14ac:dyDescent="0.35">
      <c r="D16" s="6"/>
      <c r="F16" s="6"/>
      <c r="M16" s="13">
        <v>2</v>
      </c>
    </row>
    <row r="17" spans="1:79" ht="14.5" hidden="1" thickBot="1" x14ac:dyDescent="0.35">
      <c r="D17" s="6"/>
      <c r="F17" s="6"/>
      <c r="M17" s="24" t="s">
        <v>92</v>
      </c>
    </row>
    <row r="18" spans="1:79" ht="14.5" hidden="1" thickBot="1" x14ac:dyDescent="0.35">
      <c r="D18" s="6"/>
      <c r="F18" s="6"/>
      <c r="M18" s="24">
        <f>+CHOOSE(M16,D8,D9,D10,D11,D12,D13,D14,D15,D16,D17,D18,D19,D20,D21,D22,D23,D24)</f>
        <v>0</v>
      </c>
    </row>
    <row r="19" spans="1:79" ht="14.5" hidden="1" thickBot="1" x14ac:dyDescent="0.35">
      <c r="D19" s="6"/>
      <c r="F19" s="6"/>
    </row>
    <row r="20" spans="1:79" ht="14.5" hidden="1" thickBot="1" x14ac:dyDescent="0.35">
      <c r="D20" s="6"/>
      <c r="F20" s="6"/>
    </row>
    <row r="21" spans="1:79" ht="14.5" hidden="1" thickBot="1" x14ac:dyDescent="0.35">
      <c r="D21" s="6"/>
      <c r="F21" s="6"/>
    </row>
    <row r="22" spans="1:79" ht="14.5" hidden="1" thickBot="1" x14ac:dyDescent="0.35">
      <c r="D22" s="6"/>
      <c r="F22" s="6"/>
    </row>
    <row r="23" spans="1:79" ht="14.5" hidden="1" thickBot="1" x14ac:dyDescent="0.35">
      <c r="D23" s="6"/>
      <c r="F23" s="6"/>
    </row>
    <row r="24" spans="1:79" ht="14.5" hidden="1" thickBot="1" x14ac:dyDescent="0.35">
      <c r="D24" s="6"/>
      <c r="F24" s="6"/>
    </row>
    <row r="25" spans="1:79" s="3" customFormat="1" ht="14.5" hidden="1" thickBot="1" x14ac:dyDescent="0.4">
      <c r="B25" s="10"/>
      <c r="O25" s="223"/>
    </row>
    <row r="26" spans="1:79" s="3" customFormat="1" ht="33.75" customHeight="1" thickBot="1" x14ac:dyDescent="0.4">
      <c r="A26" s="639" t="s">
        <v>91</v>
      </c>
      <c r="B26" s="640"/>
      <c r="C26" s="640"/>
      <c r="D26" s="640"/>
      <c r="E26" s="640"/>
      <c r="F26" s="640"/>
      <c r="G26" s="640"/>
      <c r="H26" s="640"/>
      <c r="I26" s="640"/>
      <c r="J26" s="640"/>
      <c r="K26" s="640"/>
      <c r="L26" s="640"/>
      <c r="M26" s="640"/>
      <c r="N26" s="640"/>
      <c r="O26" s="641"/>
    </row>
    <row r="27" spans="1:79" s="26" customFormat="1" ht="59.15" customHeight="1" thickBot="1" x14ac:dyDescent="0.35">
      <c r="A27" s="245" t="s">
        <v>166</v>
      </c>
      <c r="B27" s="246" t="s">
        <v>102</v>
      </c>
      <c r="C27" s="246" t="s">
        <v>92</v>
      </c>
      <c r="D27" s="246" t="s">
        <v>3</v>
      </c>
      <c r="E27" s="246" t="s">
        <v>103</v>
      </c>
      <c r="F27" s="246" t="s">
        <v>104</v>
      </c>
      <c r="G27" s="246" t="s">
        <v>10</v>
      </c>
      <c r="H27" s="246" t="s">
        <v>45</v>
      </c>
      <c r="I27" s="246" t="s">
        <v>52</v>
      </c>
      <c r="J27" s="246" t="s">
        <v>56</v>
      </c>
      <c r="K27" s="246" t="s">
        <v>126</v>
      </c>
      <c r="L27" s="246" t="s">
        <v>127</v>
      </c>
      <c r="M27" s="246" t="s">
        <v>128</v>
      </c>
      <c r="N27" s="246" t="s">
        <v>129</v>
      </c>
      <c r="O27" s="247"/>
    </row>
    <row r="28" spans="1:79" s="21" customFormat="1" ht="162.65" customHeight="1" x14ac:dyDescent="0.3">
      <c r="A28" s="249">
        <v>1</v>
      </c>
      <c r="B28" s="250"/>
      <c r="C28" s="251"/>
      <c r="D28" s="257" t="s">
        <v>242</v>
      </c>
      <c r="E28" s="255"/>
      <c r="F28" s="257"/>
      <c r="G28" s="257" t="s">
        <v>18</v>
      </c>
      <c r="H28" s="258" t="s">
        <v>47</v>
      </c>
      <c r="I28" s="258" t="s">
        <v>58</v>
      </c>
      <c r="J28" s="252" t="s">
        <v>64</v>
      </c>
      <c r="K28" s="259" t="s">
        <v>124</v>
      </c>
      <c r="L28" s="259" t="s">
        <v>277</v>
      </c>
      <c r="M28" s="259" t="s">
        <v>395</v>
      </c>
      <c r="N28" s="260" t="str">
        <f t="shared" ref="N28" si="0">+CONCATENATE(K28," ",L28," ",M28)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O28" s="244"/>
      <c r="P28" s="406"/>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row>
    <row r="29" spans="1:79" s="21" customFormat="1" ht="141" customHeight="1" x14ac:dyDescent="0.3">
      <c r="A29" s="249">
        <v>2</v>
      </c>
      <c r="B29" s="255"/>
      <c r="C29" s="256"/>
      <c r="D29" s="257" t="s">
        <v>242</v>
      </c>
      <c r="E29" s="229"/>
      <c r="F29" s="221"/>
      <c r="G29" s="257" t="s">
        <v>18</v>
      </c>
      <c r="H29" s="252" t="s">
        <v>51</v>
      </c>
      <c r="I29" s="252" t="s">
        <v>58</v>
      </c>
      <c r="J29" s="252" t="s">
        <v>64</v>
      </c>
      <c r="K29" s="253" t="s">
        <v>123</v>
      </c>
      <c r="L29" s="253" t="s">
        <v>373</v>
      </c>
      <c r="M29" s="253" t="s">
        <v>396</v>
      </c>
      <c r="N29" s="260" t="str">
        <f t="shared" ref="N29:N30" si="1">+CONCATENATE(K29," ",L29," ",M29)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O29" s="224"/>
      <c r="P29" s="406"/>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row>
    <row r="30" spans="1:79" s="21" customFormat="1" ht="100" customHeight="1" x14ac:dyDescent="0.3">
      <c r="A30" s="249">
        <v>3</v>
      </c>
      <c r="B30" s="255"/>
      <c r="C30" s="256"/>
      <c r="D30" s="257" t="s">
        <v>241</v>
      </c>
      <c r="E30" s="229"/>
      <c r="F30" s="221"/>
      <c r="G30" s="257" t="s">
        <v>18</v>
      </c>
      <c r="H30" s="252" t="s">
        <v>51</v>
      </c>
      <c r="I30" s="252" t="s">
        <v>58</v>
      </c>
      <c r="J30" s="252" t="s">
        <v>64</v>
      </c>
      <c r="K30" s="259" t="s">
        <v>123</v>
      </c>
      <c r="L30" s="259" t="s">
        <v>281</v>
      </c>
      <c r="M30" s="259" t="s">
        <v>279</v>
      </c>
      <c r="N30" s="254" t="str">
        <f t="shared" si="1"/>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O30" s="224"/>
      <c r="P30" s="406"/>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row>
    <row r="31" spans="1:79" s="21" customFormat="1" ht="117.65" customHeight="1" x14ac:dyDescent="0.3">
      <c r="A31" s="249">
        <v>4</v>
      </c>
      <c r="B31" s="255"/>
      <c r="C31" s="256"/>
      <c r="D31" s="257" t="s">
        <v>240</v>
      </c>
      <c r="E31" s="255"/>
      <c r="F31" s="257"/>
      <c r="G31" s="257" t="s">
        <v>18</v>
      </c>
      <c r="H31" s="258" t="s">
        <v>51</v>
      </c>
      <c r="I31" s="258" t="s">
        <v>59</v>
      </c>
      <c r="J31" s="252" t="s">
        <v>65</v>
      </c>
      <c r="K31" s="259" t="s">
        <v>124</v>
      </c>
      <c r="L31" s="259" t="s">
        <v>377</v>
      </c>
      <c r="M31" s="259" t="s">
        <v>374</v>
      </c>
      <c r="N31" s="260" t="str">
        <f>+CONCATENATE(K31," ",L31," ",M31)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O31" s="224"/>
      <c r="P31" s="406"/>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row>
    <row r="32" spans="1:79" s="21" customFormat="1" ht="199.75" customHeight="1" x14ac:dyDescent="0.25">
      <c r="A32" s="249">
        <v>5</v>
      </c>
      <c r="B32" s="255"/>
      <c r="C32" s="256"/>
      <c r="D32" s="257" t="s">
        <v>240</v>
      </c>
      <c r="E32" s="255"/>
      <c r="F32" s="257"/>
      <c r="G32" s="257" t="s">
        <v>18</v>
      </c>
      <c r="H32" s="258" t="s">
        <v>47</v>
      </c>
      <c r="I32" s="258" t="s">
        <v>58</v>
      </c>
      <c r="J32" s="252" t="s">
        <v>65</v>
      </c>
      <c r="K32" s="259" t="s">
        <v>123</v>
      </c>
      <c r="L32" s="259" t="s">
        <v>378</v>
      </c>
      <c r="M32" s="259" t="s">
        <v>397</v>
      </c>
      <c r="N32" s="260" t="str">
        <f t="shared" ref="N32" si="2">+CONCATENATE(K32," ",L32," ",M32)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O32" s="224"/>
      <c r="P32" s="407"/>
    </row>
    <row r="33" spans="1:79" s="21" customFormat="1" ht="239.5" customHeight="1" x14ac:dyDescent="0.25">
      <c r="A33" s="249">
        <v>6</v>
      </c>
      <c r="B33" s="255"/>
      <c r="C33" s="256"/>
      <c r="D33" s="257" t="s">
        <v>275</v>
      </c>
      <c r="E33" s="255"/>
      <c r="F33" s="257"/>
      <c r="G33" s="257" t="s">
        <v>19</v>
      </c>
      <c r="H33" s="258" t="s">
        <v>51</v>
      </c>
      <c r="I33" s="258" t="s">
        <v>59</v>
      </c>
      <c r="J33" s="252" t="s">
        <v>65</v>
      </c>
      <c r="K33" s="259" t="s">
        <v>123</v>
      </c>
      <c r="L33" s="259" t="s">
        <v>280</v>
      </c>
      <c r="M33" s="259" t="s">
        <v>380</v>
      </c>
      <c r="N33" s="260" t="str">
        <f>+CONCATENATE(K33," ",L33," ",M33)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O33" s="224"/>
      <c r="P33" s="407"/>
    </row>
    <row r="34" spans="1:79" s="21" customFormat="1" ht="109.5" customHeight="1" x14ac:dyDescent="0.25">
      <c r="A34" s="249">
        <v>7</v>
      </c>
      <c r="B34" s="255"/>
      <c r="C34" s="256"/>
      <c r="D34" s="257" t="s">
        <v>275</v>
      </c>
      <c r="E34" s="255"/>
      <c r="F34" s="257"/>
      <c r="G34" s="257" t="s">
        <v>18</v>
      </c>
      <c r="H34" s="258" t="s">
        <v>51</v>
      </c>
      <c r="I34" s="258" t="s">
        <v>59</v>
      </c>
      <c r="J34" s="252" t="s">
        <v>53</v>
      </c>
      <c r="K34" s="259" t="s">
        <v>123</v>
      </c>
      <c r="L34" s="259" t="s">
        <v>278</v>
      </c>
      <c r="M34" s="259" t="s">
        <v>375</v>
      </c>
      <c r="N34" s="260" t="str">
        <f>+CONCATENATE(K34," ",L34," ",M34)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O34" s="224"/>
      <c r="P34" s="407"/>
    </row>
    <row r="35" spans="1:79" s="21" customFormat="1" ht="112.5" customHeight="1" x14ac:dyDescent="0.3">
      <c r="A35" s="249">
        <v>8</v>
      </c>
      <c r="B35" s="255"/>
      <c r="C35" s="256"/>
      <c r="D35" s="257" t="s">
        <v>38</v>
      </c>
      <c r="E35" s="255"/>
      <c r="F35" s="257"/>
      <c r="G35" s="257" t="s">
        <v>18</v>
      </c>
      <c r="H35" s="258" t="s">
        <v>47</v>
      </c>
      <c r="I35" s="258" t="s">
        <v>58</v>
      </c>
      <c r="J35" s="252" t="s">
        <v>62</v>
      </c>
      <c r="K35" s="259" t="s">
        <v>125</v>
      </c>
      <c r="L35" s="259" t="s">
        <v>272</v>
      </c>
      <c r="M35" s="259" t="s">
        <v>398</v>
      </c>
      <c r="N35" s="260" t="str">
        <f>+CONCATENATE(K35," ",L35," ",M35)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O35" s="224"/>
      <c r="P35" s="406"/>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row>
    <row r="36" spans="1:79" s="21" customFormat="1" ht="146.5" customHeight="1" x14ac:dyDescent="0.3">
      <c r="A36" s="249">
        <v>9</v>
      </c>
      <c r="B36" s="255"/>
      <c r="C36" s="256"/>
      <c r="D36" s="257" t="s">
        <v>248</v>
      </c>
      <c r="E36" s="255"/>
      <c r="F36" s="257"/>
      <c r="G36" s="257" t="s">
        <v>18</v>
      </c>
      <c r="H36" s="258" t="s">
        <v>49</v>
      </c>
      <c r="I36" s="258" t="s">
        <v>60</v>
      </c>
      <c r="J36" s="252" t="s">
        <v>55</v>
      </c>
      <c r="K36" s="259" t="s">
        <v>124</v>
      </c>
      <c r="L36" s="259" t="s">
        <v>274</v>
      </c>
      <c r="M36" s="259" t="s">
        <v>376</v>
      </c>
      <c r="N36" s="260" t="str">
        <f t="shared" ref="N36" si="3">+CONCATENATE(K36," ",L36," ",M36)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O36" s="224"/>
      <c r="P36" s="406"/>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row>
    <row r="37" spans="1:79" s="21" customFormat="1" ht="153" customHeight="1" x14ac:dyDescent="0.3">
      <c r="A37" s="249">
        <v>10</v>
      </c>
      <c r="B37" s="219"/>
      <c r="C37" s="220"/>
      <c r="D37" s="257" t="s">
        <v>248</v>
      </c>
      <c r="E37" s="255"/>
      <c r="F37" s="257"/>
      <c r="G37" s="257" t="s">
        <v>18</v>
      </c>
      <c r="H37" s="258" t="s">
        <v>49</v>
      </c>
      <c r="I37" s="258" t="s">
        <v>60</v>
      </c>
      <c r="J37" s="252" t="s">
        <v>62</v>
      </c>
      <c r="K37" s="259" t="s">
        <v>125</v>
      </c>
      <c r="L37" s="259" t="s">
        <v>379</v>
      </c>
      <c r="M37" s="259" t="s">
        <v>399</v>
      </c>
      <c r="N37" s="260" t="str">
        <f>+CONCATENATE(K37," ",L37," ",M37)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O37" s="224"/>
      <c r="P37" s="406"/>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row>
    <row r="38" spans="1:79" s="21" customFormat="1" ht="132.65" customHeight="1" x14ac:dyDescent="0.3">
      <c r="A38" s="249">
        <v>11</v>
      </c>
      <c r="B38" s="219"/>
      <c r="C38" s="220"/>
      <c r="D38" s="257" t="s">
        <v>276</v>
      </c>
      <c r="E38" s="255"/>
      <c r="F38" s="257"/>
      <c r="G38" s="257" t="s">
        <v>18</v>
      </c>
      <c r="H38" s="258" t="s">
        <v>47</v>
      </c>
      <c r="I38" s="258" t="s">
        <v>59</v>
      </c>
      <c r="J38" s="252" t="s">
        <v>62</v>
      </c>
      <c r="K38" s="259" t="s">
        <v>125</v>
      </c>
      <c r="L38" s="259" t="s">
        <v>282</v>
      </c>
      <c r="M38" s="259" t="s">
        <v>273</v>
      </c>
      <c r="N38" s="260" t="str">
        <f>+CONCATENATE(K38," ",L38," ",M38)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O38" s="224"/>
      <c r="P38" s="406"/>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row>
    <row r="39" spans="1:79" s="21" customFormat="1" ht="50.15" hidden="1" customHeight="1" x14ac:dyDescent="0.3">
      <c r="A39" s="249"/>
      <c r="B39" s="219"/>
      <c r="C39" s="220"/>
      <c r="D39" s="257"/>
      <c r="E39" s="255"/>
      <c r="F39" s="257"/>
      <c r="G39" s="257"/>
      <c r="H39" s="258"/>
      <c r="I39" s="258"/>
      <c r="J39" s="252"/>
      <c r="K39" s="259"/>
      <c r="L39" s="259"/>
      <c r="M39" s="259"/>
      <c r="N39" s="385"/>
      <c r="O39" s="224"/>
      <c r="P39" s="406"/>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row>
    <row r="40" spans="1:79" s="21" customFormat="1" ht="50.15" hidden="1" customHeight="1" x14ac:dyDescent="0.3">
      <c r="A40" s="53"/>
      <c r="B40" s="219"/>
      <c r="C40" s="220"/>
      <c r="D40" s="224"/>
      <c r="E40" s="229"/>
      <c r="F40" s="221"/>
      <c r="G40" s="221"/>
      <c r="H40" s="222"/>
      <c r="I40" s="222"/>
      <c r="J40" s="222"/>
      <c r="K40" s="53"/>
      <c r="L40" s="53"/>
      <c r="M40" s="53"/>
      <c r="N40" s="222" t="str">
        <f t="shared" ref="N40:N41" si="4">+CONCATENATE(K40," ",L40," ",M40)</f>
        <v xml:space="preserve">  </v>
      </c>
      <c r="O40" s="224"/>
      <c r="P40" s="406"/>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row>
    <row r="41" spans="1:79" s="21" customFormat="1" ht="50.15" hidden="1" customHeight="1" x14ac:dyDescent="0.3">
      <c r="A41" s="53"/>
      <c r="B41" s="219"/>
      <c r="C41" s="220"/>
      <c r="D41" s="224"/>
      <c r="E41" s="229"/>
      <c r="F41" s="221"/>
      <c r="G41" s="221"/>
      <c r="H41" s="222"/>
      <c r="I41" s="222"/>
      <c r="J41" s="222"/>
      <c r="K41" s="53"/>
      <c r="L41" s="53"/>
      <c r="M41" s="53"/>
      <c r="N41" s="222" t="str">
        <f t="shared" si="4"/>
        <v xml:space="preserve">  </v>
      </c>
      <c r="O41" s="224"/>
      <c r="P41" s="406"/>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row>
    <row r="42" spans="1:79" s="21" customFormat="1" ht="50.15" hidden="1" customHeight="1" x14ac:dyDescent="0.3">
      <c r="A42" s="53"/>
      <c r="B42" s="219"/>
      <c r="C42" s="220"/>
      <c r="D42" s="224"/>
      <c r="E42" s="229"/>
      <c r="F42" s="221"/>
      <c r="G42" s="221"/>
      <c r="H42" s="222"/>
      <c r="I42" s="222"/>
      <c r="J42" s="222"/>
      <c r="K42" s="53"/>
      <c r="L42" s="53"/>
      <c r="M42" s="53"/>
      <c r="N42" s="222" t="str">
        <f>+CONCATENATE(K42," ",L42," ",M42)</f>
        <v xml:space="preserve">  </v>
      </c>
      <c r="O42" s="224"/>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row>
    <row r="43" spans="1:79" s="21" customFormat="1" ht="50.15" hidden="1" customHeight="1" x14ac:dyDescent="0.3">
      <c r="A43" s="53"/>
      <c r="B43" s="219"/>
      <c r="C43" s="220"/>
      <c r="D43" s="224"/>
      <c r="E43" s="229"/>
      <c r="F43" s="221"/>
      <c r="G43" s="221"/>
      <c r="H43" s="222"/>
      <c r="I43" s="222"/>
      <c r="J43" s="222"/>
      <c r="K43" s="53"/>
      <c r="L43" s="53"/>
      <c r="M43" s="53"/>
      <c r="N43" s="222" t="str">
        <f t="shared" ref="N43:N50" si="5">+CONCATENATE(K43," ",L43," ",M43)</f>
        <v xml:space="preserve">  </v>
      </c>
      <c r="O43" s="224"/>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row>
    <row r="44" spans="1:79" s="21" customFormat="1" ht="50.15" hidden="1" customHeight="1" x14ac:dyDescent="0.3">
      <c r="A44" s="53"/>
      <c r="B44" s="219"/>
      <c r="C44" s="220"/>
      <c r="D44" s="224"/>
      <c r="E44" s="229"/>
      <c r="F44" s="221"/>
      <c r="G44" s="221"/>
      <c r="H44" s="222"/>
      <c r="I44" s="222"/>
      <c r="J44" s="222"/>
      <c r="K44" s="53"/>
      <c r="L44" s="53"/>
      <c r="M44" s="53"/>
      <c r="N44" s="222" t="str">
        <f t="shared" si="5"/>
        <v xml:space="preserve">  </v>
      </c>
      <c r="O44" s="224"/>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row>
    <row r="45" spans="1:79" s="21" customFormat="1" ht="50.15" hidden="1" customHeight="1" x14ac:dyDescent="0.3">
      <c r="A45" s="53"/>
      <c r="B45" s="219"/>
      <c r="C45" s="220"/>
      <c r="D45" s="224"/>
      <c r="E45" s="229"/>
      <c r="F45" s="221"/>
      <c r="G45" s="221"/>
      <c r="H45" s="222"/>
      <c r="I45" s="222"/>
      <c r="J45" s="222"/>
      <c r="K45" s="53"/>
      <c r="L45" s="53"/>
      <c r="M45" s="53"/>
      <c r="N45" s="222" t="str">
        <f t="shared" si="5"/>
        <v xml:space="preserve">  </v>
      </c>
      <c r="O45" s="224"/>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row>
    <row r="46" spans="1:79" s="21" customFormat="1" ht="50.15" hidden="1" customHeight="1" x14ac:dyDescent="0.3">
      <c r="A46" s="53"/>
      <c r="B46" s="219"/>
      <c r="C46" s="220"/>
      <c r="D46" s="224"/>
      <c r="E46" s="229"/>
      <c r="F46" s="221"/>
      <c r="G46" s="221"/>
      <c r="H46" s="222"/>
      <c r="I46" s="222"/>
      <c r="J46" s="222"/>
      <c r="K46" s="53"/>
      <c r="L46" s="53"/>
      <c r="M46" s="53"/>
      <c r="N46" s="222" t="str">
        <f t="shared" si="5"/>
        <v xml:space="preserve">  </v>
      </c>
      <c r="O46" s="224"/>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row>
    <row r="47" spans="1:79" s="21" customFormat="1" ht="50.15" hidden="1" customHeight="1" x14ac:dyDescent="0.3">
      <c r="A47" s="53"/>
      <c r="B47" s="219"/>
      <c r="C47" s="220"/>
      <c r="D47" s="224"/>
      <c r="E47" s="229"/>
      <c r="F47" s="221"/>
      <c r="G47" s="221"/>
      <c r="H47" s="222"/>
      <c r="I47" s="222"/>
      <c r="J47" s="222"/>
      <c r="K47" s="53"/>
      <c r="L47" s="53"/>
      <c r="M47" s="53"/>
      <c r="N47" s="222" t="str">
        <f t="shared" si="5"/>
        <v xml:space="preserve">  </v>
      </c>
      <c r="O47" s="224"/>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row>
    <row r="48" spans="1:79" s="21" customFormat="1" ht="50.15" hidden="1" customHeight="1" x14ac:dyDescent="0.3">
      <c r="A48" s="53"/>
      <c r="B48" s="219"/>
      <c r="C48" s="220"/>
      <c r="D48" s="224"/>
      <c r="E48" s="229"/>
      <c r="F48" s="221"/>
      <c r="G48" s="221"/>
      <c r="H48" s="222"/>
      <c r="I48" s="222"/>
      <c r="J48" s="222"/>
      <c r="K48" s="53"/>
      <c r="L48" s="53"/>
      <c r="M48" s="53"/>
      <c r="N48" s="222" t="str">
        <f t="shared" si="5"/>
        <v xml:space="preserve">  </v>
      </c>
      <c r="O48" s="224"/>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row>
    <row r="49" spans="1:79" s="21" customFormat="1" ht="50.15" hidden="1" customHeight="1" x14ac:dyDescent="0.3">
      <c r="A49" s="53"/>
      <c r="B49" s="219"/>
      <c r="C49" s="220"/>
      <c r="D49" s="221"/>
      <c r="E49" s="219"/>
      <c r="F49" s="221"/>
      <c r="G49" s="221"/>
      <c r="H49" s="222"/>
      <c r="I49" s="222"/>
      <c r="J49" s="222"/>
      <c r="K49" s="53"/>
      <c r="L49" s="53"/>
      <c r="M49" s="53"/>
      <c r="N49" s="222" t="str">
        <f t="shared" si="5"/>
        <v xml:space="preserve">  </v>
      </c>
      <c r="O49" s="224"/>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row>
    <row r="50" spans="1:79" s="21" customFormat="1" ht="50.15" hidden="1" customHeight="1" x14ac:dyDescent="0.3">
      <c r="A50" s="53"/>
      <c r="B50" s="219"/>
      <c r="C50" s="220"/>
      <c r="D50" s="221"/>
      <c r="E50" s="219"/>
      <c r="F50" s="221"/>
      <c r="G50" s="221"/>
      <c r="H50" s="222"/>
      <c r="I50" s="222"/>
      <c r="J50" s="222"/>
      <c r="K50" s="53"/>
      <c r="L50" s="53"/>
      <c r="M50" s="53"/>
      <c r="N50" s="222" t="str">
        <f t="shared" si="5"/>
        <v xml:space="preserve">  </v>
      </c>
      <c r="O50" s="224"/>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row>
    <row r="51" spans="1:79" s="21" customFormat="1" ht="50.15" hidden="1" customHeight="1" x14ac:dyDescent="0.3">
      <c r="A51" s="53"/>
      <c r="B51" s="219"/>
      <c r="C51" s="220"/>
      <c r="D51" s="221"/>
      <c r="E51" s="219"/>
      <c r="F51" s="221"/>
      <c r="G51" s="221"/>
      <c r="H51" s="222"/>
      <c r="I51" s="222"/>
      <c r="J51" s="222"/>
      <c r="K51" s="53"/>
      <c r="L51" s="53"/>
      <c r="M51" s="53"/>
      <c r="N51" s="222" t="str">
        <f>+CONCATENATE(K51," ",L51," ",M51)</f>
        <v xml:space="preserve">  </v>
      </c>
      <c r="O51" s="224"/>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row>
    <row r="52" spans="1:79" s="21" customFormat="1" ht="50.15" hidden="1" customHeight="1" x14ac:dyDescent="0.3">
      <c r="A52" s="53"/>
      <c r="B52" s="219"/>
      <c r="C52" s="220"/>
      <c r="D52" s="221"/>
      <c r="E52" s="219"/>
      <c r="F52" s="221"/>
      <c r="G52" s="221"/>
      <c r="H52" s="222"/>
      <c r="I52" s="222"/>
      <c r="J52" s="222"/>
      <c r="K52" s="53"/>
      <c r="L52" s="53"/>
      <c r="M52" s="53"/>
      <c r="N52" s="222" t="str">
        <f t="shared" ref="N52:N91" si="6">+CONCATENATE(K52," ",L52," ",M52)</f>
        <v xml:space="preserve">  </v>
      </c>
      <c r="O52" s="224"/>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row>
    <row r="53" spans="1:79" s="21" customFormat="1" ht="50.15" hidden="1" customHeight="1" x14ac:dyDescent="0.3">
      <c r="A53" s="53"/>
      <c r="B53" s="219"/>
      <c r="C53" s="220"/>
      <c r="D53" s="221"/>
      <c r="E53" s="219"/>
      <c r="F53" s="221"/>
      <c r="G53" s="221"/>
      <c r="H53" s="222"/>
      <c r="I53" s="222"/>
      <c r="J53" s="222"/>
      <c r="K53" s="53"/>
      <c r="L53" s="53"/>
      <c r="M53" s="53"/>
      <c r="N53" s="222" t="str">
        <f t="shared" si="6"/>
        <v xml:space="preserve">  </v>
      </c>
      <c r="O53" s="224"/>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row>
    <row r="54" spans="1:79" s="21" customFormat="1" ht="50.15" hidden="1" customHeight="1" x14ac:dyDescent="0.3">
      <c r="A54" s="53"/>
      <c r="B54" s="219"/>
      <c r="C54" s="220"/>
      <c r="D54" s="221"/>
      <c r="E54" s="219"/>
      <c r="F54" s="221"/>
      <c r="G54" s="221"/>
      <c r="H54" s="222"/>
      <c r="I54" s="222"/>
      <c r="J54" s="222"/>
      <c r="K54" s="53"/>
      <c r="L54" s="53"/>
      <c r="M54" s="53"/>
      <c r="N54" s="222" t="str">
        <f t="shared" si="6"/>
        <v xml:space="preserve">  </v>
      </c>
      <c r="O54" s="224"/>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row>
    <row r="55" spans="1:79" s="21" customFormat="1" ht="50.15" hidden="1" customHeight="1" x14ac:dyDescent="0.3">
      <c r="A55" s="53"/>
      <c r="B55" s="219"/>
      <c r="C55" s="220"/>
      <c r="D55" s="221"/>
      <c r="E55" s="219"/>
      <c r="F55" s="221"/>
      <c r="G55" s="221"/>
      <c r="H55" s="222"/>
      <c r="I55" s="222"/>
      <c r="J55" s="222"/>
      <c r="K55" s="53"/>
      <c r="L55" s="53"/>
      <c r="M55" s="53"/>
      <c r="N55" s="222" t="str">
        <f t="shared" si="6"/>
        <v xml:space="preserve">  </v>
      </c>
      <c r="O55" s="224"/>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row>
    <row r="56" spans="1:79" s="21" customFormat="1" ht="50.15" hidden="1" customHeight="1" x14ac:dyDescent="0.3">
      <c r="A56" s="53"/>
      <c r="B56" s="219"/>
      <c r="C56" s="220"/>
      <c r="D56" s="221"/>
      <c r="E56" s="219"/>
      <c r="F56" s="221"/>
      <c r="G56" s="221"/>
      <c r="H56" s="222"/>
      <c r="I56" s="222"/>
      <c r="J56" s="222"/>
      <c r="K56" s="53"/>
      <c r="L56" s="53"/>
      <c r="M56" s="53"/>
      <c r="N56" s="222" t="str">
        <f t="shared" si="6"/>
        <v xml:space="preserve">  </v>
      </c>
      <c r="O56" s="224"/>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row>
    <row r="57" spans="1:79" s="21" customFormat="1" ht="50.15" hidden="1" customHeight="1" x14ac:dyDescent="0.3">
      <c r="A57" s="53"/>
      <c r="B57" s="219"/>
      <c r="C57" s="220"/>
      <c r="D57" s="221"/>
      <c r="E57" s="219"/>
      <c r="F57" s="221"/>
      <c r="G57" s="221"/>
      <c r="H57" s="222"/>
      <c r="I57" s="222"/>
      <c r="J57" s="222"/>
      <c r="K57" s="53"/>
      <c r="L57" s="53"/>
      <c r="M57" s="53"/>
      <c r="N57" s="222" t="str">
        <f t="shared" si="6"/>
        <v xml:space="preserve">  </v>
      </c>
      <c r="O57" s="224"/>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row>
    <row r="58" spans="1:79" s="21" customFormat="1" ht="50.15" hidden="1" customHeight="1" x14ac:dyDescent="0.3">
      <c r="A58" s="53"/>
      <c r="B58" s="219"/>
      <c r="C58" s="220"/>
      <c r="D58" s="221"/>
      <c r="E58" s="219"/>
      <c r="F58" s="221"/>
      <c r="G58" s="221"/>
      <c r="H58" s="222"/>
      <c r="I58" s="222"/>
      <c r="J58" s="222"/>
      <c r="K58" s="53"/>
      <c r="L58" s="53"/>
      <c r="M58" s="53"/>
      <c r="N58" s="222" t="str">
        <f t="shared" si="6"/>
        <v xml:space="preserve">  </v>
      </c>
      <c r="O58" s="224"/>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row>
    <row r="59" spans="1:79" s="21" customFormat="1" ht="50.15" hidden="1" customHeight="1" x14ac:dyDescent="0.3">
      <c r="A59" s="53"/>
      <c r="B59" s="219"/>
      <c r="C59" s="220"/>
      <c r="D59" s="221"/>
      <c r="E59" s="219"/>
      <c r="F59" s="221"/>
      <c r="G59" s="221"/>
      <c r="H59" s="222"/>
      <c r="I59" s="222"/>
      <c r="J59" s="222"/>
      <c r="K59" s="53"/>
      <c r="L59" s="53"/>
      <c r="M59" s="53"/>
      <c r="N59" s="222" t="str">
        <f t="shared" si="6"/>
        <v xml:space="preserve">  </v>
      </c>
      <c r="O59" s="224"/>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row>
    <row r="60" spans="1:79" s="21" customFormat="1" ht="50.15" hidden="1" customHeight="1" x14ac:dyDescent="0.3">
      <c r="A60" s="53"/>
      <c r="B60" s="219"/>
      <c r="C60" s="220"/>
      <c r="D60" s="221"/>
      <c r="E60" s="219"/>
      <c r="F60" s="221"/>
      <c r="G60" s="221"/>
      <c r="H60" s="222"/>
      <c r="I60" s="222"/>
      <c r="J60" s="222"/>
      <c r="K60" s="53"/>
      <c r="L60" s="53"/>
      <c r="M60" s="53"/>
      <c r="N60" s="222" t="str">
        <f t="shared" si="6"/>
        <v xml:space="preserve">  </v>
      </c>
      <c r="O60" s="224"/>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row>
    <row r="61" spans="1:79" s="21" customFormat="1" ht="50.15" hidden="1" customHeight="1" x14ac:dyDescent="0.3">
      <c r="A61" s="53"/>
      <c r="B61" s="219"/>
      <c r="C61" s="220"/>
      <c r="D61" s="221"/>
      <c r="E61" s="219"/>
      <c r="F61" s="221"/>
      <c r="G61" s="221"/>
      <c r="H61" s="222"/>
      <c r="I61" s="222"/>
      <c r="J61" s="222"/>
      <c r="K61" s="53"/>
      <c r="L61" s="53"/>
      <c r="M61" s="53"/>
      <c r="N61" s="222" t="str">
        <f t="shared" si="6"/>
        <v xml:space="preserve">  </v>
      </c>
      <c r="O61" s="224"/>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row>
    <row r="62" spans="1:79" s="21" customFormat="1" ht="50.15" hidden="1" customHeight="1" x14ac:dyDescent="0.3">
      <c r="A62" s="53"/>
      <c r="B62" s="219"/>
      <c r="C62" s="220"/>
      <c r="D62" s="221"/>
      <c r="E62" s="219"/>
      <c r="F62" s="221"/>
      <c r="G62" s="221"/>
      <c r="H62" s="222"/>
      <c r="I62" s="222"/>
      <c r="J62" s="222"/>
      <c r="K62" s="53"/>
      <c r="L62" s="53"/>
      <c r="M62" s="53"/>
      <c r="N62" s="222" t="str">
        <f t="shared" si="6"/>
        <v xml:space="preserve">  </v>
      </c>
      <c r="O62" s="224"/>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row>
    <row r="63" spans="1:79" s="21" customFormat="1" ht="50.15" hidden="1" customHeight="1" x14ac:dyDescent="0.3">
      <c r="A63" s="53"/>
      <c r="B63" s="219"/>
      <c r="C63" s="220"/>
      <c r="D63" s="221"/>
      <c r="E63" s="219"/>
      <c r="F63" s="221"/>
      <c r="G63" s="221"/>
      <c r="H63" s="222"/>
      <c r="I63" s="222"/>
      <c r="J63" s="222"/>
      <c r="K63" s="53"/>
      <c r="L63" s="53"/>
      <c r="M63" s="53"/>
      <c r="N63" s="222" t="str">
        <f t="shared" si="6"/>
        <v xml:space="preserve">  </v>
      </c>
      <c r="O63" s="224"/>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row>
    <row r="64" spans="1:79" s="21" customFormat="1" ht="50.15" hidden="1" customHeight="1" x14ac:dyDescent="0.3">
      <c r="A64" s="53"/>
      <c r="B64" s="219"/>
      <c r="C64" s="220"/>
      <c r="D64" s="221"/>
      <c r="E64" s="219"/>
      <c r="F64" s="221"/>
      <c r="G64" s="221"/>
      <c r="H64" s="222"/>
      <c r="I64" s="222"/>
      <c r="J64" s="222"/>
      <c r="K64" s="53"/>
      <c r="L64" s="53"/>
      <c r="M64" s="53"/>
      <c r="N64" s="222" t="str">
        <f t="shared" si="6"/>
        <v xml:space="preserve">  </v>
      </c>
      <c r="O64" s="224"/>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row>
    <row r="65" spans="1:79" s="21" customFormat="1" ht="50.15" hidden="1" customHeight="1" x14ac:dyDescent="0.3">
      <c r="A65" s="53"/>
      <c r="B65" s="219"/>
      <c r="C65" s="220"/>
      <c r="D65" s="221"/>
      <c r="E65" s="219"/>
      <c r="F65" s="221"/>
      <c r="G65" s="221"/>
      <c r="H65" s="222"/>
      <c r="I65" s="222"/>
      <c r="J65" s="222"/>
      <c r="K65" s="53"/>
      <c r="L65" s="53"/>
      <c r="M65" s="53"/>
      <c r="N65" s="222" t="str">
        <f t="shared" si="6"/>
        <v xml:space="preserve">  </v>
      </c>
      <c r="O65" s="224"/>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row>
    <row r="66" spans="1:79" s="21" customFormat="1" ht="50.15" hidden="1" customHeight="1" x14ac:dyDescent="0.3">
      <c r="A66" s="53"/>
      <c r="B66" s="219"/>
      <c r="C66" s="220"/>
      <c r="D66" s="221"/>
      <c r="E66" s="219"/>
      <c r="F66" s="221"/>
      <c r="G66" s="221"/>
      <c r="H66" s="222"/>
      <c r="I66" s="222"/>
      <c r="J66" s="222"/>
      <c r="K66" s="53"/>
      <c r="L66" s="53"/>
      <c r="M66" s="53"/>
      <c r="N66" s="222" t="str">
        <f t="shared" si="6"/>
        <v xml:space="preserve">  </v>
      </c>
      <c r="O66" s="224"/>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row>
    <row r="67" spans="1:79" s="21" customFormat="1" ht="50.15" hidden="1" customHeight="1" x14ac:dyDescent="0.3">
      <c r="A67" s="53"/>
      <c r="B67" s="219"/>
      <c r="C67" s="220"/>
      <c r="D67" s="221"/>
      <c r="E67" s="219"/>
      <c r="F67" s="221"/>
      <c r="G67" s="221"/>
      <c r="H67" s="222"/>
      <c r="I67" s="222"/>
      <c r="J67" s="222"/>
      <c r="K67" s="53"/>
      <c r="L67" s="53"/>
      <c r="M67" s="53"/>
      <c r="N67" s="222" t="str">
        <f t="shared" si="6"/>
        <v xml:space="preserve">  </v>
      </c>
      <c r="O67" s="224"/>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row>
    <row r="68" spans="1:79" s="21" customFormat="1" ht="50.15" hidden="1" customHeight="1" x14ac:dyDescent="0.3">
      <c r="A68" s="53"/>
      <c r="B68" s="219"/>
      <c r="C68" s="220"/>
      <c r="D68" s="221"/>
      <c r="E68" s="219"/>
      <c r="F68" s="221"/>
      <c r="G68" s="221"/>
      <c r="H68" s="222"/>
      <c r="I68" s="222"/>
      <c r="J68" s="222"/>
      <c r="K68" s="53"/>
      <c r="L68" s="53"/>
      <c r="M68" s="53"/>
      <c r="N68" s="222" t="str">
        <f t="shared" si="6"/>
        <v xml:space="preserve">  </v>
      </c>
      <c r="O68" s="224"/>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row>
    <row r="69" spans="1:79" s="21" customFormat="1" ht="50.15" hidden="1" customHeight="1" x14ac:dyDescent="0.3">
      <c r="A69" s="53"/>
      <c r="B69" s="219"/>
      <c r="C69" s="220"/>
      <c r="D69" s="221"/>
      <c r="E69" s="219"/>
      <c r="F69" s="221"/>
      <c r="G69" s="221"/>
      <c r="H69" s="222"/>
      <c r="I69" s="222"/>
      <c r="J69" s="222"/>
      <c r="K69" s="53"/>
      <c r="L69" s="53"/>
      <c r="M69" s="53"/>
      <c r="N69" s="222" t="str">
        <f t="shared" si="6"/>
        <v xml:space="preserve">  </v>
      </c>
      <c r="O69" s="224"/>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row>
    <row r="70" spans="1:79" s="21" customFormat="1" ht="50.15" hidden="1" customHeight="1" x14ac:dyDescent="0.3">
      <c r="A70" s="53"/>
      <c r="B70" s="219"/>
      <c r="C70" s="220"/>
      <c r="D70" s="221"/>
      <c r="E70" s="219"/>
      <c r="F70" s="221"/>
      <c r="G70" s="221"/>
      <c r="H70" s="222"/>
      <c r="I70" s="222"/>
      <c r="J70" s="222"/>
      <c r="K70" s="53"/>
      <c r="L70" s="53"/>
      <c r="M70" s="53"/>
      <c r="N70" s="222" t="str">
        <f t="shared" si="6"/>
        <v xml:space="preserve">  </v>
      </c>
      <c r="O70" s="224"/>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row>
    <row r="71" spans="1:79" s="21" customFormat="1" ht="50.15" hidden="1" customHeight="1" x14ac:dyDescent="0.3">
      <c r="A71" s="53"/>
      <c r="B71" s="219"/>
      <c r="C71" s="220"/>
      <c r="D71" s="221"/>
      <c r="E71" s="219"/>
      <c r="F71" s="221"/>
      <c r="G71" s="221"/>
      <c r="H71" s="222"/>
      <c r="I71" s="222"/>
      <c r="J71" s="222"/>
      <c r="K71" s="53"/>
      <c r="L71" s="53"/>
      <c r="M71" s="53"/>
      <c r="N71" s="222" t="str">
        <f t="shared" si="6"/>
        <v xml:space="preserve">  </v>
      </c>
      <c r="O71" s="224"/>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row>
    <row r="72" spans="1:79" s="21" customFormat="1" ht="50.15" hidden="1" customHeight="1" x14ac:dyDescent="0.3">
      <c r="A72" s="53"/>
      <c r="B72" s="219"/>
      <c r="C72" s="220"/>
      <c r="D72" s="221"/>
      <c r="E72" s="219"/>
      <c r="F72" s="221"/>
      <c r="G72" s="221"/>
      <c r="H72" s="222"/>
      <c r="I72" s="222"/>
      <c r="J72" s="222"/>
      <c r="K72" s="53"/>
      <c r="L72" s="53"/>
      <c r="M72" s="53"/>
      <c r="N72" s="222" t="str">
        <f t="shared" si="6"/>
        <v xml:space="preserve">  </v>
      </c>
      <c r="O72" s="224"/>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row>
    <row r="73" spans="1:79" s="21" customFormat="1" ht="50.15" hidden="1" customHeight="1" x14ac:dyDescent="0.3">
      <c r="A73" s="53"/>
      <c r="B73" s="219"/>
      <c r="C73" s="220"/>
      <c r="D73" s="221"/>
      <c r="E73" s="219"/>
      <c r="F73" s="221"/>
      <c r="G73" s="221"/>
      <c r="H73" s="222"/>
      <c r="I73" s="222"/>
      <c r="J73" s="222"/>
      <c r="K73" s="53"/>
      <c r="L73" s="53"/>
      <c r="M73" s="53"/>
      <c r="N73" s="222" t="str">
        <f t="shared" si="6"/>
        <v xml:space="preserve">  </v>
      </c>
      <c r="O73" s="224"/>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row>
    <row r="74" spans="1:79" s="21" customFormat="1" ht="50.15" hidden="1" customHeight="1" x14ac:dyDescent="0.3">
      <c r="A74" s="53"/>
      <c r="B74" s="219"/>
      <c r="C74" s="220"/>
      <c r="D74" s="221"/>
      <c r="E74" s="219"/>
      <c r="F74" s="221"/>
      <c r="G74" s="221"/>
      <c r="H74" s="222"/>
      <c r="I74" s="222"/>
      <c r="J74" s="222"/>
      <c r="K74" s="53"/>
      <c r="L74" s="53"/>
      <c r="M74" s="53"/>
      <c r="N74" s="222" t="str">
        <f t="shared" si="6"/>
        <v xml:space="preserve">  </v>
      </c>
      <c r="O74" s="224"/>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row>
    <row r="75" spans="1:79" s="21" customFormat="1" ht="50.15" hidden="1" customHeight="1" x14ac:dyDescent="0.3">
      <c r="A75" s="53"/>
      <c r="B75" s="219"/>
      <c r="C75" s="220"/>
      <c r="D75" s="221"/>
      <c r="E75" s="219"/>
      <c r="F75" s="221"/>
      <c r="G75" s="221"/>
      <c r="H75" s="222"/>
      <c r="I75" s="222"/>
      <c r="J75" s="222"/>
      <c r="K75" s="53"/>
      <c r="L75" s="53"/>
      <c r="M75" s="53"/>
      <c r="N75" s="222" t="str">
        <f t="shared" si="6"/>
        <v xml:space="preserve">  </v>
      </c>
      <c r="O75" s="224"/>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row>
    <row r="76" spans="1:79" s="21" customFormat="1" ht="50.15" hidden="1" customHeight="1" x14ac:dyDescent="0.3">
      <c r="A76" s="53"/>
      <c r="B76" s="219"/>
      <c r="C76" s="220"/>
      <c r="D76" s="221"/>
      <c r="E76" s="219"/>
      <c r="F76" s="221"/>
      <c r="G76" s="221"/>
      <c r="H76" s="222"/>
      <c r="I76" s="222"/>
      <c r="J76" s="222"/>
      <c r="K76" s="53"/>
      <c r="L76" s="53"/>
      <c r="M76" s="53"/>
      <c r="N76" s="222" t="str">
        <f t="shared" si="6"/>
        <v xml:space="preserve">  </v>
      </c>
      <c r="O76" s="224"/>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row>
    <row r="77" spans="1:79" s="21" customFormat="1" ht="50.15" hidden="1" customHeight="1" x14ac:dyDescent="0.3">
      <c r="A77" s="53"/>
      <c r="B77" s="219"/>
      <c r="C77" s="220"/>
      <c r="D77" s="221"/>
      <c r="E77" s="219"/>
      <c r="F77" s="221"/>
      <c r="G77" s="221"/>
      <c r="H77" s="222"/>
      <c r="I77" s="222"/>
      <c r="J77" s="222"/>
      <c r="K77" s="53"/>
      <c r="L77" s="53"/>
      <c r="M77" s="53"/>
      <c r="N77" s="222" t="str">
        <f t="shared" si="6"/>
        <v xml:space="preserve">  </v>
      </c>
      <c r="O77" s="224"/>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row>
    <row r="78" spans="1:79" s="21" customFormat="1" ht="50.15" hidden="1" customHeight="1" x14ac:dyDescent="0.3">
      <c r="A78" s="53"/>
      <c r="B78" s="219"/>
      <c r="C78" s="220"/>
      <c r="D78" s="221"/>
      <c r="E78" s="219"/>
      <c r="F78" s="221"/>
      <c r="G78" s="221"/>
      <c r="H78" s="222"/>
      <c r="I78" s="222"/>
      <c r="J78" s="222"/>
      <c r="K78" s="53"/>
      <c r="L78" s="53"/>
      <c r="M78" s="53"/>
      <c r="N78" s="222" t="str">
        <f t="shared" si="6"/>
        <v xml:space="preserve">  </v>
      </c>
      <c r="O78" s="224"/>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row>
    <row r="79" spans="1:79" s="21" customFormat="1" ht="50.15" hidden="1" customHeight="1" x14ac:dyDescent="0.3">
      <c r="A79" s="53"/>
      <c r="B79" s="219"/>
      <c r="C79" s="220"/>
      <c r="D79" s="221"/>
      <c r="E79" s="219"/>
      <c r="F79" s="221"/>
      <c r="G79" s="221"/>
      <c r="H79" s="222"/>
      <c r="I79" s="222"/>
      <c r="J79" s="222"/>
      <c r="K79" s="53"/>
      <c r="L79" s="53"/>
      <c r="M79" s="53"/>
      <c r="N79" s="222" t="str">
        <f t="shared" si="6"/>
        <v xml:space="preserve">  </v>
      </c>
      <c r="O79" s="224"/>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row>
    <row r="80" spans="1:79" s="21" customFormat="1" ht="50.15" hidden="1" customHeight="1" x14ac:dyDescent="0.3">
      <c r="A80" s="53"/>
      <c r="B80" s="219"/>
      <c r="C80" s="220"/>
      <c r="D80" s="221"/>
      <c r="E80" s="219"/>
      <c r="F80" s="221"/>
      <c r="G80" s="221"/>
      <c r="H80" s="222"/>
      <c r="I80" s="222"/>
      <c r="J80" s="222"/>
      <c r="K80" s="53"/>
      <c r="L80" s="53"/>
      <c r="M80" s="53"/>
      <c r="N80" s="222" t="str">
        <f t="shared" si="6"/>
        <v xml:space="preserve">  </v>
      </c>
      <c r="O80" s="224"/>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row>
    <row r="81" spans="1:79" s="21" customFormat="1" ht="50.15" hidden="1" customHeight="1" x14ac:dyDescent="0.3">
      <c r="A81" s="53"/>
      <c r="B81" s="219"/>
      <c r="C81" s="220"/>
      <c r="D81" s="221"/>
      <c r="E81" s="219"/>
      <c r="F81" s="221"/>
      <c r="G81" s="221"/>
      <c r="H81" s="222"/>
      <c r="I81" s="222"/>
      <c r="J81" s="222"/>
      <c r="K81" s="53"/>
      <c r="L81" s="53"/>
      <c r="M81" s="53"/>
      <c r="N81" s="222" t="str">
        <f t="shared" si="6"/>
        <v xml:space="preserve">  </v>
      </c>
      <c r="O81" s="224"/>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row>
    <row r="82" spans="1:79" s="21" customFormat="1" ht="50.15" hidden="1" customHeight="1" x14ac:dyDescent="0.3">
      <c r="A82" s="53"/>
      <c r="B82" s="219"/>
      <c r="C82" s="220"/>
      <c r="D82" s="221"/>
      <c r="E82" s="219"/>
      <c r="F82" s="221"/>
      <c r="G82" s="221"/>
      <c r="H82" s="222"/>
      <c r="I82" s="222"/>
      <c r="J82" s="222"/>
      <c r="K82" s="53"/>
      <c r="L82" s="53"/>
      <c r="M82" s="53"/>
      <c r="N82" s="222" t="str">
        <f t="shared" si="6"/>
        <v xml:space="preserve">  </v>
      </c>
      <c r="O82" s="224"/>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row>
    <row r="83" spans="1:79" s="21" customFormat="1" ht="50.15" hidden="1" customHeight="1" x14ac:dyDescent="0.3">
      <c r="A83" s="53"/>
      <c r="B83" s="219"/>
      <c r="C83" s="220"/>
      <c r="D83" s="221"/>
      <c r="E83" s="219"/>
      <c r="F83" s="221"/>
      <c r="G83" s="221"/>
      <c r="H83" s="222"/>
      <c r="I83" s="222"/>
      <c r="J83" s="222"/>
      <c r="K83" s="53"/>
      <c r="L83" s="53"/>
      <c r="M83" s="53"/>
      <c r="N83" s="222" t="str">
        <f t="shared" si="6"/>
        <v xml:space="preserve">  </v>
      </c>
      <c r="O83" s="224"/>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row>
    <row r="84" spans="1:79" s="21" customFormat="1" ht="50.15" hidden="1" customHeight="1" x14ac:dyDescent="0.3">
      <c r="A84" s="53"/>
      <c r="B84" s="219"/>
      <c r="C84" s="220"/>
      <c r="D84" s="221"/>
      <c r="E84" s="219"/>
      <c r="F84" s="221"/>
      <c r="G84" s="221"/>
      <c r="H84" s="222"/>
      <c r="I84" s="222"/>
      <c r="J84" s="222"/>
      <c r="K84" s="53"/>
      <c r="L84" s="53"/>
      <c r="M84" s="53"/>
      <c r="N84" s="222" t="str">
        <f t="shared" si="6"/>
        <v xml:space="preserve">  </v>
      </c>
      <c r="O84" s="224"/>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row>
    <row r="85" spans="1:79" s="21" customFormat="1" ht="50.15" hidden="1" customHeight="1" x14ac:dyDescent="0.3">
      <c r="A85" s="53"/>
      <c r="B85" s="219"/>
      <c r="C85" s="220"/>
      <c r="D85" s="221"/>
      <c r="E85" s="219"/>
      <c r="F85" s="221"/>
      <c r="G85" s="221"/>
      <c r="H85" s="222"/>
      <c r="I85" s="222"/>
      <c r="J85" s="222"/>
      <c r="K85" s="53"/>
      <c r="L85" s="53"/>
      <c r="M85" s="53"/>
      <c r="N85" s="222" t="str">
        <f t="shared" si="6"/>
        <v xml:space="preserve">  </v>
      </c>
      <c r="O85" s="224"/>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row>
    <row r="86" spans="1:79" s="21" customFormat="1" ht="50.15" hidden="1" customHeight="1" x14ac:dyDescent="0.3">
      <c r="A86" s="53"/>
      <c r="B86" s="219"/>
      <c r="C86" s="220"/>
      <c r="D86" s="221"/>
      <c r="E86" s="219"/>
      <c r="F86" s="221"/>
      <c r="G86" s="221"/>
      <c r="H86" s="222"/>
      <c r="I86" s="222"/>
      <c r="J86" s="222"/>
      <c r="K86" s="53"/>
      <c r="L86" s="53"/>
      <c r="M86" s="53"/>
      <c r="N86" s="222" t="str">
        <f t="shared" si="6"/>
        <v xml:space="preserve">  </v>
      </c>
      <c r="O86" s="224"/>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row>
    <row r="87" spans="1:79" s="21" customFormat="1" ht="50.15" hidden="1" customHeight="1" x14ac:dyDescent="0.3">
      <c r="A87" s="53"/>
      <c r="B87" s="219"/>
      <c r="C87" s="220"/>
      <c r="D87" s="221"/>
      <c r="E87" s="219"/>
      <c r="F87" s="221"/>
      <c r="G87" s="221"/>
      <c r="H87" s="222"/>
      <c r="I87" s="222"/>
      <c r="J87" s="222"/>
      <c r="K87" s="53"/>
      <c r="L87" s="53"/>
      <c r="M87" s="53"/>
      <c r="N87" s="222" t="str">
        <f t="shared" si="6"/>
        <v xml:space="preserve">  </v>
      </c>
      <c r="O87" s="224"/>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row>
    <row r="88" spans="1:79" s="21" customFormat="1" ht="50.15" hidden="1" customHeight="1" x14ac:dyDescent="0.3">
      <c r="A88" s="53"/>
      <c r="B88" s="219"/>
      <c r="C88" s="220"/>
      <c r="D88" s="221"/>
      <c r="E88" s="219"/>
      <c r="F88" s="221"/>
      <c r="G88" s="221"/>
      <c r="H88" s="222"/>
      <c r="I88" s="222"/>
      <c r="J88" s="222"/>
      <c r="K88" s="53"/>
      <c r="L88" s="53"/>
      <c r="M88" s="53"/>
      <c r="N88" s="222" t="str">
        <f t="shared" si="6"/>
        <v xml:space="preserve">  </v>
      </c>
      <c r="O88" s="224"/>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row>
    <row r="89" spans="1:79" s="21" customFormat="1" ht="50.15" hidden="1" customHeight="1" x14ac:dyDescent="0.3">
      <c r="A89" s="53"/>
      <c r="B89" s="219"/>
      <c r="C89" s="220"/>
      <c r="D89" s="221"/>
      <c r="E89" s="219"/>
      <c r="F89" s="221"/>
      <c r="G89" s="221"/>
      <c r="H89" s="222"/>
      <c r="I89" s="222"/>
      <c r="J89" s="222"/>
      <c r="K89" s="53"/>
      <c r="L89" s="53"/>
      <c r="M89" s="53"/>
      <c r="N89" s="222" t="str">
        <f t="shared" si="6"/>
        <v xml:space="preserve">  </v>
      </c>
      <c r="O89" s="224"/>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row>
    <row r="90" spans="1:79" s="21" customFormat="1" ht="50.15" hidden="1" customHeight="1" x14ac:dyDescent="0.3">
      <c r="A90" s="53"/>
      <c r="B90" s="219"/>
      <c r="C90" s="220"/>
      <c r="D90" s="221"/>
      <c r="E90" s="219"/>
      <c r="F90" s="221"/>
      <c r="G90" s="221"/>
      <c r="H90" s="222"/>
      <c r="I90" s="222"/>
      <c r="J90" s="222"/>
      <c r="K90" s="53"/>
      <c r="L90" s="53"/>
      <c r="M90" s="53"/>
      <c r="N90" s="222" t="str">
        <f t="shared" si="6"/>
        <v xml:space="preserve">  </v>
      </c>
      <c r="O90" s="224"/>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row>
    <row r="91" spans="1:79" s="21" customFormat="1" ht="50.15" hidden="1" customHeight="1" x14ac:dyDescent="0.3">
      <c r="A91" s="53"/>
      <c r="B91" s="219"/>
      <c r="C91" s="220"/>
      <c r="D91" s="221"/>
      <c r="E91" s="219"/>
      <c r="F91" s="221"/>
      <c r="G91" s="221"/>
      <c r="H91" s="222"/>
      <c r="I91" s="222"/>
      <c r="J91" s="222"/>
      <c r="K91" s="53"/>
      <c r="L91" s="53"/>
      <c r="M91" s="53"/>
      <c r="N91" s="222" t="str">
        <f t="shared" si="6"/>
        <v xml:space="preserve">  </v>
      </c>
      <c r="O91" s="224"/>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row>
    <row r="92" spans="1:79" ht="24" hidden="1" customHeight="1" x14ac:dyDescent="0.3">
      <c r="J92" s="108"/>
      <c r="K92" s="108"/>
      <c r="L92" s="108"/>
      <c r="M92" s="108"/>
      <c r="N92" s="227"/>
      <c r="O92" s="226"/>
    </row>
    <row r="93" spans="1:79" hidden="1" x14ac:dyDescent="0.3"/>
  </sheetData>
  <sheetProtection insertColumns="0" insertRows="0" insertHyperlinks="0" deleteColumns="0" deleteRows="0"/>
  <mergeCells count="10">
    <mergeCell ref="A26:O26"/>
    <mergeCell ref="B1:N1"/>
    <mergeCell ref="A3:C6"/>
    <mergeCell ref="D5:M5"/>
    <mergeCell ref="N3:N5"/>
    <mergeCell ref="D3:M3"/>
    <mergeCell ref="D4:M4"/>
    <mergeCell ref="D6:G6"/>
    <mergeCell ref="H6:K6"/>
    <mergeCell ref="L6:M6"/>
  </mergeCells>
  <conditionalFormatting sqref="O28:O91">
    <cfRule type="containsText" dxfId="104" priority="1" operator="containsText" text="RIESGO BAJO">
      <formula>NOT(ISERROR(SEARCH("RIESGO BAJO",O28)))</formula>
    </cfRule>
    <cfRule type="containsText" dxfId="103" priority="2" operator="containsText" text="RIESGO MODERADO">
      <formula>NOT(ISERROR(SEARCH("RIESGO MODERADO",O28)))</formula>
    </cfRule>
    <cfRule type="containsText" dxfId="102" priority="3" operator="containsText" text="RIESGO ALTO">
      <formula>NOT(ISERROR(SEARCH("RIESGO ALTO",O28)))</formula>
    </cfRule>
    <cfRule type="containsText" dxfId="101" priority="4" operator="containsText" text="RIESGO EXTREMO">
      <formula>NOT(ISERROR(SEARCH("RIESGO EXTREMO",O28)))</formula>
    </cfRule>
  </conditionalFormatting>
  <dataValidations count="9">
    <dataValidation type="list" allowBlank="1" showInputMessage="1" showErrorMessage="1" sqref="O28:O91" xr:uid="{00000000-0002-0000-0300-000000000000}">
      <formula1>$O$8:$O$9</formula1>
    </dataValidation>
    <dataValidation type="list" allowBlank="1" showInputMessage="1" showErrorMessage="1" sqref="D91 D40:D89" xr:uid="{00000000-0002-0000-0300-000001000000}">
      <formula1>$D$8:$D$24</formula1>
    </dataValidation>
    <dataValidation type="list" allowBlank="1" showInputMessage="1" showErrorMessage="1" sqref="J40:J91" xr:uid="{00000000-0002-0000-0300-000002000000}">
      <formula1>$J$8:$J$14</formula1>
    </dataValidation>
    <dataValidation type="list" allowBlank="1" showInputMessage="1" showErrorMessage="1" sqref="I40:I91" xr:uid="{00000000-0002-0000-0300-000003000000}">
      <formula1>$I$8:$I$13</formula1>
    </dataValidation>
    <dataValidation type="list" allowBlank="1" showInputMessage="1" showErrorMessage="1" sqref="H40:H91" xr:uid="{00000000-0002-0000-0300-000004000000}">
      <formula1>$H$8:$H$13</formula1>
    </dataValidation>
    <dataValidation type="list" allowBlank="1" showInputMessage="1" showErrorMessage="1" sqref="G40:G91" xr:uid="{00000000-0002-0000-0300-000005000000}">
      <formula1>$G$8:$G$17</formula1>
    </dataValidation>
    <dataValidation type="list" allowBlank="1" showInputMessage="1" showErrorMessage="1" sqref="F28 F31:F39" xr:uid="{00000000-0002-0000-0300-000006000000}">
      <formula1>$F$8:$F$25</formula1>
    </dataValidation>
    <dataValidation type="list" allowBlank="1" showInputMessage="1" showErrorMessage="1" sqref="C28:C36" xr:uid="{00000000-0002-0000-0300-000007000000}">
      <formula1>$C$8:$C$25</formula1>
    </dataValidation>
    <dataValidation type="list" allowBlank="1" showInputMessage="1" showErrorMessage="1" sqref="E28 E31:E39" xr:uid="{00000000-0002-0000-0300-000008000000}">
      <formula1>$B$8:$B$24</formula1>
    </dataValidation>
  </dataValidations>
  <hyperlinks>
    <hyperlink ref="A1" location="OPCIONES!A1" display="OPCIONES" xr:uid="{00000000-0004-0000-0300-000000000000}"/>
  </hyperlinks>
  <pageMargins left="0.23622047244094491" right="0.23622047244094491"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9000000}">
          <x14:formula1>
            <xm:f>'7. Formula'!$T$3:$T$6</xm:f>
          </x14:formula1>
          <xm:sqref>K28:K91</xm:sqref>
        </x14:dataValidation>
        <x14:dataValidation type="list" allowBlank="1" showInputMessage="1" showErrorMessage="1" xr:uid="{00000000-0002-0000-0300-00000A000000}">
          <x14:formula1>
            <xm:f>'7. Formula'!$X$3:$X$18</xm:f>
          </x14:formula1>
          <xm:sqref>D28:D39</xm:sqref>
        </x14:dataValidation>
        <x14:dataValidation type="list" allowBlank="1" showInputMessage="1" showErrorMessage="1" xr:uid="{00000000-0002-0000-0300-00000B000000}">
          <x14:formula1>
            <xm:f>'7. Formula'!$AB$3:$AB$12</xm:f>
          </x14:formula1>
          <xm:sqref>G28:G39</xm:sqref>
        </x14:dataValidation>
        <x14:dataValidation type="list" allowBlank="1" showInputMessage="1" showErrorMessage="1" xr:uid="{00000000-0002-0000-0300-00000C000000}">
          <x14:formula1>
            <xm:f>'7. Formula'!$AD$3:$AD$8</xm:f>
          </x14:formula1>
          <xm:sqref>H28:H39</xm:sqref>
        </x14:dataValidation>
        <x14:dataValidation type="list" allowBlank="1" showInputMessage="1" showErrorMessage="1" xr:uid="{00000000-0002-0000-0300-00000D000000}">
          <x14:formula1>
            <xm:f>'7. Formula'!$AF$3:$AF$8</xm:f>
          </x14:formula1>
          <xm:sqref>I28:I39</xm:sqref>
        </x14:dataValidation>
        <x14:dataValidation type="list" allowBlank="1" showInputMessage="1" showErrorMessage="1" xr:uid="{00000000-0002-0000-0300-00000E000000}">
          <x14:formula1>
            <xm:f>'7. Formula'!$AH$3:$AH$9</xm:f>
          </x14:formula1>
          <xm:sqref>J28:J39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B76"/>
  <sheetViews>
    <sheetView showGridLines="0" zoomScale="40" zoomScaleNormal="40" workbookViewId="0">
      <selection activeCell="M12" sqref="M12"/>
    </sheetView>
  </sheetViews>
  <sheetFormatPr baseColWidth="10" defaultRowHeight="14.5" x14ac:dyDescent="0.35"/>
  <cols>
    <col min="1" max="1" width="21.81640625" customWidth="1"/>
    <col min="2" max="2" width="19" customWidth="1"/>
    <col min="3" max="3" width="16.1796875" hidden="1" customWidth="1"/>
    <col min="4" max="4" width="9.81640625" customWidth="1"/>
    <col min="5" max="5" width="67" customWidth="1"/>
    <col min="6" max="6" width="26.81640625" style="218" customWidth="1"/>
    <col min="7" max="7" width="26.81640625" customWidth="1"/>
    <col min="8" max="8" width="15.453125" customWidth="1"/>
    <col min="9" max="9" width="19.81640625" customWidth="1"/>
    <col min="10" max="10" width="19.1796875" customWidth="1"/>
    <col min="13" max="13" width="36.453125" customWidth="1"/>
    <col min="15" max="15" width="12.54296875" customWidth="1"/>
    <col min="16" max="16" width="18.1796875" customWidth="1"/>
    <col min="17" max="17" width="18.453125" customWidth="1"/>
    <col min="19" max="19" width="22.453125" customWidth="1"/>
    <col min="20" max="20" width="25.1796875" customWidth="1"/>
    <col min="25" max="25" width="19.81640625" customWidth="1"/>
    <col min="27" max="27" width="32.54296875" customWidth="1"/>
    <col min="28" max="28" width="33.453125" customWidth="1"/>
  </cols>
  <sheetData>
    <row r="1" spans="1:28" ht="30" customHeight="1" x14ac:dyDescent="0.35">
      <c r="A1" s="262" t="s">
        <v>239</v>
      </c>
    </row>
    <row r="2" spans="1:28" ht="25" customHeight="1" x14ac:dyDescent="0.35">
      <c r="A2" s="24"/>
      <c r="B2" s="263"/>
      <c r="C2" s="263"/>
      <c r="D2" s="263"/>
      <c r="E2" s="102"/>
      <c r="F2" s="102"/>
      <c r="G2" s="102"/>
      <c r="H2" s="102"/>
      <c r="I2" s="102"/>
      <c r="J2" s="102"/>
      <c r="K2" s="102"/>
      <c r="L2" s="102"/>
      <c r="M2" s="102"/>
      <c r="N2" s="102"/>
      <c r="O2" s="102"/>
      <c r="P2" s="102"/>
      <c r="Q2" s="102"/>
    </row>
    <row r="3" spans="1:28" ht="25" customHeight="1" x14ac:dyDescent="0.35">
      <c r="A3" s="647"/>
      <c r="B3" s="647"/>
      <c r="C3" s="647"/>
      <c r="D3" s="660" t="s">
        <v>268</v>
      </c>
      <c r="E3" s="661"/>
      <c r="F3" s="661"/>
      <c r="G3" s="661"/>
      <c r="H3" s="661"/>
      <c r="I3" s="661"/>
      <c r="J3" s="661"/>
      <c r="K3" s="661"/>
      <c r="L3" s="661"/>
      <c r="M3" s="661"/>
      <c r="N3" s="686"/>
      <c r="O3" s="684" t="s">
        <v>426</v>
      </c>
      <c r="P3" s="684"/>
      <c r="Q3" s="684"/>
    </row>
    <row r="4" spans="1:28" ht="25" customHeight="1" x14ac:dyDescent="0.35">
      <c r="A4" s="647"/>
      <c r="B4" s="647"/>
      <c r="C4" s="647"/>
      <c r="D4" s="660" t="s">
        <v>270</v>
      </c>
      <c r="E4" s="661"/>
      <c r="F4" s="661"/>
      <c r="G4" s="661"/>
      <c r="H4" s="661"/>
      <c r="I4" s="661"/>
      <c r="J4" s="661"/>
      <c r="K4" s="661"/>
      <c r="L4" s="661"/>
      <c r="M4" s="661"/>
      <c r="N4" s="686"/>
      <c r="O4" s="684"/>
      <c r="P4" s="684"/>
      <c r="Q4" s="684"/>
    </row>
    <row r="5" spans="1:28" ht="25" customHeight="1" x14ac:dyDescent="0.35">
      <c r="A5" s="647"/>
      <c r="B5" s="647"/>
      <c r="C5" s="647"/>
      <c r="D5" s="652" t="s">
        <v>289</v>
      </c>
      <c r="E5" s="653"/>
      <c r="F5" s="653"/>
      <c r="G5" s="653"/>
      <c r="H5" s="653"/>
      <c r="I5" s="653"/>
      <c r="J5" s="653"/>
      <c r="K5" s="653"/>
      <c r="L5" s="653"/>
      <c r="M5" s="653"/>
      <c r="N5" s="687"/>
      <c r="O5" s="684"/>
      <c r="P5" s="684"/>
      <c r="Q5" s="684"/>
    </row>
    <row r="6" spans="1:28" ht="25" customHeight="1" x14ac:dyDescent="0.35">
      <c r="A6" s="647"/>
      <c r="B6" s="647"/>
      <c r="C6" s="647"/>
      <c r="D6" s="668" t="s">
        <v>271</v>
      </c>
      <c r="E6" s="668"/>
      <c r="F6" s="668"/>
      <c r="G6" s="668"/>
      <c r="H6" s="669" t="s">
        <v>428</v>
      </c>
      <c r="I6" s="669"/>
      <c r="J6" s="669"/>
      <c r="K6" s="669"/>
      <c r="L6" s="669" t="s">
        <v>429</v>
      </c>
      <c r="M6" s="669"/>
      <c r="N6" s="265"/>
      <c r="O6" s="685" t="s">
        <v>269</v>
      </c>
      <c r="P6" s="685"/>
      <c r="Q6" s="685"/>
    </row>
    <row r="7" spans="1:28" ht="24" customHeight="1" thickBot="1" x14ac:dyDescent="0.4">
      <c r="A7" s="24"/>
      <c r="B7" s="263"/>
      <c r="C7" s="263"/>
      <c r="D7" s="263"/>
      <c r="E7" s="102"/>
      <c r="F7" s="102"/>
      <c r="G7" s="102"/>
      <c r="H7" s="102"/>
      <c r="I7" s="102"/>
      <c r="J7" s="102"/>
      <c r="K7" s="102"/>
      <c r="L7" s="102"/>
      <c r="M7" s="102"/>
      <c r="N7" s="102"/>
      <c r="O7" s="102"/>
      <c r="P7" s="102"/>
      <c r="Q7" s="102"/>
    </row>
    <row r="8" spans="1:28" ht="40.5" customHeight="1" thickBot="1" x14ac:dyDescent="0.4">
      <c r="A8" s="54"/>
      <c r="B8" s="54"/>
      <c r="C8" s="54"/>
      <c r="D8" s="84"/>
      <c r="E8" s="55"/>
      <c r="F8" s="673" t="s">
        <v>131</v>
      </c>
      <c r="G8" s="674"/>
      <c r="H8" s="674"/>
      <c r="I8" s="674"/>
      <c r="J8" s="674" t="s">
        <v>130</v>
      </c>
      <c r="K8" s="674"/>
      <c r="L8" s="674"/>
      <c r="M8" s="674"/>
      <c r="N8" s="674"/>
      <c r="O8" s="674"/>
      <c r="P8" s="674"/>
      <c r="Q8" s="677"/>
    </row>
    <row r="9" spans="1:28" ht="24.65" customHeight="1" thickBot="1" x14ac:dyDescent="0.4">
      <c r="A9" s="56"/>
      <c r="B9" s="56"/>
      <c r="C9" s="56"/>
      <c r="D9" s="56"/>
      <c r="E9" s="56"/>
      <c r="F9" s="675"/>
      <c r="G9" s="676"/>
      <c r="H9" s="676"/>
      <c r="I9" s="676"/>
      <c r="J9" s="678" t="s">
        <v>132</v>
      </c>
      <c r="K9" s="678"/>
      <c r="L9" s="678"/>
      <c r="M9" s="678" t="s">
        <v>133</v>
      </c>
      <c r="N9" s="678"/>
      <c r="O9" s="678"/>
      <c r="P9" s="678" t="s">
        <v>134</v>
      </c>
      <c r="Q9" s="679"/>
      <c r="S9" s="680" t="s">
        <v>1</v>
      </c>
      <c r="T9" s="681"/>
      <c r="U9" s="682"/>
      <c r="V9" s="682"/>
      <c r="W9" s="683"/>
      <c r="X9" s="56"/>
      <c r="Y9" s="670" t="s">
        <v>2</v>
      </c>
      <c r="Z9" s="671"/>
      <c r="AA9" s="671"/>
      <c r="AB9" s="672"/>
    </row>
    <row r="10" spans="1:28" ht="73.5" customHeight="1" thickBot="1" x14ac:dyDescent="0.4">
      <c r="A10" s="268" t="s">
        <v>107</v>
      </c>
      <c r="B10" s="268" t="s">
        <v>135</v>
      </c>
      <c r="C10" s="269" t="s">
        <v>163</v>
      </c>
      <c r="D10" s="270" t="s">
        <v>108</v>
      </c>
      <c r="E10" s="271" t="s">
        <v>136</v>
      </c>
      <c r="F10" s="272" t="s">
        <v>137</v>
      </c>
      <c r="G10" s="273" t="s">
        <v>138</v>
      </c>
      <c r="H10" s="274" t="s">
        <v>139</v>
      </c>
      <c r="I10" s="275" t="s">
        <v>140</v>
      </c>
      <c r="J10" s="276" t="s">
        <v>132</v>
      </c>
      <c r="K10" s="277" t="s">
        <v>141</v>
      </c>
      <c r="L10" s="274" t="s">
        <v>142</v>
      </c>
      <c r="M10" s="276" t="s">
        <v>133</v>
      </c>
      <c r="N10" s="277" t="s">
        <v>141</v>
      </c>
      <c r="O10" s="274" t="s">
        <v>142</v>
      </c>
      <c r="P10" s="276" t="s">
        <v>143</v>
      </c>
      <c r="Q10" s="278" t="s">
        <v>144</v>
      </c>
      <c r="S10" s="62" t="s">
        <v>142</v>
      </c>
      <c r="T10" s="63" t="s">
        <v>138</v>
      </c>
      <c r="U10" s="64" t="s">
        <v>151</v>
      </c>
      <c r="V10" s="64" t="s">
        <v>152</v>
      </c>
      <c r="W10" s="65" t="s">
        <v>110</v>
      </c>
      <c r="X10" s="66"/>
      <c r="Y10" s="62" t="s">
        <v>142</v>
      </c>
      <c r="Z10" s="63" t="s">
        <v>153</v>
      </c>
      <c r="AA10" s="63" t="s">
        <v>132</v>
      </c>
      <c r="AB10" s="65" t="s">
        <v>133</v>
      </c>
    </row>
    <row r="11" spans="1:28" s="287" customFormat="1" ht="140.15" customHeight="1" x14ac:dyDescent="0.35">
      <c r="A11" s="279" t="str">
        <f>'1. Identificación'!G28</f>
        <v>De Corrupción</v>
      </c>
      <c r="B11" s="280" t="str">
        <f>'1. Identificación'!D28</f>
        <v>Contraveciones</v>
      </c>
      <c r="C11" s="280">
        <f>'1. Identificación'!F28</f>
        <v>0</v>
      </c>
      <c r="D11" s="281">
        <f>'1. Identificación'!A28</f>
        <v>1</v>
      </c>
      <c r="E11" s="282" t="str">
        <f>'1. Identificación'!N28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F11" s="518">
        <v>365</v>
      </c>
      <c r="G11" s="283" t="str">
        <f t="shared" ref="G11" si="0">+IF(F11="","",IF(F11&lt;=$V$11,$T$11,IF(F11&lt;=$V$12,$T$12,IF(F11&lt;=$V$13,$T$13,IF(F11&lt;=$V$14,$T$14,IF(F11&gt;=$U$15,$T$15,""))))))</f>
        <v>La actividad que conlleva el riesgo se ejecuta de 24 a 500 veces por año</v>
      </c>
      <c r="H11" s="519">
        <f t="shared" ref="H11" si="1">+IF(G11="","",IF(G11=$T$11,$W$11,IF(G11=$T$12,$W$12,IF(G11=$T$13,$W$13,IF(G11=$T$14,$W$14,IF(G11=$T$15,$W$15))))))</f>
        <v>0.6</v>
      </c>
      <c r="I11" s="520" t="str">
        <f t="shared" ref="I11" si="2">+IF(G11="","",IF(G11=$T$11,$S$11,IF(G11=$T$12,$S$12,IF(G11=$T$13,$S$13,IF(G11=$T$14,$S$14,IF(G11=$T$15,$S$15))))))</f>
        <v>Media</v>
      </c>
      <c r="J11" s="521" t="s">
        <v>147</v>
      </c>
      <c r="K11" s="522">
        <f t="shared" ref="K11:K42" si="3">+IF(J11="","",IF(J11="N/A","",IF(OR(J11=$AA$11,J11=$AB$11),$Z$11,IF(OR(J11=$AA$12,J11=$AB$12),$Z$12,IF(OR(J11=$AA$13,J11=$AB$13),$Z$13,IF(OR(J11=$AA$14,J11=$AB$14),$Z$14,IF(OR(J11=$AA$15,J11=$AB$15),$Z$15)))))))</f>
        <v>0.6</v>
      </c>
      <c r="L11" s="519" t="str">
        <f t="shared" ref="L11" si="4">+IF(J11="","",IF(J11="N/A","",IF(OR(J11=$AA$11,J11=$AB$11),$Y$11,IF(OR(J11=$AA$12,J11=$AB$12),$Y$12,IF(OR(J11=$AA$13,J11=$AB$13),$Y$13,IF(OR(J11=$AA$14,J11=$AB$14),$Y$14,IF(OR(J11=$AA$15,J11=$AB$15),$Y$15)))))))</f>
        <v>Moderado</v>
      </c>
      <c r="M11" s="521" t="s">
        <v>148</v>
      </c>
      <c r="N11" s="297">
        <f t="shared" ref="N11" si="5">+IF(M11="","",IF(M11="N/A","",IF(OR(M11=$AA$11,M11=$AB$11),$Z$11,IF(OR(M11=$AA$12,M11=$AB$12),$Z$12,IF(OR(M11=$AA$13,M11=$AB$13),$Z$13,IF(OR(M11=$AA$14,M11=$AB$14),$Z$14,IF(OR(M11=$AA$15,M11=$AB$15),$Z$15)))))))</f>
        <v>0.6</v>
      </c>
      <c r="O11" s="298" t="str">
        <f t="shared" ref="O11" si="6">+IF(M11="","",IF(M11="N/A","",IF(OR(M11=$AA$11,M11=$AB$11),$Y$11,IF(OR(M11=$AA$12,M11=$AB$12),$Y$12,IF(OR(M11=$AA$13,M11=$AB$13),$Y$13,IF(OR(M11=$AA$14,M11=$AB$14),$Y$14,IF(OR(M11=$AA$15,M11=$AB$15),$Y$15)))))))</f>
        <v>Moderado</v>
      </c>
      <c r="P11" s="285">
        <f>+IF(K11="",N11,IF(N11="",K11,IF(K11&gt;N11,K11,N11)))</f>
        <v>0.6</v>
      </c>
      <c r="Q11" s="286" t="str">
        <f t="shared" ref="Q11:Q42" si="7">+IF(P11="","",IF(P11=$Z$11,$Y$11,IF(P11=$Z$12,$Y$12,IF(P11=$Z$13,$Y$13,IF(P11=$Z$14,$Y$14,IF(P11=$Z$15,$Y$15))))))</f>
        <v>Moderado</v>
      </c>
      <c r="S11" s="67" t="s">
        <v>115</v>
      </c>
      <c r="T11" s="68" t="s">
        <v>154</v>
      </c>
      <c r="U11" s="69">
        <v>0</v>
      </c>
      <c r="V11" s="69">
        <v>2</v>
      </c>
      <c r="W11" s="146">
        <v>0.2</v>
      </c>
      <c r="X11" s="288"/>
      <c r="Y11" s="67" t="s">
        <v>121</v>
      </c>
      <c r="Z11" s="147">
        <v>0.2</v>
      </c>
      <c r="AA11" s="68" t="s">
        <v>155</v>
      </c>
      <c r="AB11" s="70" t="s">
        <v>156</v>
      </c>
    </row>
    <row r="12" spans="1:28" s="287" customFormat="1" ht="140.15" customHeight="1" x14ac:dyDescent="0.35">
      <c r="A12" s="289" t="str">
        <f>'1. Identificación'!G29</f>
        <v>De Corrupción</v>
      </c>
      <c r="B12" s="290" t="str">
        <f>'1. Identificación'!D29</f>
        <v>Contraveciones</v>
      </c>
      <c r="C12" s="290">
        <f>'1. Identificación'!F29</f>
        <v>0</v>
      </c>
      <c r="D12" s="291">
        <f>'1. Identificación'!A29</f>
        <v>2</v>
      </c>
      <c r="E12" s="292" t="str">
        <f>'1. Identificación'!N29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F12" s="523">
        <v>365</v>
      </c>
      <c r="G12" s="293" t="str">
        <f t="shared" ref="G12:G43" si="8">+IF(F12="","",IF(F12&lt;=$V$11,$T$11,IF(F12&lt;=$V$12,$T$12,IF(F12&lt;=$V$13,$T$13,IF(F12&lt;=$V$14,$T$14,IF(F12&gt;=$U$15,$T$15,""))))))</f>
        <v>La actividad que conlleva el riesgo se ejecuta de 24 a 500 veces por año</v>
      </c>
      <c r="H12" s="524">
        <f t="shared" ref="H12:H43" si="9">+IF(G12="","",IF(G12=$T$11,$W$11,IF(G12=$T$12,$W$12,IF(G12=$T$13,$W$13,IF(G12=$T$14,$W$14,IF(G12=$T$15,$W$15))))))</f>
        <v>0.6</v>
      </c>
      <c r="I12" s="525" t="str">
        <f t="shared" ref="I12:I43" si="10">+IF(G12="","",IF(G12=$T$11,$S$11,IF(G12=$T$12,$S$12,IF(G12=$T$13,$S$13,IF(G12=$T$14,$S$14,IF(G12=$T$15,$S$15))))))</f>
        <v>Media</v>
      </c>
      <c r="J12" s="526" t="s">
        <v>147</v>
      </c>
      <c r="K12" s="527">
        <f t="shared" si="3"/>
        <v>0.6</v>
      </c>
      <c r="L12" s="528" t="str">
        <f t="shared" ref="L12:L43" si="11">+IF(J12="","",IF(J12="N/A","",IF(OR(J12=$AA$11,J12=$AB$11),$Y$11,IF(OR(J12=$AA$12,J12=$AB$12),$Y$12,IF(OR(J12=$AA$13,J12=$AB$13),$Y$13,IF(OR(J12=$AA$14,J12=$AB$14),$Y$14,IF(OR(J12=$AA$15,J12=$AB$15),$Y$15)))))))</f>
        <v>Moderado</v>
      </c>
      <c r="M12" s="526" t="s">
        <v>148</v>
      </c>
      <c r="N12" s="147">
        <f t="shared" ref="N12:N43" si="12">+IF(M12="","",IF(M12="N/A","",IF(OR(M12=$AA$11,M12=$AB$11),$Z$11,IF(OR(M12=$AA$12,M12=$AB$12),$Z$12,IF(OR(M12=$AA$13,M12=$AB$13),$Z$13,IF(OR(M12=$AA$14,M12=$AB$14),$Z$14,IF(OR(M12=$AA$15,M12=$AB$15),$Z$15)))))))</f>
        <v>0.6</v>
      </c>
      <c r="O12" s="146" t="str">
        <f t="shared" ref="O12:O43" si="13">+IF(M12="","",IF(M12="N/A","",IF(OR(M12=$AA$11,M12=$AB$11),$Y$11,IF(OR(M12=$AA$12,M12=$AB$12),$Y$12,IF(OR(M12=$AA$13,M12=$AB$13),$Y$13,IF(OR(M12=$AA$14,M12=$AB$14),$Y$14,IF(OR(M12=$AA$15,M12=$AB$15),$Y$15)))))))</f>
        <v>Moderado</v>
      </c>
      <c r="P12" s="294">
        <f>+IF(K12="",N12,IF(N12="",K12,IF(K12&gt;N12,K12,N12)))</f>
        <v>0.6</v>
      </c>
      <c r="Q12" s="295" t="str">
        <f t="shared" si="7"/>
        <v>Moderado</v>
      </c>
      <c r="S12" s="148" t="s">
        <v>113</v>
      </c>
      <c r="T12" s="71" t="s">
        <v>157</v>
      </c>
      <c r="U12" s="69">
        <v>3</v>
      </c>
      <c r="V12" s="69">
        <v>24</v>
      </c>
      <c r="W12" s="146">
        <v>0.4</v>
      </c>
      <c r="X12" s="288"/>
      <c r="Y12" s="148" t="s">
        <v>99</v>
      </c>
      <c r="Z12" s="147">
        <v>0.4</v>
      </c>
      <c r="AA12" s="71" t="s">
        <v>158</v>
      </c>
      <c r="AB12" s="72" t="s">
        <v>159</v>
      </c>
    </row>
    <row r="13" spans="1:28" s="287" customFormat="1" ht="140.15" customHeight="1" x14ac:dyDescent="0.35">
      <c r="A13" s="289" t="str">
        <f>'1. Identificación'!G30</f>
        <v>De Corrupción</v>
      </c>
      <c r="B13" s="290" t="str">
        <f>'1. Identificación'!D30</f>
        <v>Seguridad vial y transporte</v>
      </c>
      <c r="C13" s="290">
        <f>'1. Identificación'!F30</f>
        <v>0</v>
      </c>
      <c r="D13" s="291">
        <f>'1. Identificación'!A30</f>
        <v>3</v>
      </c>
      <c r="E13" s="292" t="str">
        <f>'1. Identificación'!N30</f>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F13" s="523">
        <v>365</v>
      </c>
      <c r="G13" s="293" t="str">
        <f t="shared" si="8"/>
        <v>La actividad que conlleva el riesgo se ejecuta de 24 a 500 veces por año</v>
      </c>
      <c r="H13" s="524">
        <f t="shared" si="9"/>
        <v>0.6</v>
      </c>
      <c r="I13" s="525" t="str">
        <f t="shared" si="10"/>
        <v>Media</v>
      </c>
      <c r="J13" s="526" t="s">
        <v>147</v>
      </c>
      <c r="K13" s="527">
        <f t="shared" si="3"/>
        <v>0.6</v>
      </c>
      <c r="L13" s="528" t="str">
        <f t="shared" si="11"/>
        <v>Moderado</v>
      </c>
      <c r="M13" s="526" t="s">
        <v>149</v>
      </c>
      <c r="N13" s="147">
        <f t="shared" si="12"/>
        <v>0.8</v>
      </c>
      <c r="O13" s="146" t="str">
        <f t="shared" si="13"/>
        <v>Mayor</v>
      </c>
      <c r="P13" s="294">
        <f t="shared" ref="P13:P75" si="14">+IF(K13="",N13,IF(N13="",K13,IF(K13&gt;N13,K13,N13)))</f>
        <v>0.8</v>
      </c>
      <c r="Q13" s="295" t="str">
        <f t="shared" si="7"/>
        <v>Mayor</v>
      </c>
      <c r="S13" s="149" t="s">
        <v>118</v>
      </c>
      <c r="T13" s="71" t="s">
        <v>160</v>
      </c>
      <c r="U13" s="69">
        <v>25</v>
      </c>
      <c r="V13" s="69">
        <v>500</v>
      </c>
      <c r="W13" s="146">
        <v>0.6</v>
      </c>
      <c r="X13" s="288"/>
      <c r="Y13" s="149" t="s">
        <v>68</v>
      </c>
      <c r="Z13" s="147">
        <v>0.6</v>
      </c>
      <c r="AA13" s="71" t="s">
        <v>147</v>
      </c>
      <c r="AB13" s="72" t="s">
        <v>148</v>
      </c>
    </row>
    <row r="14" spans="1:28" s="287" customFormat="1" ht="140.15" customHeight="1" x14ac:dyDescent="0.35">
      <c r="A14" s="289" t="str">
        <f>'1. Identificación'!G31</f>
        <v>De Corrupción</v>
      </c>
      <c r="B14" s="290" t="str">
        <f>'1. Identificación'!D31</f>
        <v>Tramites</v>
      </c>
      <c r="C14" s="290">
        <f>'1. Identificación'!F31</f>
        <v>0</v>
      </c>
      <c r="D14" s="291">
        <f>'1. Identificación'!A31</f>
        <v>4</v>
      </c>
      <c r="E14" s="292" t="str">
        <f>'1. Identificación'!N31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F14" s="523">
        <v>365</v>
      </c>
      <c r="G14" s="293" t="str">
        <f t="shared" si="8"/>
        <v>La actividad que conlleva el riesgo se ejecuta de 24 a 500 veces por año</v>
      </c>
      <c r="H14" s="524">
        <f t="shared" si="9"/>
        <v>0.6</v>
      </c>
      <c r="I14" s="525" t="str">
        <f t="shared" si="10"/>
        <v>Media</v>
      </c>
      <c r="J14" s="526" t="s">
        <v>147</v>
      </c>
      <c r="K14" s="527">
        <f t="shared" si="3"/>
        <v>0.6</v>
      </c>
      <c r="L14" s="528" t="str">
        <f t="shared" si="11"/>
        <v>Moderado</v>
      </c>
      <c r="M14" s="526" t="s">
        <v>148</v>
      </c>
      <c r="N14" s="147">
        <f t="shared" si="12"/>
        <v>0.6</v>
      </c>
      <c r="O14" s="146" t="str">
        <f t="shared" si="13"/>
        <v>Moderado</v>
      </c>
      <c r="P14" s="294">
        <f t="shared" si="14"/>
        <v>0.6</v>
      </c>
      <c r="Q14" s="295" t="str">
        <f t="shared" si="7"/>
        <v>Moderado</v>
      </c>
      <c r="S14" s="73" t="s">
        <v>117</v>
      </c>
      <c r="T14" s="71" t="s">
        <v>161</v>
      </c>
      <c r="U14" s="69">
        <v>5001</v>
      </c>
      <c r="V14" s="69">
        <v>5000</v>
      </c>
      <c r="W14" s="146">
        <v>0.8</v>
      </c>
      <c r="X14" s="288"/>
      <c r="Y14" s="73" t="s">
        <v>100</v>
      </c>
      <c r="Z14" s="147">
        <v>0.8</v>
      </c>
      <c r="AA14" s="71" t="s">
        <v>150</v>
      </c>
      <c r="AB14" s="72" t="s">
        <v>149</v>
      </c>
    </row>
    <row r="15" spans="1:28" s="287" customFormat="1" ht="140.15" customHeight="1" x14ac:dyDescent="0.35">
      <c r="A15" s="289" t="str">
        <f>'1. Identificación'!G32</f>
        <v>De Corrupción</v>
      </c>
      <c r="B15" s="290" t="str">
        <f>'1. Identificación'!D32</f>
        <v>Tramites</v>
      </c>
      <c r="C15" s="290">
        <f>'1. Identificación'!F32</f>
        <v>0</v>
      </c>
      <c r="D15" s="291">
        <f>'1. Identificación'!A32</f>
        <v>5</v>
      </c>
      <c r="E15" s="292" t="str">
        <f>'1. Identificación'!N32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F15" s="523">
        <v>365</v>
      </c>
      <c r="G15" s="293" t="str">
        <f t="shared" si="8"/>
        <v>La actividad que conlleva el riesgo se ejecuta de 24 a 500 veces por año</v>
      </c>
      <c r="H15" s="524">
        <f t="shared" si="9"/>
        <v>0.6</v>
      </c>
      <c r="I15" s="525" t="str">
        <f t="shared" si="10"/>
        <v>Media</v>
      </c>
      <c r="J15" s="526" t="s">
        <v>147</v>
      </c>
      <c r="K15" s="527">
        <f t="shared" si="3"/>
        <v>0.6</v>
      </c>
      <c r="L15" s="528" t="str">
        <f t="shared" si="11"/>
        <v>Moderado</v>
      </c>
      <c r="M15" s="526" t="s">
        <v>148</v>
      </c>
      <c r="N15" s="147">
        <f t="shared" si="12"/>
        <v>0.6</v>
      </c>
      <c r="O15" s="146" t="str">
        <f t="shared" si="13"/>
        <v>Moderado</v>
      </c>
      <c r="P15" s="294">
        <f t="shared" si="14"/>
        <v>0.6</v>
      </c>
      <c r="Q15" s="295" t="str">
        <f t="shared" si="7"/>
        <v>Moderado</v>
      </c>
      <c r="S15" s="150" t="s">
        <v>119</v>
      </c>
      <c r="T15" s="71" t="s">
        <v>162</v>
      </c>
      <c r="U15" s="69">
        <v>5001</v>
      </c>
      <c r="V15" s="69"/>
      <c r="W15" s="146">
        <v>1</v>
      </c>
      <c r="X15" s="288"/>
      <c r="Y15" s="150" t="s">
        <v>101</v>
      </c>
      <c r="Z15" s="147">
        <v>1</v>
      </c>
      <c r="AA15" s="71" t="s">
        <v>145</v>
      </c>
      <c r="AB15" s="72" t="s">
        <v>146</v>
      </c>
    </row>
    <row r="16" spans="1:28" s="287" customFormat="1" ht="140.15" customHeight="1" x14ac:dyDescent="0.35">
      <c r="A16" s="289" t="str">
        <f>'1. Identificación'!G33</f>
        <v>De Seguridad Digital</v>
      </c>
      <c r="B16" s="290" t="str">
        <f>'1. Identificación'!D33</f>
        <v>Jurídica y Contratación</v>
      </c>
      <c r="C16" s="290">
        <f>'1. Identificación'!F33</f>
        <v>0</v>
      </c>
      <c r="D16" s="291">
        <f>'1. Identificación'!A33</f>
        <v>6</v>
      </c>
      <c r="E16" s="292" t="str">
        <f>'1. Identificación'!N33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F16" s="523">
        <v>365</v>
      </c>
      <c r="G16" s="293" t="str">
        <f t="shared" si="8"/>
        <v>La actividad que conlleva el riesgo se ejecuta de 24 a 500 veces por año</v>
      </c>
      <c r="H16" s="524">
        <f t="shared" si="9"/>
        <v>0.6</v>
      </c>
      <c r="I16" s="525" t="str">
        <f t="shared" si="10"/>
        <v>Media</v>
      </c>
      <c r="J16" s="526" t="s">
        <v>150</v>
      </c>
      <c r="K16" s="527">
        <f t="shared" si="3"/>
        <v>0.8</v>
      </c>
      <c r="L16" s="528" t="str">
        <f t="shared" si="11"/>
        <v>Mayor</v>
      </c>
      <c r="M16" s="526" t="s">
        <v>149</v>
      </c>
      <c r="N16" s="147">
        <f t="shared" si="12"/>
        <v>0.8</v>
      </c>
      <c r="O16" s="146" t="str">
        <f t="shared" si="13"/>
        <v>Mayor</v>
      </c>
      <c r="P16" s="294">
        <f t="shared" si="14"/>
        <v>0.8</v>
      </c>
      <c r="Q16" s="295" t="str">
        <f t="shared" si="7"/>
        <v>Mayor</v>
      </c>
    </row>
    <row r="17" spans="1:19" s="287" customFormat="1" ht="140.15" customHeight="1" x14ac:dyDescent="0.35">
      <c r="A17" s="289" t="str">
        <f>'1. Identificación'!G34</f>
        <v>De Corrupción</v>
      </c>
      <c r="B17" s="290" t="str">
        <f>'1. Identificación'!D34</f>
        <v>Jurídica y Contratación</v>
      </c>
      <c r="C17" s="290">
        <f>'1. Identificación'!F34</f>
        <v>0</v>
      </c>
      <c r="D17" s="291">
        <f>'1. Identificación'!A34</f>
        <v>7</v>
      </c>
      <c r="E17" s="292" t="str">
        <f>'1. Identificación'!N34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F17" s="523">
        <v>365</v>
      </c>
      <c r="G17" s="293" t="str">
        <f t="shared" si="8"/>
        <v>La actividad que conlleva el riesgo se ejecuta de 24 a 500 veces por año</v>
      </c>
      <c r="H17" s="524">
        <f t="shared" si="9"/>
        <v>0.6</v>
      </c>
      <c r="I17" s="525" t="str">
        <f t="shared" si="10"/>
        <v>Media</v>
      </c>
      <c r="J17" s="526" t="s">
        <v>145</v>
      </c>
      <c r="K17" s="527">
        <f t="shared" si="3"/>
        <v>1</v>
      </c>
      <c r="L17" s="528" t="str">
        <f t="shared" si="11"/>
        <v>Catastrófico</v>
      </c>
      <c r="M17" s="526" t="s">
        <v>149</v>
      </c>
      <c r="N17" s="147">
        <f t="shared" si="12"/>
        <v>0.8</v>
      </c>
      <c r="O17" s="146" t="str">
        <f t="shared" si="13"/>
        <v>Mayor</v>
      </c>
      <c r="P17" s="294">
        <f t="shared" si="14"/>
        <v>1</v>
      </c>
      <c r="Q17" s="295" t="str">
        <f t="shared" si="7"/>
        <v>Catastrófico</v>
      </c>
    </row>
    <row r="18" spans="1:19" s="287" customFormat="1" ht="140.15" customHeight="1" x14ac:dyDescent="0.35">
      <c r="A18" s="289" t="str">
        <f>'1. Identificación'!G35</f>
        <v>De Corrupción</v>
      </c>
      <c r="B18" s="290" t="str">
        <f>'1. Identificación'!D35</f>
        <v>Gestión Documental</v>
      </c>
      <c r="C18" s="290">
        <f>'1. Identificación'!F35</f>
        <v>0</v>
      </c>
      <c r="D18" s="291">
        <f>'1. Identificación'!A35</f>
        <v>8</v>
      </c>
      <c r="E18" s="292" t="str">
        <f>'1. Identificación'!N35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F18" s="523">
        <v>365</v>
      </c>
      <c r="G18" s="293" t="str">
        <f t="shared" si="8"/>
        <v>La actividad que conlleva el riesgo se ejecuta de 24 a 500 veces por año</v>
      </c>
      <c r="H18" s="524">
        <f t="shared" si="9"/>
        <v>0.6</v>
      </c>
      <c r="I18" s="525" t="str">
        <f t="shared" si="10"/>
        <v>Media</v>
      </c>
      <c r="J18" s="526" t="s">
        <v>147</v>
      </c>
      <c r="K18" s="527">
        <f t="shared" si="3"/>
        <v>0.6</v>
      </c>
      <c r="L18" s="528" t="str">
        <f t="shared" si="11"/>
        <v>Moderado</v>
      </c>
      <c r="M18" s="526" t="s">
        <v>159</v>
      </c>
      <c r="N18" s="147">
        <f t="shared" si="12"/>
        <v>0.4</v>
      </c>
      <c r="O18" s="146" t="str">
        <f t="shared" si="13"/>
        <v>Menor</v>
      </c>
      <c r="P18" s="294">
        <f t="shared" si="14"/>
        <v>0.6</v>
      </c>
      <c r="Q18" s="295" t="str">
        <f t="shared" si="7"/>
        <v>Moderado</v>
      </c>
    </row>
    <row r="19" spans="1:19" s="287" customFormat="1" ht="184.4" customHeight="1" x14ac:dyDescent="0.35">
      <c r="A19" s="289" t="str">
        <f>'1. Identificación'!G36</f>
        <v>De Corrupción</v>
      </c>
      <c r="B19" s="290" t="str">
        <f>'1. Identificación'!D36</f>
        <v>Sistemas de Información y Tecnología</v>
      </c>
      <c r="C19" s="290">
        <f>'1. Identificación'!F36</f>
        <v>0</v>
      </c>
      <c r="D19" s="291">
        <f>'1. Identificación'!A36</f>
        <v>9</v>
      </c>
      <c r="E19" s="292" t="str">
        <f>'1. Identificación'!N36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F19" s="523">
        <v>365</v>
      </c>
      <c r="G19" s="293" t="str">
        <f t="shared" si="8"/>
        <v>La actividad que conlleva el riesgo se ejecuta de 24 a 500 veces por año</v>
      </c>
      <c r="H19" s="524">
        <f t="shared" si="9"/>
        <v>0.6</v>
      </c>
      <c r="I19" s="525" t="str">
        <f t="shared" si="10"/>
        <v>Media</v>
      </c>
      <c r="J19" s="526" t="s">
        <v>147</v>
      </c>
      <c r="K19" s="527">
        <f t="shared" si="3"/>
        <v>0.6</v>
      </c>
      <c r="L19" s="528" t="str">
        <f t="shared" si="11"/>
        <v>Moderado</v>
      </c>
      <c r="M19" s="526" t="s">
        <v>159</v>
      </c>
      <c r="N19" s="147">
        <f t="shared" si="12"/>
        <v>0.4</v>
      </c>
      <c r="O19" s="146" t="str">
        <f t="shared" si="13"/>
        <v>Menor</v>
      </c>
      <c r="P19" s="294">
        <f t="shared" si="14"/>
        <v>0.6</v>
      </c>
      <c r="Q19" s="295" t="str">
        <f t="shared" si="7"/>
        <v>Moderado</v>
      </c>
    </row>
    <row r="20" spans="1:19" s="287" customFormat="1" ht="140.15" customHeight="1" x14ac:dyDescent="0.35">
      <c r="A20" s="289" t="str">
        <f>'1. Identificación'!G37</f>
        <v>De Corrupción</v>
      </c>
      <c r="B20" s="290" t="str">
        <f>'1. Identificación'!D37</f>
        <v>Sistemas de Información y Tecnología</v>
      </c>
      <c r="C20" s="290">
        <f>'1. Identificación'!F37</f>
        <v>0</v>
      </c>
      <c r="D20" s="291">
        <f>'1. Identificación'!A37</f>
        <v>10</v>
      </c>
      <c r="E20" s="292" t="str">
        <f>'1. Identificación'!N37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F20" s="523">
        <v>365</v>
      </c>
      <c r="G20" s="293" t="str">
        <f t="shared" si="8"/>
        <v>La actividad que conlleva el riesgo se ejecuta de 24 a 500 veces por año</v>
      </c>
      <c r="H20" s="524">
        <f t="shared" si="9"/>
        <v>0.6</v>
      </c>
      <c r="I20" s="525" t="str">
        <f t="shared" si="10"/>
        <v>Media</v>
      </c>
      <c r="J20" s="526" t="s">
        <v>147</v>
      </c>
      <c r="K20" s="527">
        <f t="shared" si="3"/>
        <v>0.6</v>
      </c>
      <c r="L20" s="528" t="str">
        <f t="shared" si="11"/>
        <v>Moderado</v>
      </c>
      <c r="M20" s="526" t="s">
        <v>159</v>
      </c>
      <c r="N20" s="147">
        <f t="shared" si="12"/>
        <v>0.4</v>
      </c>
      <c r="O20" s="146" t="str">
        <f t="shared" si="13"/>
        <v>Menor</v>
      </c>
      <c r="P20" s="294">
        <f t="shared" si="14"/>
        <v>0.6</v>
      </c>
      <c r="Q20" s="295" t="str">
        <f t="shared" si="7"/>
        <v>Moderado</v>
      </c>
    </row>
    <row r="21" spans="1:19" ht="190.75" customHeight="1" x14ac:dyDescent="0.35">
      <c r="A21" s="289" t="str">
        <f>'1. Identificación'!G38</f>
        <v>De Corrupción</v>
      </c>
      <c r="B21" s="290" t="str">
        <f>'1. Identificación'!D38</f>
        <v>Compras y Almacén</v>
      </c>
      <c r="C21" s="290">
        <f>'1. Identificación'!F38</f>
        <v>0</v>
      </c>
      <c r="D21" s="291">
        <f>'1. Identificación'!A38</f>
        <v>11</v>
      </c>
      <c r="E21" s="292" t="str">
        <f>'1. Identificación'!N38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F21" s="523">
        <v>366</v>
      </c>
      <c r="G21" s="293" t="str">
        <f t="shared" ref="G21" si="15">+IF(F21="","",IF(F21&lt;=$V$11,$T$11,IF(F21&lt;=$V$12,$T$12,IF(F21&lt;=$V$13,$T$13,IF(F21&lt;=$V$14,$T$14,IF(F21&gt;=$U$15,$T$15,""))))))</f>
        <v>La actividad que conlleva el riesgo se ejecuta de 24 a 500 veces por año</v>
      </c>
      <c r="H21" s="524">
        <f t="shared" ref="H21" si="16">+IF(G21="","",IF(G21=$T$11,$W$11,IF(G21=$T$12,$W$12,IF(G21=$T$13,$W$13,IF(G21=$T$14,$W$14,IF(G21=$T$15,$W$15))))))</f>
        <v>0.6</v>
      </c>
      <c r="I21" s="525" t="str">
        <f t="shared" ref="I21" si="17">+IF(G21="","",IF(G21=$T$11,$S$11,IF(G21=$T$12,$S$12,IF(G21=$T$13,$S$13,IF(G21=$T$14,$S$14,IF(G21=$T$15,$S$15))))))</f>
        <v>Media</v>
      </c>
      <c r="J21" s="526" t="s">
        <v>147</v>
      </c>
      <c r="K21" s="527">
        <f t="shared" ref="K21" si="18">+IF(J21="","",IF(J21="N/A","",IF(OR(J21=$AA$11,J21=$AB$11),$Z$11,IF(OR(J21=$AA$12,J21=$AB$12),$Z$12,IF(OR(J21=$AA$13,J21=$AB$13),$Z$13,IF(OR(J21=$AA$14,J21=$AB$14),$Z$14,IF(OR(J21=$AA$15,J21=$AB$15),$Z$15)))))))</f>
        <v>0.6</v>
      </c>
      <c r="L21" s="528" t="str">
        <f t="shared" ref="L21" si="19">+IF(J21="","",IF(J21="N/A","",IF(OR(J21=$AA$11,J21=$AB$11),$Y$11,IF(OR(J21=$AA$12,J21=$AB$12),$Y$12,IF(OR(J21=$AA$13,J21=$AB$13),$Y$13,IF(OR(J21=$AA$14,J21=$AB$14),$Y$14,IF(OR(J21=$AA$15,J21=$AB$15),$Y$15)))))))</f>
        <v>Moderado</v>
      </c>
      <c r="M21" s="526" t="s">
        <v>159</v>
      </c>
      <c r="N21" s="147">
        <f t="shared" ref="N21" si="20">+IF(M21="","",IF(M21="N/A","",IF(OR(M21=$AA$11,M21=$AB$11),$Z$11,IF(OR(M21=$AA$12,M21=$AB$12),$Z$12,IF(OR(M21=$AA$13,M21=$AB$13),$Z$13,IF(OR(M21=$AA$14,M21=$AB$14),$Z$14,IF(OR(M21=$AA$15,M21=$AB$15),$Z$15)))))))</f>
        <v>0.4</v>
      </c>
      <c r="O21" s="146" t="str">
        <f t="shared" ref="O21" si="21">+IF(M21="","",IF(M21="N/A","",IF(OR(M21=$AA$11,M21=$AB$11),$Y$11,IF(OR(M21=$AA$12,M21=$AB$12),$Y$12,IF(OR(M21=$AA$13,M21=$AB$13),$Y$13,IF(OR(M21=$AA$14,M21=$AB$14),$Y$14,IF(OR(M21=$AA$15,M21=$AB$15),$Y$15)))))))</f>
        <v>Menor</v>
      </c>
      <c r="P21" s="294">
        <f t="shared" ref="P21" si="22">+IF(K21="",N21,IF(N21="",K21,IF(K21&gt;N21,K21,N21)))</f>
        <v>0.6</v>
      </c>
      <c r="Q21" s="295" t="str">
        <f t="shared" ref="Q21" si="23">+IF(P21="","",IF(P21=$Z$11,$Y$11,IF(P21=$Z$12,$Y$12,IF(P21=$Z$13,$Y$13,IF(P21=$Z$14,$Y$14,IF(P21=$Z$15,$Y$15))))))</f>
        <v>Moderado</v>
      </c>
      <c r="S21" s="230"/>
    </row>
    <row r="22" spans="1:19" ht="40" hidden="1" customHeight="1" x14ac:dyDescent="0.35">
      <c r="A22" s="61"/>
      <c r="B22" s="74"/>
      <c r="C22" s="74"/>
      <c r="D22" s="75"/>
      <c r="E22" s="76"/>
      <c r="F22" s="296"/>
      <c r="G22" s="529" t="str">
        <f t="shared" si="8"/>
        <v/>
      </c>
      <c r="H22" s="530" t="str">
        <f t="shared" si="9"/>
        <v/>
      </c>
      <c r="I22" s="531" t="str">
        <f t="shared" si="10"/>
        <v/>
      </c>
      <c r="J22" s="532"/>
      <c r="K22" s="533" t="str">
        <f t="shared" si="3"/>
        <v/>
      </c>
      <c r="L22" s="534" t="str">
        <f t="shared" si="11"/>
        <v/>
      </c>
      <c r="M22" s="532"/>
      <c r="N22" s="57" t="str">
        <f t="shared" si="12"/>
        <v/>
      </c>
      <c r="O22" s="58" t="str">
        <f t="shared" si="13"/>
        <v/>
      </c>
      <c r="P22" s="59" t="str">
        <f t="shared" si="14"/>
        <v/>
      </c>
      <c r="Q22" s="60" t="str">
        <f t="shared" si="7"/>
        <v/>
      </c>
    </row>
    <row r="23" spans="1:19" ht="40" hidden="1" customHeight="1" x14ac:dyDescent="0.35">
      <c r="A23" s="61"/>
      <c r="B23" s="74"/>
      <c r="C23" s="74"/>
      <c r="D23" s="75"/>
      <c r="E23" s="76"/>
      <c r="F23" s="296"/>
      <c r="G23" s="529" t="str">
        <f t="shared" si="8"/>
        <v/>
      </c>
      <c r="H23" s="530" t="str">
        <f t="shared" si="9"/>
        <v/>
      </c>
      <c r="I23" s="531" t="str">
        <f t="shared" si="10"/>
        <v/>
      </c>
      <c r="J23" s="532"/>
      <c r="K23" s="533" t="str">
        <f t="shared" si="3"/>
        <v/>
      </c>
      <c r="L23" s="534" t="str">
        <f t="shared" si="11"/>
        <v/>
      </c>
      <c r="M23" s="532"/>
      <c r="N23" s="57" t="str">
        <f t="shared" si="12"/>
        <v/>
      </c>
      <c r="O23" s="58" t="str">
        <f t="shared" si="13"/>
        <v/>
      </c>
      <c r="P23" s="59" t="str">
        <f t="shared" si="14"/>
        <v/>
      </c>
      <c r="Q23" s="60" t="str">
        <f t="shared" si="7"/>
        <v/>
      </c>
    </row>
    <row r="24" spans="1:19" ht="40" hidden="1" customHeight="1" x14ac:dyDescent="0.35">
      <c r="A24" s="61"/>
      <c r="B24" s="74"/>
      <c r="C24" s="74"/>
      <c r="D24" s="75"/>
      <c r="E24" s="76"/>
      <c r="F24" s="296"/>
      <c r="G24" s="529" t="str">
        <f t="shared" si="8"/>
        <v/>
      </c>
      <c r="H24" s="530" t="str">
        <f t="shared" si="9"/>
        <v/>
      </c>
      <c r="I24" s="531" t="str">
        <f t="shared" si="10"/>
        <v/>
      </c>
      <c r="J24" s="532"/>
      <c r="K24" s="533" t="str">
        <f t="shared" si="3"/>
        <v/>
      </c>
      <c r="L24" s="534" t="str">
        <f t="shared" si="11"/>
        <v/>
      </c>
      <c r="M24" s="532"/>
      <c r="N24" s="57" t="str">
        <f t="shared" si="12"/>
        <v/>
      </c>
      <c r="O24" s="58" t="str">
        <f t="shared" si="13"/>
        <v/>
      </c>
      <c r="P24" s="59" t="str">
        <f t="shared" si="14"/>
        <v/>
      </c>
      <c r="Q24" s="60" t="str">
        <f t="shared" si="7"/>
        <v/>
      </c>
    </row>
    <row r="25" spans="1:19" ht="40" hidden="1" customHeight="1" x14ac:dyDescent="0.35">
      <c r="A25" s="61"/>
      <c r="B25" s="74"/>
      <c r="C25" s="74"/>
      <c r="D25" s="75"/>
      <c r="E25" s="76"/>
      <c r="F25" s="296"/>
      <c r="G25" s="529" t="str">
        <f t="shared" si="8"/>
        <v/>
      </c>
      <c r="H25" s="530" t="str">
        <f t="shared" si="9"/>
        <v/>
      </c>
      <c r="I25" s="531" t="str">
        <f t="shared" si="10"/>
        <v/>
      </c>
      <c r="J25" s="532"/>
      <c r="K25" s="533" t="str">
        <f t="shared" si="3"/>
        <v/>
      </c>
      <c r="L25" s="534" t="str">
        <f t="shared" si="11"/>
        <v/>
      </c>
      <c r="M25" s="532"/>
      <c r="N25" s="57" t="str">
        <f t="shared" si="12"/>
        <v/>
      </c>
      <c r="O25" s="58" t="str">
        <f t="shared" si="13"/>
        <v/>
      </c>
      <c r="P25" s="59" t="str">
        <f t="shared" si="14"/>
        <v/>
      </c>
      <c r="Q25" s="60" t="str">
        <f t="shared" si="7"/>
        <v/>
      </c>
    </row>
    <row r="26" spans="1:19" ht="40" hidden="1" customHeight="1" x14ac:dyDescent="0.35">
      <c r="A26" s="61"/>
      <c r="B26" s="74"/>
      <c r="C26" s="74"/>
      <c r="D26" s="75"/>
      <c r="E26" s="76"/>
      <c r="F26" s="296"/>
      <c r="G26" s="529" t="str">
        <f t="shared" si="8"/>
        <v/>
      </c>
      <c r="H26" s="530" t="str">
        <f t="shared" si="9"/>
        <v/>
      </c>
      <c r="I26" s="531" t="str">
        <f t="shared" si="10"/>
        <v/>
      </c>
      <c r="J26" s="532"/>
      <c r="K26" s="533" t="str">
        <f t="shared" si="3"/>
        <v/>
      </c>
      <c r="L26" s="534" t="str">
        <f t="shared" si="11"/>
        <v/>
      </c>
      <c r="M26" s="532"/>
      <c r="N26" s="57" t="str">
        <f t="shared" si="12"/>
        <v/>
      </c>
      <c r="O26" s="58" t="str">
        <f t="shared" si="13"/>
        <v/>
      </c>
      <c r="P26" s="59" t="str">
        <f t="shared" si="14"/>
        <v/>
      </c>
      <c r="Q26" s="60" t="str">
        <f t="shared" si="7"/>
        <v/>
      </c>
    </row>
    <row r="27" spans="1:19" ht="40" hidden="1" customHeight="1" x14ac:dyDescent="0.35">
      <c r="A27" s="61"/>
      <c r="B27" s="74"/>
      <c r="C27" s="74"/>
      <c r="D27" s="75"/>
      <c r="E27" s="76"/>
      <c r="F27" s="296"/>
      <c r="G27" s="529" t="str">
        <f t="shared" si="8"/>
        <v/>
      </c>
      <c r="H27" s="530" t="str">
        <f t="shared" si="9"/>
        <v/>
      </c>
      <c r="I27" s="531" t="str">
        <f t="shared" si="10"/>
        <v/>
      </c>
      <c r="J27" s="532"/>
      <c r="K27" s="533" t="str">
        <f t="shared" si="3"/>
        <v/>
      </c>
      <c r="L27" s="534" t="str">
        <f t="shared" si="11"/>
        <v/>
      </c>
      <c r="M27" s="532"/>
      <c r="N27" s="57" t="str">
        <f t="shared" si="12"/>
        <v/>
      </c>
      <c r="O27" s="58" t="str">
        <f t="shared" si="13"/>
        <v/>
      </c>
      <c r="P27" s="59" t="str">
        <f t="shared" si="14"/>
        <v/>
      </c>
      <c r="Q27" s="60" t="str">
        <f t="shared" si="7"/>
        <v/>
      </c>
    </row>
    <row r="28" spans="1:19" ht="40" hidden="1" customHeight="1" x14ac:dyDescent="0.35">
      <c r="A28" s="61"/>
      <c r="B28" s="74"/>
      <c r="C28" s="74"/>
      <c r="D28" s="75"/>
      <c r="E28" s="76"/>
      <c r="F28" s="296"/>
      <c r="G28" s="529" t="str">
        <f t="shared" si="8"/>
        <v/>
      </c>
      <c r="H28" s="530" t="str">
        <f t="shared" si="9"/>
        <v/>
      </c>
      <c r="I28" s="531" t="str">
        <f t="shared" si="10"/>
        <v/>
      </c>
      <c r="J28" s="532"/>
      <c r="K28" s="533" t="str">
        <f t="shared" si="3"/>
        <v/>
      </c>
      <c r="L28" s="534" t="str">
        <f t="shared" si="11"/>
        <v/>
      </c>
      <c r="M28" s="532"/>
      <c r="N28" s="57" t="str">
        <f t="shared" si="12"/>
        <v/>
      </c>
      <c r="O28" s="58" t="str">
        <f t="shared" si="13"/>
        <v/>
      </c>
      <c r="P28" s="59" t="str">
        <f t="shared" si="14"/>
        <v/>
      </c>
      <c r="Q28" s="60" t="str">
        <f t="shared" si="7"/>
        <v/>
      </c>
    </row>
    <row r="29" spans="1:19" ht="40" hidden="1" customHeight="1" x14ac:dyDescent="0.35">
      <c r="A29" s="61"/>
      <c r="B29" s="74"/>
      <c r="C29" s="74"/>
      <c r="D29" s="75"/>
      <c r="E29" s="76"/>
      <c r="F29" s="296"/>
      <c r="G29" s="529" t="str">
        <f t="shared" si="8"/>
        <v/>
      </c>
      <c r="H29" s="530" t="str">
        <f t="shared" si="9"/>
        <v/>
      </c>
      <c r="I29" s="531" t="str">
        <f t="shared" si="10"/>
        <v/>
      </c>
      <c r="J29" s="532"/>
      <c r="K29" s="533" t="str">
        <f t="shared" si="3"/>
        <v/>
      </c>
      <c r="L29" s="534" t="str">
        <f t="shared" si="11"/>
        <v/>
      </c>
      <c r="M29" s="532"/>
      <c r="N29" s="57" t="str">
        <f t="shared" si="12"/>
        <v/>
      </c>
      <c r="O29" s="58" t="str">
        <f t="shared" si="13"/>
        <v/>
      </c>
      <c r="P29" s="59" t="str">
        <f t="shared" si="14"/>
        <v/>
      </c>
      <c r="Q29" s="60" t="str">
        <f t="shared" si="7"/>
        <v/>
      </c>
    </row>
    <row r="30" spans="1:19" ht="40" hidden="1" customHeight="1" x14ac:dyDescent="0.35">
      <c r="A30" s="61"/>
      <c r="B30" s="74"/>
      <c r="C30" s="74"/>
      <c r="D30" s="75"/>
      <c r="E30" s="76"/>
      <c r="F30" s="296"/>
      <c r="G30" s="529" t="str">
        <f t="shared" si="8"/>
        <v/>
      </c>
      <c r="H30" s="530" t="str">
        <f t="shared" si="9"/>
        <v/>
      </c>
      <c r="I30" s="531" t="str">
        <f t="shared" si="10"/>
        <v/>
      </c>
      <c r="J30" s="532"/>
      <c r="K30" s="533" t="str">
        <f t="shared" si="3"/>
        <v/>
      </c>
      <c r="L30" s="534" t="str">
        <f t="shared" si="11"/>
        <v/>
      </c>
      <c r="M30" s="532"/>
      <c r="N30" s="57" t="str">
        <f t="shared" si="12"/>
        <v/>
      </c>
      <c r="O30" s="58" t="str">
        <f t="shared" si="13"/>
        <v/>
      </c>
      <c r="P30" s="59" t="str">
        <f t="shared" si="14"/>
        <v/>
      </c>
      <c r="Q30" s="60" t="str">
        <f t="shared" si="7"/>
        <v/>
      </c>
    </row>
    <row r="31" spans="1:19" ht="40" hidden="1" customHeight="1" x14ac:dyDescent="0.35">
      <c r="A31" s="61"/>
      <c r="B31" s="74"/>
      <c r="C31" s="74"/>
      <c r="D31" s="75"/>
      <c r="E31" s="76"/>
      <c r="F31" s="296"/>
      <c r="G31" s="529" t="str">
        <f t="shared" si="8"/>
        <v/>
      </c>
      <c r="H31" s="530" t="str">
        <f t="shared" si="9"/>
        <v/>
      </c>
      <c r="I31" s="531" t="str">
        <f t="shared" si="10"/>
        <v/>
      </c>
      <c r="J31" s="532"/>
      <c r="K31" s="533" t="str">
        <f t="shared" si="3"/>
        <v/>
      </c>
      <c r="L31" s="534" t="str">
        <f t="shared" si="11"/>
        <v/>
      </c>
      <c r="M31" s="532"/>
      <c r="N31" s="57" t="str">
        <f t="shared" si="12"/>
        <v/>
      </c>
      <c r="O31" s="58" t="str">
        <f t="shared" si="13"/>
        <v/>
      </c>
      <c r="P31" s="59" t="str">
        <f t="shared" si="14"/>
        <v/>
      </c>
      <c r="Q31" s="60" t="str">
        <f t="shared" si="7"/>
        <v/>
      </c>
    </row>
    <row r="32" spans="1:19" ht="40" hidden="1" customHeight="1" x14ac:dyDescent="0.35">
      <c r="A32" s="61"/>
      <c r="B32" s="74"/>
      <c r="C32" s="74"/>
      <c r="D32" s="75"/>
      <c r="E32" s="76"/>
      <c r="F32" s="296"/>
      <c r="G32" s="529" t="str">
        <f t="shared" si="8"/>
        <v/>
      </c>
      <c r="H32" s="530" t="str">
        <f t="shared" si="9"/>
        <v/>
      </c>
      <c r="I32" s="531" t="str">
        <f t="shared" si="10"/>
        <v/>
      </c>
      <c r="J32" s="532"/>
      <c r="K32" s="533" t="str">
        <f t="shared" si="3"/>
        <v/>
      </c>
      <c r="L32" s="534" t="str">
        <f t="shared" si="11"/>
        <v/>
      </c>
      <c r="M32" s="532"/>
      <c r="N32" s="57" t="str">
        <f t="shared" si="12"/>
        <v/>
      </c>
      <c r="O32" s="58" t="str">
        <f t="shared" si="13"/>
        <v/>
      </c>
      <c r="P32" s="59" t="str">
        <f t="shared" si="14"/>
        <v/>
      </c>
      <c r="Q32" s="60" t="str">
        <f t="shared" si="7"/>
        <v/>
      </c>
    </row>
    <row r="33" spans="1:17" ht="40" hidden="1" customHeight="1" x14ac:dyDescent="0.35">
      <c r="A33" s="61"/>
      <c r="B33" s="74"/>
      <c r="C33" s="74"/>
      <c r="D33" s="75"/>
      <c r="E33" s="76"/>
      <c r="F33" s="296"/>
      <c r="G33" s="529" t="str">
        <f t="shared" si="8"/>
        <v/>
      </c>
      <c r="H33" s="530" t="str">
        <f t="shared" si="9"/>
        <v/>
      </c>
      <c r="I33" s="531" t="str">
        <f t="shared" si="10"/>
        <v/>
      </c>
      <c r="J33" s="532"/>
      <c r="K33" s="533" t="str">
        <f t="shared" si="3"/>
        <v/>
      </c>
      <c r="L33" s="534" t="str">
        <f t="shared" si="11"/>
        <v/>
      </c>
      <c r="M33" s="532"/>
      <c r="N33" s="57" t="str">
        <f t="shared" si="12"/>
        <v/>
      </c>
      <c r="O33" s="58" t="str">
        <f t="shared" si="13"/>
        <v/>
      </c>
      <c r="P33" s="59" t="str">
        <f t="shared" si="14"/>
        <v/>
      </c>
      <c r="Q33" s="60" t="str">
        <f t="shared" si="7"/>
        <v/>
      </c>
    </row>
    <row r="34" spans="1:17" ht="40" hidden="1" customHeight="1" x14ac:dyDescent="0.35">
      <c r="A34" s="61"/>
      <c r="B34" s="74"/>
      <c r="C34" s="74"/>
      <c r="D34" s="75"/>
      <c r="E34" s="76"/>
      <c r="F34" s="296"/>
      <c r="G34" s="529" t="str">
        <f t="shared" si="8"/>
        <v/>
      </c>
      <c r="H34" s="530" t="str">
        <f t="shared" si="9"/>
        <v/>
      </c>
      <c r="I34" s="531" t="str">
        <f t="shared" si="10"/>
        <v/>
      </c>
      <c r="J34" s="532"/>
      <c r="K34" s="533" t="str">
        <f t="shared" si="3"/>
        <v/>
      </c>
      <c r="L34" s="534" t="str">
        <f t="shared" si="11"/>
        <v/>
      </c>
      <c r="M34" s="532"/>
      <c r="N34" s="57" t="str">
        <f t="shared" si="12"/>
        <v/>
      </c>
      <c r="O34" s="58" t="str">
        <f t="shared" si="13"/>
        <v/>
      </c>
      <c r="P34" s="59" t="str">
        <f t="shared" si="14"/>
        <v/>
      </c>
      <c r="Q34" s="60" t="str">
        <f t="shared" si="7"/>
        <v/>
      </c>
    </row>
    <row r="35" spans="1:17" ht="40" hidden="1" customHeight="1" x14ac:dyDescent="0.35">
      <c r="A35" s="61"/>
      <c r="B35" s="74"/>
      <c r="C35" s="74"/>
      <c r="D35" s="75"/>
      <c r="E35" s="76"/>
      <c r="F35" s="296"/>
      <c r="G35" s="529" t="str">
        <f t="shared" si="8"/>
        <v/>
      </c>
      <c r="H35" s="530" t="str">
        <f t="shared" si="9"/>
        <v/>
      </c>
      <c r="I35" s="531" t="str">
        <f t="shared" si="10"/>
        <v/>
      </c>
      <c r="J35" s="532"/>
      <c r="K35" s="533" t="str">
        <f t="shared" si="3"/>
        <v/>
      </c>
      <c r="L35" s="534" t="str">
        <f t="shared" si="11"/>
        <v/>
      </c>
      <c r="M35" s="532"/>
      <c r="N35" s="57" t="str">
        <f t="shared" si="12"/>
        <v/>
      </c>
      <c r="O35" s="58" t="str">
        <f t="shared" si="13"/>
        <v/>
      </c>
      <c r="P35" s="59" t="str">
        <f t="shared" si="14"/>
        <v/>
      </c>
      <c r="Q35" s="60" t="str">
        <f t="shared" si="7"/>
        <v/>
      </c>
    </row>
    <row r="36" spans="1:17" ht="40" hidden="1" customHeight="1" x14ac:dyDescent="0.35">
      <c r="A36" s="61"/>
      <c r="B36" s="74"/>
      <c r="C36" s="74"/>
      <c r="D36" s="75"/>
      <c r="E36" s="76"/>
      <c r="F36" s="296"/>
      <c r="G36" s="529" t="str">
        <f t="shared" si="8"/>
        <v/>
      </c>
      <c r="H36" s="530" t="str">
        <f t="shared" si="9"/>
        <v/>
      </c>
      <c r="I36" s="531" t="str">
        <f t="shared" si="10"/>
        <v/>
      </c>
      <c r="J36" s="532"/>
      <c r="K36" s="533" t="str">
        <f t="shared" si="3"/>
        <v/>
      </c>
      <c r="L36" s="534" t="str">
        <f t="shared" si="11"/>
        <v/>
      </c>
      <c r="M36" s="532"/>
      <c r="N36" s="57" t="str">
        <f t="shared" si="12"/>
        <v/>
      </c>
      <c r="O36" s="58" t="str">
        <f t="shared" si="13"/>
        <v/>
      </c>
      <c r="P36" s="59" t="str">
        <f t="shared" si="14"/>
        <v/>
      </c>
      <c r="Q36" s="60" t="str">
        <f t="shared" si="7"/>
        <v/>
      </c>
    </row>
    <row r="37" spans="1:17" ht="40" hidden="1" customHeight="1" x14ac:dyDescent="0.35">
      <c r="A37" s="61"/>
      <c r="B37" s="74"/>
      <c r="C37" s="74"/>
      <c r="D37" s="75"/>
      <c r="E37" s="76"/>
      <c r="F37" s="296"/>
      <c r="G37" s="529" t="str">
        <f t="shared" si="8"/>
        <v/>
      </c>
      <c r="H37" s="530" t="str">
        <f t="shared" si="9"/>
        <v/>
      </c>
      <c r="I37" s="531" t="str">
        <f t="shared" si="10"/>
        <v/>
      </c>
      <c r="J37" s="532"/>
      <c r="K37" s="533" t="str">
        <f t="shared" si="3"/>
        <v/>
      </c>
      <c r="L37" s="534" t="str">
        <f t="shared" si="11"/>
        <v/>
      </c>
      <c r="M37" s="532"/>
      <c r="N37" s="57" t="str">
        <f t="shared" si="12"/>
        <v/>
      </c>
      <c r="O37" s="58" t="str">
        <f t="shared" si="13"/>
        <v/>
      </c>
      <c r="P37" s="59" t="str">
        <f t="shared" si="14"/>
        <v/>
      </c>
      <c r="Q37" s="60" t="str">
        <f t="shared" si="7"/>
        <v/>
      </c>
    </row>
    <row r="38" spans="1:17" ht="40" hidden="1" customHeight="1" x14ac:dyDescent="0.35">
      <c r="A38" s="61"/>
      <c r="B38" s="74"/>
      <c r="C38" s="74"/>
      <c r="D38" s="75"/>
      <c r="E38" s="76"/>
      <c r="F38" s="296"/>
      <c r="G38" s="529" t="str">
        <f t="shared" si="8"/>
        <v/>
      </c>
      <c r="H38" s="530" t="str">
        <f t="shared" si="9"/>
        <v/>
      </c>
      <c r="I38" s="531" t="str">
        <f t="shared" si="10"/>
        <v/>
      </c>
      <c r="J38" s="532"/>
      <c r="K38" s="533" t="str">
        <f t="shared" si="3"/>
        <v/>
      </c>
      <c r="L38" s="534" t="str">
        <f t="shared" si="11"/>
        <v/>
      </c>
      <c r="M38" s="532"/>
      <c r="N38" s="57" t="str">
        <f t="shared" si="12"/>
        <v/>
      </c>
      <c r="O38" s="58" t="str">
        <f t="shared" si="13"/>
        <v/>
      </c>
      <c r="P38" s="59" t="str">
        <f t="shared" si="14"/>
        <v/>
      </c>
      <c r="Q38" s="60" t="str">
        <f t="shared" si="7"/>
        <v/>
      </c>
    </row>
    <row r="39" spans="1:17" ht="40" hidden="1" customHeight="1" x14ac:dyDescent="0.35">
      <c r="A39" s="61"/>
      <c r="B39" s="74"/>
      <c r="C39" s="74"/>
      <c r="D39" s="75"/>
      <c r="E39" s="76"/>
      <c r="F39" s="296"/>
      <c r="G39" s="529" t="str">
        <f t="shared" si="8"/>
        <v/>
      </c>
      <c r="H39" s="530" t="str">
        <f t="shared" si="9"/>
        <v/>
      </c>
      <c r="I39" s="531" t="str">
        <f t="shared" si="10"/>
        <v/>
      </c>
      <c r="J39" s="532"/>
      <c r="K39" s="533" t="str">
        <f t="shared" si="3"/>
        <v/>
      </c>
      <c r="L39" s="534" t="str">
        <f t="shared" si="11"/>
        <v/>
      </c>
      <c r="M39" s="532"/>
      <c r="N39" s="57" t="str">
        <f t="shared" si="12"/>
        <v/>
      </c>
      <c r="O39" s="58" t="str">
        <f t="shared" si="13"/>
        <v/>
      </c>
      <c r="P39" s="59" t="str">
        <f t="shared" si="14"/>
        <v/>
      </c>
      <c r="Q39" s="60" t="str">
        <f t="shared" si="7"/>
        <v/>
      </c>
    </row>
    <row r="40" spans="1:17" ht="40" hidden="1" customHeight="1" x14ac:dyDescent="0.35">
      <c r="A40" s="61"/>
      <c r="B40" s="74"/>
      <c r="C40" s="74"/>
      <c r="D40" s="75"/>
      <c r="E40" s="76"/>
      <c r="F40" s="296"/>
      <c r="G40" s="529" t="str">
        <f t="shared" si="8"/>
        <v/>
      </c>
      <c r="H40" s="530" t="str">
        <f t="shared" si="9"/>
        <v/>
      </c>
      <c r="I40" s="531" t="str">
        <f t="shared" si="10"/>
        <v/>
      </c>
      <c r="J40" s="532"/>
      <c r="K40" s="533" t="str">
        <f t="shared" si="3"/>
        <v/>
      </c>
      <c r="L40" s="534" t="str">
        <f t="shared" si="11"/>
        <v/>
      </c>
      <c r="M40" s="532"/>
      <c r="N40" s="57" t="str">
        <f t="shared" si="12"/>
        <v/>
      </c>
      <c r="O40" s="58" t="str">
        <f t="shared" si="13"/>
        <v/>
      </c>
      <c r="P40" s="59" t="str">
        <f t="shared" si="14"/>
        <v/>
      </c>
      <c r="Q40" s="60" t="str">
        <f t="shared" si="7"/>
        <v/>
      </c>
    </row>
    <row r="41" spans="1:17" ht="40" hidden="1" customHeight="1" x14ac:dyDescent="0.35">
      <c r="A41" s="61"/>
      <c r="B41" s="74"/>
      <c r="C41" s="74"/>
      <c r="D41" s="75"/>
      <c r="E41" s="76"/>
      <c r="F41" s="296"/>
      <c r="G41" s="529" t="str">
        <f t="shared" si="8"/>
        <v/>
      </c>
      <c r="H41" s="530" t="str">
        <f t="shared" si="9"/>
        <v/>
      </c>
      <c r="I41" s="531" t="str">
        <f t="shared" si="10"/>
        <v/>
      </c>
      <c r="J41" s="532"/>
      <c r="K41" s="533" t="str">
        <f t="shared" si="3"/>
        <v/>
      </c>
      <c r="L41" s="534" t="str">
        <f t="shared" si="11"/>
        <v/>
      </c>
      <c r="M41" s="532"/>
      <c r="N41" s="57" t="str">
        <f t="shared" si="12"/>
        <v/>
      </c>
      <c r="O41" s="58" t="str">
        <f t="shared" si="13"/>
        <v/>
      </c>
      <c r="P41" s="59" t="str">
        <f t="shared" si="14"/>
        <v/>
      </c>
      <c r="Q41" s="60" t="str">
        <f t="shared" si="7"/>
        <v/>
      </c>
    </row>
    <row r="42" spans="1:17" ht="40" hidden="1" customHeight="1" x14ac:dyDescent="0.35">
      <c r="A42" s="61"/>
      <c r="B42" s="74"/>
      <c r="C42" s="74"/>
      <c r="D42" s="75"/>
      <c r="E42" s="76"/>
      <c r="F42" s="296"/>
      <c r="G42" s="529" t="str">
        <f t="shared" si="8"/>
        <v/>
      </c>
      <c r="H42" s="530" t="str">
        <f t="shared" si="9"/>
        <v/>
      </c>
      <c r="I42" s="531" t="str">
        <f t="shared" si="10"/>
        <v/>
      </c>
      <c r="J42" s="532"/>
      <c r="K42" s="533" t="str">
        <f t="shared" si="3"/>
        <v/>
      </c>
      <c r="L42" s="534" t="str">
        <f t="shared" si="11"/>
        <v/>
      </c>
      <c r="M42" s="532"/>
      <c r="N42" s="57" t="str">
        <f t="shared" si="12"/>
        <v/>
      </c>
      <c r="O42" s="58" t="str">
        <f t="shared" si="13"/>
        <v/>
      </c>
      <c r="P42" s="59" t="str">
        <f t="shared" si="14"/>
        <v/>
      </c>
      <c r="Q42" s="60" t="str">
        <f t="shared" si="7"/>
        <v/>
      </c>
    </row>
    <row r="43" spans="1:17" ht="40" hidden="1" customHeight="1" x14ac:dyDescent="0.35">
      <c r="A43" s="61"/>
      <c r="B43" s="74"/>
      <c r="C43" s="74"/>
      <c r="D43" s="75"/>
      <c r="E43" s="76"/>
      <c r="F43" s="296"/>
      <c r="G43" s="529" t="str">
        <f t="shared" si="8"/>
        <v/>
      </c>
      <c r="H43" s="530" t="str">
        <f t="shared" si="9"/>
        <v/>
      </c>
      <c r="I43" s="531" t="str">
        <f t="shared" si="10"/>
        <v/>
      </c>
      <c r="J43" s="532"/>
      <c r="K43" s="533" t="str">
        <f t="shared" ref="K43:K74" si="24">+IF(J43="","",IF(J43="N/A","",IF(OR(J43=$AA$11,J43=$AB$11),$Z$11,IF(OR(J43=$AA$12,J43=$AB$12),$Z$12,IF(OR(J43=$AA$13,J43=$AB$13),$Z$13,IF(OR(J43=$AA$14,J43=$AB$14),$Z$14,IF(OR(J43=$AA$15,J43=$AB$15),$Z$15)))))))</f>
        <v/>
      </c>
      <c r="L43" s="534" t="str">
        <f t="shared" si="11"/>
        <v/>
      </c>
      <c r="M43" s="532"/>
      <c r="N43" s="57" t="str">
        <f t="shared" si="12"/>
        <v/>
      </c>
      <c r="O43" s="58" t="str">
        <f t="shared" si="13"/>
        <v/>
      </c>
      <c r="P43" s="59" t="str">
        <f t="shared" si="14"/>
        <v/>
      </c>
      <c r="Q43" s="60" t="str">
        <f t="shared" ref="Q43:Q74" si="25">+IF(P43="","",IF(P43=$Z$11,$Y$11,IF(P43=$Z$12,$Y$12,IF(P43=$Z$13,$Y$13,IF(P43=$Z$14,$Y$14,IF(P43=$Z$15,$Y$15))))))</f>
        <v/>
      </c>
    </row>
    <row r="44" spans="1:17" ht="40" hidden="1" customHeight="1" x14ac:dyDescent="0.35">
      <c r="A44" s="61"/>
      <c r="B44" s="74"/>
      <c r="C44" s="74"/>
      <c r="D44" s="75"/>
      <c r="E44" s="76"/>
      <c r="F44" s="296"/>
      <c r="G44" s="529" t="str">
        <f t="shared" ref="G44:G75" si="26">+IF(F44="","",IF(F44&lt;=$V$11,$T$11,IF(F44&lt;=$V$12,$T$12,IF(F44&lt;=$V$13,$T$13,IF(F44&lt;=$V$14,$T$14,IF(F44&gt;=$U$15,$T$15,""))))))</f>
        <v/>
      </c>
      <c r="H44" s="530" t="str">
        <f t="shared" ref="H44:H75" si="27">+IF(G44="","",IF(G44=$T$11,$W$11,IF(G44=$T$12,$W$12,IF(G44=$T$13,$W$13,IF(G44=$T$14,$W$14,IF(G44=$T$15,$W$15))))))</f>
        <v/>
      </c>
      <c r="I44" s="531" t="str">
        <f t="shared" ref="I44:I75" si="28">+IF(G44="","",IF(G44=$T$11,$S$11,IF(G44=$T$12,$S$12,IF(G44=$T$13,$S$13,IF(G44=$T$14,$S$14,IF(G44=$T$15,$S$15))))))</f>
        <v/>
      </c>
      <c r="J44" s="532"/>
      <c r="K44" s="533" t="str">
        <f t="shared" si="24"/>
        <v/>
      </c>
      <c r="L44" s="534" t="str">
        <f t="shared" ref="L44:L75" si="29">+IF(J44="","",IF(J44="N/A","",IF(OR(J44=$AA$11,J44=$AB$11),$Y$11,IF(OR(J44=$AA$12,J44=$AB$12),$Y$12,IF(OR(J44=$AA$13,J44=$AB$13),$Y$13,IF(OR(J44=$AA$14,J44=$AB$14),$Y$14,IF(OR(J44=$AA$15,J44=$AB$15),$Y$15)))))))</f>
        <v/>
      </c>
      <c r="M44" s="532"/>
      <c r="N44" s="57" t="str">
        <f t="shared" ref="N44:N75" si="30">+IF(M44="","",IF(M44="N/A","",IF(OR(M44=$AA$11,M44=$AB$11),$Z$11,IF(OR(M44=$AA$12,M44=$AB$12),$Z$12,IF(OR(M44=$AA$13,M44=$AB$13),$Z$13,IF(OR(M44=$AA$14,M44=$AB$14),$Z$14,IF(OR(M44=$AA$15,M44=$AB$15),$Z$15)))))))</f>
        <v/>
      </c>
      <c r="O44" s="58" t="str">
        <f t="shared" ref="O44:O75" si="31">+IF(M44="","",IF(M44="N/A","",IF(OR(M44=$AA$11,M44=$AB$11),$Y$11,IF(OR(M44=$AA$12,M44=$AB$12),$Y$12,IF(OR(M44=$AA$13,M44=$AB$13),$Y$13,IF(OR(M44=$AA$14,M44=$AB$14),$Y$14,IF(OR(M44=$AA$15,M44=$AB$15),$Y$15)))))))</f>
        <v/>
      </c>
      <c r="P44" s="59" t="str">
        <f t="shared" si="14"/>
        <v/>
      </c>
      <c r="Q44" s="60" t="str">
        <f t="shared" si="25"/>
        <v/>
      </c>
    </row>
    <row r="45" spans="1:17" ht="40" hidden="1" customHeight="1" x14ac:dyDescent="0.35">
      <c r="A45" s="61"/>
      <c r="B45" s="74"/>
      <c r="C45" s="74"/>
      <c r="D45" s="75"/>
      <c r="E45" s="76"/>
      <c r="F45" s="296"/>
      <c r="G45" s="529" t="str">
        <f t="shared" si="26"/>
        <v/>
      </c>
      <c r="H45" s="530" t="str">
        <f t="shared" si="27"/>
        <v/>
      </c>
      <c r="I45" s="531" t="str">
        <f t="shared" si="28"/>
        <v/>
      </c>
      <c r="J45" s="532"/>
      <c r="K45" s="533" t="str">
        <f t="shared" si="24"/>
        <v/>
      </c>
      <c r="L45" s="534" t="str">
        <f t="shared" si="29"/>
        <v/>
      </c>
      <c r="M45" s="532"/>
      <c r="N45" s="57" t="str">
        <f t="shared" si="30"/>
        <v/>
      </c>
      <c r="O45" s="58" t="str">
        <f t="shared" si="31"/>
        <v/>
      </c>
      <c r="P45" s="59" t="str">
        <f t="shared" si="14"/>
        <v/>
      </c>
      <c r="Q45" s="60" t="str">
        <f t="shared" si="25"/>
        <v/>
      </c>
    </row>
    <row r="46" spans="1:17" ht="40" hidden="1" customHeight="1" x14ac:dyDescent="0.35">
      <c r="A46" s="61"/>
      <c r="B46" s="74"/>
      <c r="C46" s="74"/>
      <c r="D46" s="75"/>
      <c r="E46" s="76"/>
      <c r="F46" s="296"/>
      <c r="G46" s="529" t="str">
        <f t="shared" si="26"/>
        <v/>
      </c>
      <c r="H46" s="530" t="str">
        <f t="shared" si="27"/>
        <v/>
      </c>
      <c r="I46" s="531" t="str">
        <f t="shared" si="28"/>
        <v/>
      </c>
      <c r="J46" s="532"/>
      <c r="K46" s="533" t="str">
        <f t="shared" si="24"/>
        <v/>
      </c>
      <c r="L46" s="534" t="str">
        <f t="shared" si="29"/>
        <v/>
      </c>
      <c r="M46" s="532"/>
      <c r="N46" s="57" t="str">
        <f t="shared" si="30"/>
        <v/>
      </c>
      <c r="O46" s="58" t="str">
        <f t="shared" si="31"/>
        <v/>
      </c>
      <c r="P46" s="59" t="str">
        <f t="shared" si="14"/>
        <v/>
      </c>
      <c r="Q46" s="60" t="str">
        <f t="shared" si="25"/>
        <v/>
      </c>
    </row>
    <row r="47" spans="1:17" ht="40" hidden="1" customHeight="1" x14ac:dyDescent="0.35">
      <c r="A47" s="61"/>
      <c r="B47" s="74"/>
      <c r="C47" s="74"/>
      <c r="D47" s="75"/>
      <c r="E47" s="76"/>
      <c r="F47" s="296"/>
      <c r="G47" s="529" t="str">
        <f t="shared" si="26"/>
        <v/>
      </c>
      <c r="H47" s="530" t="str">
        <f t="shared" si="27"/>
        <v/>
      </c>
      <c r="I47" s="531" t="str">
        <f t="shared" si="28"/>
        <v/>
      </c>
      <c r="J47" s="532"/>
      <c r="K47" s="533" t="str">
        <f t="shared" si="24"/>
        <v/>
      </c>
      <c r="L47" s="534" t="str">
        <f t="shared" si="29"/>
        <v/>
      </c>
      <c r="M47" s="532"/>
      <c r="N47" s="57" t="str">
        <f t="shared" si="30"/>
        <v/>
      </c>
      <c r="O47" s="58" t="str">
        <f t="shared" si="31"/>
        <v/>
      </c>
      <c r="P47" s="59" t="str">
        <f t="shared" si="14"/>
        <v/>
      </c>
      <c r="Q47" s="60" t="str">
        <f t="shared" si="25"/>
        <v/>
      </c>
    </row>
    <row r="48" spans="1:17" ht="40" hidden="1" customHeight="1" x14ac:dyDescent="0.35">
      <c r="A48" s="61"/>
      <c r="B48" s="74"/>
      <c r="C48" s="74"/>
      <c r="D48" s="75"/>
      <c r="E48" s="76"/>
      <c r="F48" s="296"/>
      <c r="G48" s="529" t="str">
        <f t="shared" si="26"/>
        <v/>
      </c>
      <c r="H48" s="530" t="str">
        <f t="shared" si="27"/>
        <v/>
      </c>
      <c r="I48" s="531" t="str">
        <f t="shared" si="28"/>
        <v/>
      </c>
      <c r="J48" s="532"/>
      <c r="K48" s="533" t="str">
        <f t="shared" si="24"/>
        <v/>
      </c>
      <c r="L48" s="534" t="str">
        <f t="shared" si="29"/>
        <v/>
      </c>
      <c r="M48" s="532"/>
      <c r="N48" s="57" t="str">
        <f t="shared" si="30"/>
        <v/>
      </c>
      <c r="O48" s="58" t="str">
        <f t="shared" si="31"/>
        <v/>
      </c>
      <c r="P48" s="59" t="str">
        <f t="shared" si="14"/>
        <v/>
      </c>
      <c r="Q48" s="60" t="str">
        <f t="shared" si="25"/>
        <v/>
      </c>
    </row>
    <row r="49" spans="1:17" ht="40" hidden="1" customHeight="1" x14ac:dyDescent="0.35">
      <c r="A49" s="61"/>
      <c r="B49" s="74"/>
      <c r="C49" s="74"/>
      <c r="D49" s="75"/>
      <c r="E49" s="76"/>
      <c r="F49" s="296"/>
      <c r="G49" s="529" t="str">
        <f t="shared" si="26"/>
        <v/>
      </c>
      <c r="H49" s="530" t="str">
        <f t="shared" si="27"/>
        <v/>
      </c>
      <c r="I49" s="531" t="str">
        <f t="shared" si="28"/>
        <v/>
      </c>
      <c r="J49" s="532"/>
      <c r="K49" s="533" t="str">
        <f t="shared" si="24"/>
        <v/>
      </c>
      <c r="L49" s="534" t="str">
        <f t="shared" si="29"/>
        <v/>
      </c>
      <c r="M49" s="532"/>
      <c r="N49" s="57" t="str">
        <f t="shared" si="30"/>
        <v/>
      </c>
      <c r="O49" s="58" t="str">
        <f t="shared" si="31"/>
        <v/>
      </c>
      <c r="P49" s="59" t="str">
        <f t="shared" si="14"/>
        <v/>
      </c>
      <c r="Q49" s="60" t="str">
        <f t="shared" si="25"/>
        <v/>
      </c>
    </row>
    <row r="50" spans="1:17" ht="40" hidden="1" customHeight="1" x14ac:dyDescent="0.35">
      <c r="A50" s="61"/>
      <c r="B50" s="74"/>
      <c r="C50" s="74"/>
      <c r="D50" s="75"/>
      <c r="E50" s="76"/>
      <c r="F50" s="296"/>
      <c r="G50" s="529" t="str">
        <f t="shared" si="26"/>
        <v/>
      </c>
      <c r="H50" s="530" t="str">
        <f t="shared" si="27"/>
        <v/>
      </c>
      <c r="I50" s="531" t="str">
        <f t="shared" si="28"/>
        <v/>
      </c>
      <c r="J50" s="532"/>
      <c r="K50" s="533" t="str">
        <f t="shared" si="24"/>
        <v/>
      </c>
      <c r="L50" s="534" t="str">
        <f t="shared" si="29"/>
        <v/>
      </c>
      <c r="M50" s="532"/>
      <c r="N50" s="57" t="str">
        <f t="shared" si="30"/>
        <v/>
      </c>
      <c r="O50" s="58" t="str">
        <f t="shared" si="31"/>
        <v/>
      </c>
      <c r="P50" s="59" t="str">
        <f t="shared" si="14"/>
        <v/>
      </c>
      <c r="Q50" s="60" t="str">
        <f t="shared" si="25"/>
        <v/>
      </c>
    </row>
    <row r="51" spans="1:17" ht="40" hidden="1" customHeight="1" x14ac:dyDescent="0.35">
      <c r="A51" s="61"/>
      <c r="B51" s="74"/>
      <c r="C51" s="74"/>
      <c r="D51" s="75"/>
      <c r="E51" s="76"/>
      <c r="F51" s="296"/>
      <c r="G51" s="529" t="str">
        <f t="shared" si="26"/>
        <v/>
      </c>
      <c r="H51" s="530" t="str">
        <f t="shared" si="27"/>
        <v/>
      </c>
      <c r="I51" s="531" t="str">
        <f t="shared" si="28"/>
        <v/>
      </c>
      <c r="J51" s="532"/>
      <c r="K51" s="533" t="str">
        <f t="shared" si="24"/>
        <v/>
      </c>
      <c r="L51" s="534" t="str">
        <f t="shared" si="29"/>
        <v/>
      </c>
      <c r="M51" s="532"/>
      <c r="N51" s="57" t="str">
        <f t="shared" si="30"/>
        <v/>
      </c>
      <c r="O51" s="58" t="str">
        <f t="shared" si="31"/>
        <v/>
      </c>
      <c r="P51" s="59" t="str">
        <f t="shared" si="14"/>
        <v/>
      </c>
      <c r="Q51" s="60" t="str">
        <f t="shared" si="25"/>
        <v/>
      </c>
    </row>
    <row r="52" spans="1:17" ht="40" hidden="1" customHeight="1" x14ac:dyDescent="0.35">
      <c r="A52" s="61"/>
      <c r="B52" s="74"/>
      <c r="C52" s="74"/>
      <c r="D52" s="75"/>
      <c r="E52" s="76"/>
      <c r="F52" s="296"/>
      <c r="G52" s="529" t="str">
        <f t="shared" si="26"/>
        <v/>
      </c>
      <c r="H52" s="530" t="str">
        <f t="shared" si="27"/>
        <v/>
      </c>
      <c r="I52" s="531" t="str">
        <f t="shared" si="28"/>
        <v/>
      </c>
      <c r="J52" s="532"/>
      <c r="K52" s="533" t="str">
        <f t="shared" si="24"/>
        <v/>
      </c>
      <c r="L52" s="534" t="str">
        <f t="shared" si="29"/>
        <v/>
      </c>
      <c r="M52" s="532"/>
      <c r="N52" s="57" t="str">
        <f t="shared" si="30"/>
        <v/>
      </c>
      <c r="O52" s="58" t="str">
        <f t="shared" si="31"/>
        <v/>
      </c>
      <c r="P52" s="59" t="str">
        <f t="shared" si="14"/>
        <v/>
      </c>
      <c r="Q52" s="60" t="str">
        <f t="shared" si="25"/>
        <v/>
      </c>
    </row>
    <row r="53" spans="1:17" ht="40" hidden="1" customHeight="1" x14ac:dyDescent="0.35">
      <c r="A53" s="61"/>
      <c r="B53" s="74"/>
      <c r="C53" s="74"/>
      <c r="D53" s="75"/>
      <c r="E53" s="76"/>
      <c r="F53" s="296"/>
      <c r="G53" s="529" t="str">
        <f t="shared" si="26"/>
        <v/>
      </c>
      <c r="H53" s="530" t="str">
        <f t="shared" si="27"/>
        <v/>
      </c>
      <c r="I53" s="531" t="str">
        <f t="shared" si="28"/>
        <v/>
      </c>
      <c r="J53" s="532"/>
      <c r="K53" s="533" t="str">
        <f t="shared" si="24"/>
        <v/>
      </c>
      <c r="L53" s="534" t="str">
        <f t="shared" si="29"/>
        <v/>
      </c>
      <c r="M53" s="532"/>
      <c r="N53" s="57" t="str">
        <f t="shared" si="30"/>
        <v/>
      </c>
      <c r="O53" s="58" t="str">
        <f t="shared" si="31"/>
        <v/>
      </c>
      <c r="P53" s="59" t="str">
        <f t="shared" si="14"/>
        <v/>
      </c>
      <c r="Q53" s="60" t="str">
        <f t="shared" si="25"/>
        <v/>
      </c>
    </row>
    <row r="54" spans="1:17" ht="40" hidden="1" customHeight="1" x14ac:dyDescent="0.35">
      <c r="A54" s="61"/>
      <c r="B54" s="74"/>
      <c r="C54" s="74"/>
      <c r="D54" s="75"/>
      <c r="E54" s="76"/>
      <c r="F54" s="296"/>
      <c r="G54" s="529" t="str">
        <f t="shared" si="26"/>
        <v/>
      </c>
      <c r="H54" s="530" t="str">
        <f t="shared" si="27"/>
        <v/>
      </c>
      <c r="I54" s="531" t="str">
        <f t="shared" si="28"/>
        <v/>
      </c>
      <c r="J54" s="532"/>
      <c r="K54" s="533" t="str">
        <f t="shared" si="24"/>
        <v/>
      </c>
      <c r="L54" s="534" t="str">
        <f t="shared" si="29"/>
        <v/>
      </c>
      <c r="M54" s="532"/>
      <c r="N54" s="57" t="str">
        <f t="shared" si="30"/>
        <v/>
      </c>
      <c r="O54" s="58" t="str">
        <f t="shared" si="31"/>
        <v/>
      </c>
      <c r="P54" s="59" t="str">
        <f t="shared" si="14"/>
        <v/>
      </c>
      <c r="Q54" s="60" t="str">
        <f t="shared" si="25"/>
        <v/>
      </c>
    </row>
    <row r="55" spans="1:17" ht="40" hidden="1" customHeight="1" x14ac:dyDescent="0.35">
      <c r="A55" s="61"/>
      <c r="B55" s="74"/>
      <c r="C55" s="74"/>
      <c r="D55" s="75"/>
      <c r="E55" s="76"/>
      <c r="F55" s="296"/>
      <c r="G55" s="529" t="str">
        <f t="shared" si="26"/>
        <v/>
      </c>
      <c r="H55" s="530" t="str">
        <f t="shared" si="27"/>
        <v/>
      </c>
      <c r="I55" s="531" t="str">
        <f t="shared" si="28"/>
        <v/>
      </c>
      <c r="J55" s="532"/>
      <c r="K55" s="533" t="str">
        <f t="shared" si="24"/>
        <v/>
      </c>
      <c r="L55" s="534" t="str">
        <f t="shared" si="29"/>
        <v/>
      </c>
      <c r="M55" s="532"/>
      <c r="N55" s="57" t="str">
        <f t="shared" si="30"/>
        <v/>
      </c>
      <c r="O55" s="58" t="str">
        <f t="shared" si="31"/>
        <v/>
      </c>
      <c r="P55" s="59" t="str">
        <f t="shared" si="14"/>
        <v/>
      </c>
      <c r="Q55" s="60" t="str">
        <f t="shared" si="25"/>
        <v/>
      </c>
    </row>
    <row r="56" spans="1:17" ht="40" hidden="1" customHeight="1" x14ac:dyDescent="0.35">
      <c r="A56" s="61"/>
      <c r="B56" s="74"/>
      <c r="C56" s="74"/>
      <c r="D56" s="75"/>
      <c r="E56" s="76"/>
      <c r="F56" s="296"/>
      <c r="G56" s="529" t="str">
        <f t="shared" si="26"/>
        <v/>
      </c>
      <c r="H56" s="530" t="str">
        <f t="shared" si="27"/>
        <v/>
      </c>
      <c r="I56" s="531" t="str">
        <f t="shared" si="28"/>
        <v/>
      </c>
      <c r="J56" s="532"/>
      <c r="K56" s="533" t="str">
        <f t="shared" si="24"/>
        <v/>
      </c>
      <c r="L56" s="534" t="str">
        <f t="shared" si="29"/>
        <v/>
      </c>
      <c r="M56" s="532"/>
      <c r="N56" s="57" t="str">
        <f t="shared" si="30"/>
        <v/>
      </c>
      <c r="O56" s="58" t="str">
        <f t="shared" si="31"/>
        <v/>
      </c>
      <c r="P56" s="59" t="str">
        <f t="shared" si="14"/>
        <v/>
      </c>
      <c r="Q56" s="60" t="str">
        <f t="shared" si="25"/>
        <v/>
      </c>
    </row>
    <row r="57" spans="1:17" ht="40" hidden="1" customHeight="1" x14ac:dyDescent="0.35">
      <c r="A57" s="61"/>
      <c r="B57" s="74"/>
      <c r="C57" s="74"/>
      <c r="D57" s="75"/>
      <c r="E57" s="76"/>
      <c r="F57" s="296"/>
      <c r="G57" s="529" t="str">
        <f t="shared" si="26"/>
        <v/>
      </c>
      <c r="H57" s="530" t="str">
        <f t="shared" si="27"/>
        <v/>
      </c>
      <c r="I57" s="531" t="str">
        <f t="shared" si="28"/>
        <v/>
      </c>
      <c r="J57" s="532"/>
      <c r="K57" s="533" t="str">
        <f t="shared" si="24"/>
        <v/>
      </c>
      <c r="L57" s="534" t="str">
        <f t="shared" si="29"/>
        <v/>
      </c>
      <c r="M57" s="532"/>
      <c r="N57" s="57" t="str">
        <f t="shared" si="30"/>
        <v/>
      </c>
      <c r="O57" s="58" t="str">
        <f t="shared" si="31"/>
        <v/>
      </c>
      <c r="P57" s="59" t="str">
        <f t="shared" si="14"/>
        <v/>
      </c>
      <c r="Q57" s="60" t="str">
        <f t="shared" si="25"/>
        <v/>
      </c>
    </row>
    <row r="58" spans="1:17" ht="40" hidden="1" customHeight="1" x14ac:dyDescent="0.35">
      <c r="A58" s="61"/>
      <c r="B58" s="74"/>
      <c r="C58" s="74"/>
      <c r="D58" s="75"/>
      <c r="E58" s="76"/>
      <c r="F58" s="296"/>
      <c r="G58" s="529" t="str">
        <f t="shared" si="26"/>
        <v/>
      </c>
      <c r="H58" s="530" t="str">
        <f t="shared" si="27"/>
        <v/>
      </c>
      <c r="I58" s="531" t="str">
        <f t="shared" si="28"/>
        <v/>
      </c>
      <c r="J58" s="532"/>
      <c r="K58" s="533" t="str">
        <f t="shared" si="24"/>
        <v/>
      </c>
      <c r="L58" s="534" t="str">
        <f t="shared" si="29"/>
        <v/>
      </c>
      <c r="M58" s="532"/>
      <c r="N58" s="57" t="str">
        <f t="shared" si="30"/>
        <v/>
      </c>
      <c r="O58" s="58" t="str">
        <f t="shared" si="31"/>
        <v/>
      </c>
      <c r="P58" s="59" t="str">
        <f t="shared" si="14"/>
        <v/>
      </c>
      <c r="Q58" s="60" t="str">
        <f t="shared" si="25"/>
        <v/>
      </c>
    </row>
    <row r="59" spans="1:17" ht="40" hidden="1" customHeight="1" x14ac:dyDescent="0.35">
      <c r="A59" s="61"/>
      <c r="B59" s="74"/>
      <c r="C59" s="74"/>
      <c r="D59" s="75"/>
      <c r="E59" s="76"/>
      <c r="F59" s="296"/>
      <c r="G59" s="529" t="str">
        <f t="shared" si="26"/>
        <v/>
      </c>
      <c r="H59" s="530" t="str">
        <f t="shared" si="27"/>
        <v/>
      </c>
      <c r="I59" s="531" t="str">
        <f t="shared" si="28"/>
        <v/>
      </c>
      <c r="J59" s="532"/>
      <c r="K59" s="533" t="str">
        <f t="shared" si="24"/>
        <v/>
      </c>
      <c r="L59" s="534" t="str">
        <f t="shared" si="29"/>
        <v/>
      </c>
      <c r="M59" s="532"/>
      <c r="N59" s="57" t="str">
        <f t="shared" si="30"/>
        <v/>
      </c>
      <c r="O59" s="58" t="str">
        <f t="shared" si="31"/>
        <v/>
      </c>
      <c r="P59" s="59" t="str">
        <f t="shared" si="14"/>
        <v/>
      </c>
      <c r="Q59" s="60" t="str">
        <f t="shared" si="25"/>
        <v/>
      </c>
    </row>
    <row r="60" spans="1:17" ht="40" hidden="1" customHeight="1" x14ac:dyDescent="0.35">
      <c r="A60" s="61"/>
      <c r="B60" s="74"/>
      <c r="C60" s="74"/>
      <c r="D60" s="75"/>
      <c r="E60" s="76"/>
      <c r="F60" s="296"/>
      <c r="G60" s="529" t="str">
        <f t="shared" si="26"/>
        <v/>
      </c>
      <c r="H60" s="530" t="str">
        <f t="shared" si="27"/>
        <v/>
      </c>
      <c r="I60" s="531" t="str">
        <f t="shared" si="28"/>
        <v/>
      </c>
      <c r="J60" s="532"/>
      <c r="K60" s="533" t="str">
        <f t="shared" si="24"/>
        <v/>
      </c>
      <c r="L60" s="534" t="str">
        <f t="shared" si="29"/>
        <v/>
      </c>
      <c r="M60" s="532"/>
      <c r="N60" s="57" t="str">
        <f t="shared" si="30"/>
        <v/>
      </c>
      <c r="O60" s="58" t="str">
        <f t="shared" si="31"/>
        <v/>
      </c>
      <c r="P60" s="59" t="str">
        <f t="shared" si="14"/>
        <v/>
      </c>
      <c r="Q60" s="60" t="str">
        <f t="shared" si="25"/>
        <v/>
      </c>
    </row>
    <row r="61" spans="1:17" ht="40" hidden="1" customHeight="1" x14ac:dyDescent="0.35">
      <c r="A61" s="61"/>
      <c r="B61" s="74"/>
      <c r="C61" s="74"/>
      <c r="D61" s="75"/>
      <c r="E61" s="76"/>
      <c r="F61" s="296"/>
      <c r="G61" s="529" t="str">
        <f t="shared" si="26"/>
        <v/>
      </c>
      <c r="H61" s="530" t="str">
        <f t="shared" si="27"/>
        <v/>
      </c>
      <c r="I61" s="531" t="str">
        <f t="shared" si="28"/>
        <v/>
      </c>
      <c r="J61" s="532"/>
      <c r="K61" s="533" t="str">
        <f t="shared" si="24"/>
        <v/>
      </c>
      <c r="L61" s="534" t="str">
        <f t="shared" si="29"/>
        <v/>
      </c>
      <c r="M61" s="532"/>
      <c r="N61" s="57" t="str">
        <f t="shared" si="30"/>
        <v/>
      </c>
      <c r="O61" s="58" t="str">
        <f t="shared" si="31"/>
        <v/>
      </c>
      <c r="P61" s="59" t="str">
        <f t="shared" si="14"/>
        <v/>
      </c>
      <c r="Q61" s="60" t="str">
        <f t="shared" si="25"/>
        <v/>
      </c>
    </row>
    <row r="62" spans="1:17" ht="40" hidden="1" customHeight="1" x14ac:dyDescent="0.35">
      <c r="A62" s="61"/>
      <c r="B62" s="74"/>
      <c r="C62" s="200"/>
      <c r="D62" s="75"/>
      <c r="E62" s="76"/>
      <c r="F62" s="296"/>
      <c r="G62" s="529" t="str">
        <f t="shared" si="26"/>
        <v/>
      </c>
      <c r="H62" s="530" t="str">
        <f t="shared" si="27"/>
        <v/>
      </c>
      <c r="I62" s="531" t="str">
        <f t="shared" si="28"/>
        <v/>
      </c>
      <c r="J62" s="532"/>
      <c r="K62" s="533" t="str">
        <f t="shared" si="24"/>
        <v/>
      </c>
      <c r="L62" s="534" t="str">
        <f t="shared" si="29"/>
        <v/>
      </c>
      <c r="M62" s="532"/>
      <c r="N62" s="57" t="str">
        <f t="shared" si="30"/>
        <v/>
      </c>
      <c r="O62" s="58" t="str">
        <f t="shared" si="31"/>
        <v/>
      </c>
      <c r="P62" s="59" t="str">
        <f t="shared" ref="P62:P65" si="32">+IF(K62="",N62,IF(N62="",K62,IF(K62&gt;N62,K62,N62)))</f>
        <v/>
      </c>
      <c r="Q62" s="60" t="str">
        <f t="shared" si="25"/>
        <v/>
      </c>
    </row>
    <row r="63" spans="1:17" ht="40" hidden="1" customHeight="1" x14ac:dyDescent="0.35">
      <c r="A63" s="61"/>
      <c r="B63" s="74"/>
      <c r="C63" s="74"/>
      <c r="D63" s="75"/>
      <c r="E63" s="76"/>
      <c r="F63" s="296"/>
      <c r="G63" s="529" t="str">
        <f t="shared" si="26"/>
        <v/>
      </c>
      <c r="H63" s="530" t="str">
        <f t="shared" si="27"/>
        <v/>
      </c>
      <c r="I63" s="531" t="str">
        <f t="shared" si="28"/>
        <v/>
      </c>
      <c r="J63" s="532"/>
      <c r="K63" s="533" t="str">
        <f t="shared" si="24"/>
        <v/>
      </c>
      <c r="L63" s="534" t="str">
        <f t="shared" si="29"/>
        <v/>
      </c>
      <c r="M63" s="532"/>
      <c r="N63" s="57" t="str">
        <f t="shared" si="30"/>
        <v/>
      </c>
      <c r="O63" s="58" t="str">
        <f t="shared" si="31"/>
        <v/>
      </c>
      <c r="P63" s="59" t="str">
        <f t="shared" si="32"/>
        <v/>
      </c>
      <c r="Q63" s="60" t="str">
        <f t="shared" si="25"/>
        <v/>
      </c>
    </row>
    <row r="64" spans="1:17" ht="40" hidden="1" customHeight="1" x14ac:dyDescent="0.35">
      <c r="A64" s="199"/>
      <c r="B64" s="200"/>
      <c r="C64" s="200"/>
      <c r="D64" s="75"/>
      <c r="E64" s="76"/>
      <c r="F64" s="296"/>
      <c r="G64" s="529" t="str">
        <f t="shared" si="26"/>
        <v/>
      </c>
      <c r="H64" s="530" t="str">
        <f t="shared" si="27"/>
        <v/>
      </c>
      <c r="I64" s="531" t="str">
        <f t="shared" si="28"/>
        <v/>
      </c>
      <c r="J64" s="532"/>
      <c r="K64" s="533" t="str">
        <f t="shared" si="24"/>
        <v/>
      </c>
      <c r="L64" s="534" t="str">
        <f t="shared" si="29"/>
        <v/>
      </c>
      <c r="M64" s="532"/>
      <c r="N64" s="57" t="str">
        <f t="shared" si="30"/>
        <v/>
      </c>
      <c r="O64" s="58" t="str">
        <f t="shared" si="31"/>
        <v/>
      </c>
      <c r="P64" s="59" t="str">
        <f t="shared" si="32"/>
        <v/>
      </c>
      <c r="Q64" s="60" t="str">
        <f t="shared" si="25"/>
        <v/>
      </c>
    </row>
    <row r="65" spans="1:17" ht="40" hidden="1" customHeight="1" x14ac:dyDescent="0.35">
      <c r="A65" s="61"/>
      <c r="B65" s="74"/>
      <c r="C65" s="74"/>
      <c r="D65" s="75"/>
      <c r="E65" s="76"/>
      <c r="F65" s="217"/>
      <c r="G65" s="529" t="str">
        <f t="shared" si="26"/>
        <v/>
      </c>
      <c r="H65" s="530" t="str">
        <f t="shared" si="27"/>
        <v/>
      </c>
      <c r="I65" s="531" t="str">
        <f t="shared" si="28"/>
        <v/>
      </c>
      <c r="J65" s="532"/>
      <c r="K65" s="533" t="str">
        <f t="shared" si="24"/>
        <v/>
      </c>
      <c r="L65" s="534" t="str">
        <f t="shared" si="29"/>
        <v/>
      </c>
      <c r="M65" s="532"/>
      <c r="N65" s="57" t="str">
        <f t="shared" si="30"/>
        <v/>
      </c>
      <c r="O65" s="58" t="str">
        <f t="shared" si="31"/>
        <v/>
      </c>
      <c r="P65" s="59" t="str">
        <f t="shared" si="32"/>
        <v/>
      </c>
      <c r="Q65" s="60" t="str">
        <f t="shared" si="25"/>
        <v/>
      </c>
    </row>
    <row r="66" spans="1:17" ht="40" hidden="1" customHeight="1" x14ac:dyDescent="0.35">
      <c r="A66" s="61"/>
      <c r="B66" s="74"/>
      <c r="C66" s="74"/>
      <c r="D66" s="75"/>
      <c r="E66" s="76"/>
      <c r="F66" s="217"/>
      <c r="G66" s="529" t="str">
        <f t="shared" si="26"/>
        <v/>
      </c>
      <c r="H66" s="530" t="str">
        <f t="shared" si="27"/>
        <v/>
      </c>
      <c r="I66" s="531" t="str">
        <f t="shared" si="28"/>
        <v/>
      </c>
      <c r="J66" s="532"/>
      <c r="K66" s="533" t="str">
        <f t="shared" si="24"/>
        <v/>
      </c>
      <c r="L66" s="534" t="str">
        <f t="shared" si="29"/>
        <v/>
      </c>
      <c r="M66" s="532"/>
      <c r="N66" s="57" t="str">
        <f t="shared" si="30"/>
        <v/>
      </c>
      <c r="O66" s="58" t="str">
        <f t="shared" si="31"/>
        <v/>
      </c>
      <c r="P66" s="59" t="str">
        <f t="shared" si="14"/>
        <v/>
      </c>
      <c r="Q66" s="60" t="str">
        <f t="shared" si="25"/>
        <v/>
      </c>
    </row>
    <row r="67" spans="1:17" ht="40" hidden="1" customHeight="1" x14ac:dyDescent="0.35">
      <c r="A67" s="61"/>
      <c r="B67" s="74"/>
      <c r="C67" s="74"/>
      <c r="D67" s="75"/>
      <c r="E67" s="76"/>
      <c r="F67" s="217"/>
      <c r="G67" s="529" t="str">
        <f t="shared" si="26"/>
        <v/>
      </c>
      <c r="H67" s="530" t="str">
        <f t="shared" si="27"/>
        <v/>
      </c>
      <c r="I67" s="531" t="str">
        <f t="shared" si="28"/>
        <v/>
      </c>
      <c r="J67" s="532"/>
      <c r="K67" s="533" t="str">
        <f t="shared" si="24"/>
        <v/>
      </c>
      <c r="L67" s="534" t="str">
        <f t="shared" si="29"/>
        <v/>
      </c>
      <c r="M67" s="532"/>
      <c r="N67" s="57" t="str">
        <f t="shared" si="30"/>
        <v/>
      </c>
      <c r="O67" s="58" t="str">
        <f t="shared" si="31"/>
        <v/>
      </c>
      <c r="P67" s="59" t="str">
        <f t="shared" si="14"/>
        <v/>
      </c>
      <c r="Q67" s="60" t="str">
        <f t="shared" si="25"/>
        <v/>
      </c>
    </row>
    <row r="68" spans="1:17" ht="40" hidden="1" customHeight="1" x14ac:dyDescent="0.35">
      <c r="A68" s="61"/>
      <c r="B68" s="74"/>
      <c r="C68" s="74"/>
      <c r="D68" s="75"/>
      <c r="E68" s="76"/>
      <c r="F68" s="217"/>
      <c r="G68" s="529" t="str">
        <f t="shared" si="26"/>
        <v/>
      </c>
      <c r="H68" s="530" t="str">
        <f t="shared" si="27"/>
        <v/>
      </c>
      <c r="I68" s="531" t="str">
        <f t="shared" si="28"/>
        <v/>
      </c>
      <c r="J68" s="532"/>
      <c r="K68" s="533" t="str">
        <f t="shared" si="24"/>
        <v/>
      </c>
      <c r="L68" s="534" t="str">
        <f t="shared" si="29"/>
        <v/>
      </c>
      <c r="M68" s="532"/>
      <c r="N68" s="57" t="str">
        <f t="shared" si="30"/>
        <v/>
      </c>
      <c r="O68" s="58" t="str">
        <f t="shared" si="31"/>
        <v/>
      </c>
      <c r="P68" s="59" t="str">
        <f t="shared" si="14"/>
        <v/>
      </c>
      <c r="Q68" s="60" t="str">
        <f t="shared" si="25"/>
        <v/>
      </c>
    </row>
    <row r="69" spans="1:17" ht="40" hidden="1" customHeight="1" x14ac:dyDescent="0.35">
      <c r="A69" s="61"/>
      <c r="B69" s="74"/>
      <c r="C69" s="74"/>
      <c r="D69" s="75"/>
      <c r="E69" s="76"/>
      <c r="F69" s="217"/>
      <c r="G69" s="529" t="str">
        <f t="shared" si="26"/>
        <v/>
      </c>
      <c r="H69" s="530" t="str">
        <f t="shared" si="27"/>
        <v/>
      </c>
      <c r="I69" s="531" t="str">
        <f t="shared" si="28"/>
        <v/>
      </c>
      <c r="J69" s="532"/>
      <c r="K69" s="533" t="str">
        <f t="shared" si="24"/>
        <v/>
      </c>
      <c r="L69" s="534" t="str">
        <f t="shared" si="29"/>
        <v/>
      </c>
      <c r="M69" s="532"/>
      <c r="N69" s="57" t="str">
        <f t="shared" si="30"/>
        <v/>
      </c>
      <c r="O69" s="58" t="str">
        <f t="shared" si="31"/>
        <v/>
      </c>
      <c r="P69" s="59" t="str">
        <f t="shared" si="14"/>
        <v/>
      </c>
      <c r="Q69" s="60" t="str">
        <f t="shared" si="25"/>
        <v/>
      </c>
    </row>
    <row r="70" spans="1:17" ht="40" hidden="1" customHeight="1" x14ac:dyDescent="0.35">
      <c r="A70" s="185"/>
      <c r="B70" s="186"/>
      <c r="C70" s="186"/>
      <c r="D70" s="75"/>
      <c r="E70" s="76"/>
      <c r="F70" s="217"/>
      <c r="G70" s="529" t="str">
        <f t="shared" si="26"/>
        <v/>
      </c>
      <c r="H70" s="530" t="str">
        <f t="shared" si="27"/>
        <v/>
      </c>
      <c r="I70" s="531" t="str">
        <f t="shared" si="28"/>
        <v/>
      </c>
      <c r="J70" s="532"/>
      <c r="K70" s="533" t="str">
        <f t="shared" si="24"/>
        <v/>
      </c>
      <c r="L70" s="534" t="str">
        <f t="shared" si="29"/>
        <v/>
      </c>
      <c r="M70" s="535"/>
      <c r="N70" s="189" t="str">
        <f t="shared" si="30"/>
        <v/>
      </c>
      <c r="O70" s="190" t="str">
        <f t="shared" si="31"/>
        <v/>
      </c>
      <c r="P70" s="191" t="str">
        <f t="shared" si="14"/>
        <v/>
      </c>
      <c r="Q70" s="192" t="str">
        <f t="shared" si="25"/>
        <v/>
      </c>
    </row>
    <row r="71" spans="1:17" ht="40" hidden="1" customHeight="1" x14ac:dyDescent="0.35">
      <c r="A71" s="61"/>
      <c r="B71" s="74"/>
      <c r="C71" s="74"/>
      <c r="D71" s="75"/>
      <c r="E71" s="76"/>
      <c r="F71" s="217"/>
      <c r="G71" s="529" t="str">
        <f t="shared" si="26"/>
        <v/>
      </c>
      <c r="H71" s="530" t="str">
        <f t="shared" si="27"/>
        <v/>
      </c>
      <c r="I71" s="531" t="str">
        <f t="shared" si="28"/>
        <v/>
      </c>
      <c r="J71" s="532"/>
      <c r="K71" s="533" t="str">
        <f t="shared" si="24"/>
        <v/>
      </c>
      <c r="L71" s="534" t="str">
        <f t="shared" si="29"/>
        <v/>
      </c>
      <c r="M71" s="532"/>
      <c r="N71" s="57" t="str">
        <f t="shared" si="30"/>
        <v/>
      </c>
      <c r="O71" s="58" t="str">
        <f t="shared" si="31"/>
        <v/>
      </c>
      <c r="P71" s="59" t="str">
        <f t="shared" si="14"/>
        <v/>
      </c>
      <c r="Q71" s="60" t="str">
        <f t="shared" si="25"/>
        <v/>
      </c>
    </row>
    <row r="72" spans="1:17" ht="40" hidden="1" customHeight="1" x14ac:dyDescent="0.35">
      <c r="A72" s="212"/>
      <c r="B72" s="213"/>
      <c r="C72" s="213"/>
      <c r="D72" s="75"/>
      <c r="E72" s="76"/>
      <c r="F72" s="217"/>
      <c r="G72" s="529" t="str">
        <f t="shared" si="26"/>
        <v/>
      </c>
      <c r="H72" s="530" t="str">
        <f t="shared" si="27"/>
        <v/>
      </c>
      <c r="I72" s="531" t="str">
        <f t="shared" si="28"/>
        <v/>
      </c>
      <c r="J72" s="532"/>
      <c r="K72" s="533" t="str">
        <f t="shared" si="24"/>
        <v/>
      </c>
      <c r="L72" s="534" t="str">
        <f t="shared" si="29"/>
        <v/>
      </c>
      <c r="M72" s="536"/>
      <c r="N72" s="214" t="str">
        <f t="shared" si="30"/>
        <v/>
      </c>
      <c r="O72" s="188" t="str">
        <f t="shared" si="31"/>
        <v/>
      </c>
      <c r="P72" s="215" t="str">
        <f t="shared" si="14"/>
        <v/>
      </c>
      <c r="Q72" s="216" t="str">
        <f t="shared" si="25"/>
        <v/>
      </c>
    </row>
    <row r="73" spans="1:17" ht="40" hidden="1" customHeight="1" x14ac:dyDescent="0.35">
      <c r="A73" s="185"/>
      <c r="B73" s="186"/>
      <c r="C73" s="186"/>
      <c r="D73" s="75"/>
      <c r="E73" s="76"/>
      <c r="F73" s="217"/>
      <c r="G73" s="529" t="str">
        <f t="shared" si="26"/>
        <v/>
      </c>
      <c r="H73" s="530" t="str">
        <f t="shared" si="27"/>
        <v/>
      </c>
      <c r="I73" s="531" t="str">
        <f t="shared" si="28"/>
        <v/>
      </c>
      <c r="J73" s="532"/>
      <c r="K73" s="533" t="str">
        <f t="shared" si="24"/>
        <v/>
      </c>
      <c r="L73" s="534" t="str">
        <f t="shared" si="29"/>
        <v/>
      </c>
      <c r="M73" s="535"/>
      <c r="N73" s="189" t="str">
        <f t="shared" si="30"/>
        <v/>
      </c>
      <c r="O73" s="190" t="str">
        <f t="shared" si="31"/>
        <v/>
      </c>
      <c r="P73" s="191" t="str">
        <f t="shared" si="14"/>
        <v/>
      </c>
      <c r="Q73" s="192" t="str">
        <f t="shared" si="25"/>
        <v/>
      </c>
    </row>
    <row r="74" spans="1:17" ht="40" hidden="1" customHeight="1" x14ac:dyDescent="0.35">
      <c r="A74" s="185"/>
      <c r="B74" s="186"/>
      <c r="C74" s="186"/>
      <c r="D74" s="75"/>
      <c r="E74" s="76"/>
      <c r="F74" s="217"/>
      <c r="G74" s="529" t="str">
        <f t="shared" si="26"/>
        <v/>
      </c>
      <c r="H74" s="530" t="str">
        <f t="shared" si="27"/>
        <v/>
      </c>
      <c r="I74" s="531" t="str">
        <f t="shared" si="28"/>
        <v/>
      </c>
      <c r="J74" s="532"/>
      <c r="K74" s="533" t="str">
        <f t="shared" si="24"/>
        <v/>
      </c>
      <c r="L74" s="534" t="str">
        <f t="shared" si="29"/>
        <v/>
      </c>
      <c r="M74" s="535"/>
      <c r="N74" s="189" t="str">
        <f t="shared" si="30"/>
        <v/>
      </c>
      <c r="O74" s="190" t="str">
        <f t="shared" si="31"/>
        <v/>
      </c>
      <c r="P74" s="191" t="str">
        <f t="shared" si="14"/>
        <v/>
      </c>
      <c r="Q74" s="192" t="str">
        <f t="shared" si="25"/>
        <v/>
      </c>
    </row>
    <row r="75" spans="1:17" ht="40" hidden="1" customHeight="1" thickBot="1" x14ac:dyDescent="0.4">
      <c r="A75" s="77"/>
      <c r="B75" s="78"/>
      <c r="C75" s="78"/>
      <c r="D75" s="75"/>
      <c r="E75" s="76"/>
      <c r="F75" s="217"/>
      <c r="G75" s="529" t="str">
        <f t="shared" si="26"/>
        <v/>
      </c>
      <c r="H75" s="530" t="str">
        <f t="shared" si="27"/>
        <v/>
      </c>
      <c r="I75" s="531" t="str">
        <f t="shared" si="28"/>
        <v/>
      </c>
      <c r="J75" s="532"/>
      <c r="K75" s="533" t="str">
        <f t="shared" ref="K75" si="33">+IF(J75="","",IF(J75="N/A","",IF(OR(J75=$AA$11,J75=$AB$11),$Z$11,IF(OR(J75=$AA$12,J75=$AB$12),$Z$12,IF(OR(J75=$AA$13,J75=$AB$13),$Z$13,IF(OR(J75=$AA$14,J75=$AB$14),$Z$14,IF(OR(J75=$AA$15,J75=$AB$15),$Z$15)))))))</f>
        <v/>
      </c>
      <c r="L75" s="534" t="str">
        <f t="shared" si="29"/>
        <v/>
      </c>
      <c r="M75" s="537"/>
      <c r="N75" s="80" t="str">
        <f t="shared" si="30"/>
        <v/>
      </c>
      <c r="O75" s="81" t="str">
        <f t="shared" si="31"/>
        <v/>
      </c>
      <c r="P75" s="82" t="str">
        <f t="shared" si="14"/>
        <v/>
      </c>
      <c r="Q75" s="83" t="str">
        <f t="shared" ref="Q75" si="34">+IF(P75="","",IF(P75=$Z$11,$Y$11,IF(P75=$Z$12,$Y$12,IF(P75=$Z$13,$Y$13,IF(P75=$Z$14,$Y$14,IF(P75=$Z$15,$Y$15))))))</f>
        <v/>
      </c>
    </row>
    <row r="76" spans="1:17" x14ac:dyDescent="0.35">
      <c r="F76" s="538"/>
      <c r="G76" s="539"/>
      <c r="H76" s="539"/>
      <c r="I76" s="539"/>
      <c r="J76" s="539"/>
      <c r="K76" s="539"/>
      <c r="L76" s="539"/>
      <c r="M76" s="539"/>
    </row>
  </sheetData>
  <autoFilter ref="A10:Q75" xr:uid="{00000000-0009-0000-0000-000004000000}"/>
  <mergeCells count="16">
    <mergeCell ref="A3:C6"/>
    <mergeCell ref="D6:G6"/>
    <mergeCell ref="H6:K6"/>
    <mergeCell ref="L6:M6"/>
    <mergeCell ref="Y9:AB9"/>
    <mergeCell ref="F8:I9"/>
    <mergeCell ref="J8:Q8"/>
    <mergeCell ref="J9:L9"/>
    <mergeCell ref="M9:O9"/>
    <mergeCell ref="P9:Q9"/>
    <mergeCell ref="S9:W9"/>
    <mergeCell ref="O3:Q5"/>
    <mergeCell ref="O6:Q6"/>
    <mergeCell ref="D3:N3"/>
    <mergeCell ref="D4:N4"/>
    <mergeCell ref="D5:N5"/>
  </mergeCells>
  <conditionalFormatting sqref="H11:H75 J11:J75">
    <cfRule type="cellIs" dxfId="100" priority="1" operator="equal">
      <formula>$W$11</formula>
    </cfRule>
    <cfRule type="cellIs" dxfId="99" priority="2" operator="equal">
      <formula>$W$12</formula>
    </cfRule>
    <cfRule type="cellIs" dxfId="98" priority="3" operator="equal">
      <formula>$W$13</formula>
    </cfRule>
    <cfRule type="cellIs" dxfId="97" priority="4" operator="equal">
      <formula>$W$14</formula>
    </cfRule>
    <cfRule type="cellIs" dxfId="96" priority="5" operator="equal">
      <formula>$W$15</formula>
    </cfRule>
  </conditionalFormatting>
  <conditionalFormatting sqref="I11:I75">
    <cfRule type="cellIs" dxfId="95" priority="19" operator="equal">
      <formula>$S$14</formula>
    </cfRule>
    <cfRule type="cellIs" dxfId="94" priority="16" operator="equal">
      <formula>$S$11</formula>
    </cfRule>
    <cfRule type="cellIs" dxfId="93" priority="17" operator="equal">
      <formula>$S$12</formula>
    </cfRule>
    <cfRule type="cellIs" dxfId="92" priority="18" operator="equal">
      <formula>$S$13</formula>
    </cfRule>
    <cfRule type="cellIs" dxfId="91" priority="20" operator="equal">
      <formula>$S$15</formula>
    </cfRule>
  </conditionalFormatting>
  <conditionalFormatting sqref="K11:K75">
    <cfRule type="cellIs" dxfId="90" priority="6" operator="equal">
      <formula>$Z$11</formula>
    </cfRule>
    <cfRule type="cellIs" dxfId="89" priority="7" operator="equal">
      <formula>$Z$12</formula>
    </cfRule>
    <cfRule type="cellIs" dxfId="88" priority="8" operator="equal">
      <formula>$Z$13</formula>
    </cfRule>
    <cfRule type="cellIs" dxfId="87" priority="9" operator="equal">
      <formula>$Z$14</formula>
    </cfRule>
    <cfRule type="cellIs" dxfId="86" priority="10" operator="equal">
      <formula>$Z$15</formula>
    </cfRule>
  </conditionalFormatting>
  <conditionalFormatting sqref="L11:M75">
    <cfRule type="cellIs" dxfId="85" priority="11" operator="equal">
      <formula>$Y$11</formula>
    </cfRule>
    <cfRule type="cellIs" dxfId="84" priority="12" operator="equal">
      <formula>$Y$12</formula>
    </cfRule>
    <cfRule type="cellIs" dxfId="83" priority="13" operator="equal">
      <formula>$Y$13</formula>
    </cfRule>
    <cfRule type="cellIs" dxfId="82" priority="14" operator="equal">
      <formula>$Y$14</formula>
    </cfRule>
    <cfRule type="cellIs" dxfId="81" priority="15" operator="equal">
      <formula>$Y$15</formula>
    </cfRule>
  </conditionalFormatting>
  <conditionalFormatting sqref="N11:N75">
    <cfRule type="cellIs" dxfId="80" priority="180" operator="equal">
      <formula>$Z$15</formula>
    </cfRule>
    <cfRule type="cellIs" dxfId="79" priority="179" operator="equal">
      <formula>$Z$14</formula>
    </cfRule>
    <cfRule type="cellIs" dxfId="78" priority="178" operator="equal">
      <formula>$Z$13</formula>
    </cfRule>
    <cfRule type="cellIs" dxfId="77" priority="177" operator="equal">
      <formula>$Z$12</formula>
    </cfRule>
    <cfRule type="cellIs" dxfId="76" priority="176" operator="equal">
      <formula>$Z$11</formula>
    </cfRule>
  </conditionalFormatting>
  <conditionalFormatting sqref="O11:O75 Q11:Q75">
    <cfRule type="cellIs" dxfId="75" priority="182" operator="equal">
      <formula>$Y$12</formula>
    </cfRule>
    <cfRule type="cellIs" dxfId="74" priority="181" operator="equal">
      <formula>$Y$11</formula>
    </cfRule>
    <cfRule type="cellIs" dxfId="73" priority="185" operator="equal">
      <formula>$Y$15</formula>
    </cfRule>
    <cfRule type="cellIs" dxfId="72" priority="184" operator="equal">
      <formula>$Y$14</formula>
    </cfRule>
    <cfRule type="cellIs" dxfId="71" priority="183" operator="equal">
      <formula>$Y$13</formula>
    </cfRule>
  </conditionalFormatting>
  <conditionalFormatting sqref="P11:P75">
    <cfRule type="cellIs" dxfId="70" priority="174" operator="equal">
      <formula>$Z$14</formula>
    </cfRule>
    <cfRule type="cellIs" dxfId="69" priority="175" operator="equal">
      <formula>$Z$15</formula>
    </cfRule>
    <cfRule type="cellIs" dxfId="68" priority="172" operator="equal">
      <formula>$Z$12</formula>
    </cfRule>
    <cfRule type="cellIs" dxfId="67" priority="171" operator="equal">
      <formula>$Z$11</formula>
    </cfRule>
    <cfRule type="cellIs" dxfId="66" priority="173" operator="equal">
      <formula>$Z$13</formula>
    </cfRule>
  </conditionalFormatting>
  <dataValidations count="2">
    <dataValidation type="list" allowBlank="1" showInputMessage="1" showErrorMessage="1" sqref="M11:M75" xr:uid="{00000000-0002-0000-0400-000000000000}">
      <formula1>$AB$11:$AB$16</formula1>
    </dataValidation>
    <dataValidation type="list" allowBlank="1" showInputMessage="1" showErrorMessage="1" sqref="J11:J75" xr:uid="{00000000-0002-0000-0400-000001000000}">
      <formula1>$AA$11:$AA$16</formula1>
    </dataValidation>
  </dataValidations>
  <hyperlinks>
    <hyperlink ref="A1" location="OPCIONES!A1" display="OPCIONES" xr:uid="{00000000-0004-0000-0400-000000000000}"/>
  </hyperlink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X74"/>
  <sheetViews>
    <sheetView showGridLines="0" zoomScale="40" zoomScaleNormal="40" zoomScaleSheetLayoutView="45" workbookViewId="0">
      <selection activeCell="F3" sqref="F3:G5"/>
    </sheetView>
  </sheetViews>
  <sheetFormatPr baseColWidth="10" defaultRowHeight="14.5" x14ac:dyDescent="0.35"/>
  <cols>
    <col min="1" max="1" width="23.1796875" customWidth="1"/>
    <col min="2" max="2" width="16.54296875" hidden="1" customWidth="1"/>
    <col min="3" max="3" width="30.81640625" customWidth="1"/>
    <col min="4" max="4" width="84" customWidth="1"/>
    <col min="5" max="5" width="46.453125" customWidth="1"/>
    <col min="6" max="6" width="29.453125" customWidth="1"/>
    <col min="7" max="7" width="33.54296875" customWidth="1"/>
    <col min="10" max="10" width="15.453125" customWidth="1"/>
    <col min="11" max="11" width="27.453125" customWidth="1"/>
    <col min="12" max="12" width="23" customWidth="1"/>
    <col min="13" max="13" width="28" customWidth="1"/>
    <col min="14" max="14" width="28.54296875" customWidth="1"/>
    <col min="15" max="15" width="25.54296875" customWidth="1"/>
    <col min="18" max="18" width="15" customWidth="1"/>
    <col min="19" max="19" width="14.54296875" customWidth="1"/>
    <col min="20" max="20" width="19.1796875" customWidth="1"/>
    <col min="21" max="22" width="19.453125" customWidth="1"/>
    <col min="23" max="23" width="17.453125" customWidth="1"/>
    <col min="24" max="24" width="19.453125" customWidth="1"/>
  </cols>
  <sheetData>
    <row r="1" spans="1:24" ht="42" customHeight="1" thickBot="1" x14ac:dyDescent="0.4">
      <c r="A1" s="261" t="s">
        <v>239</v>
      </c>
    </row>
    <row r="2" spans="1:24" ht="24" customHeight="1" thickBot="1" x14ac:dyDescent="0.4">
      <c r="A2" s="24"/>
      <c r="B2" s="263"/>
      <c r="C2" s="263"/>
      <c r="D2" s="263"/>
      <c r="E2" s="102"/>
      <c r="F2" s="102"/>
      <c r="G2" s="102"/>
      <c r="H2" s="102"/>
      <c r="I2" s="102"/>
      <c r="J2" s="102"/>
      <c r="K2" s="102"/>
      <c r="L2" s="102"/>
      <c r="M2" s="102"/>
      <c r="N2" s="102"/>
      <c r="O2" s="102"/>
      <c r="P2" s="102"/>
      <c r="Q2" s="102"/>
    </row>
    <row r="3" spans="1:24" ht="22.5" customHeight="1" x14ac:dyDescent="0.35">
      <c r="A3" s="704"/>
      <c r="B3" s="658" t="s">
        <v>268</v>
      </c>
      <c r="C3" s="659"/>
      <c r="D3" s="659"/>
      <c r="E3" s="707"/>
      <c r="F3" s="688" t="s">
        <v>426</v>
      </c>
      <c r="G3" s="689"/>
      <c r="H3" s="303"/>
      <c r="I3" s="303"/>
      <c r="J3" s="303"/>
      <c r="K3" s="303"/>
      <c r="L3" s="303"/>
      <c r="M3" s="718"/>
      <c r="N3" s="718"/>
      <c r="O3" s="715"/>
      <c r="P3" s="715"/>
      <c r="Q3" s="715"/>
    </row>
    <row r="4" spans="1:24" ht="26.15" customHeight="1" x14ac:dyDescent="0.35">
      <c r="A4" s="705"/>
      <c r="B4" s="660" t="s">
        <v>270</v>
      </c>
      <c r="C4" s="661"/>
      <c r="D4" s="661"/>
      <c r="E4" s="686"/>
      <c r="F4" s="690"/>
      <c r="G4" s="691"/>
      <c r="H4" s="303"/>
      <c r="I4" s="303"/>
      <c r="J4" s="303"/>
      <c r="K4" s="303"/>
      <c r="L4" s="303"/>
      <c r="M4" s="718"/>
      <c r="N4" s="718"/>
      <c r="O4" s="715"/>
      <c r="P4" s="715"/>
      <c r="Q4" s="715"/>
    </row>
    <row r="5" spans="1:24" ht="31.5" customHeight="1" x14ac:dyDescent="0.35">
      <c r="A5" s="705"/>
      <c r="B5" s="652" t="s">
        <v>290</v>
      </c>
      <c r="C5" s="653"/>
      <c r="D5" s="653"/>
      <c r="E5" s="687"/>
      <c r="F5" s="690"/>
      <c r="G5" s="691"/>
      <c r="H5" s="304"/>
      <c r="I5" s="304"/>
      <c r="J5" s="304"/>
      <c r="K5" s="304"/>
      <c r="L5" s="304"/>
      <c r="M5" s="718"/>
      <c r="N5" s="718"/>
      <c r="O5" s="715"/>
      <c r="P5" s="715"/>
      <c r="Q5" s="715"/>
    </row>
    <row r="6" spans="1:24" ht="34.5" customHeight="1" thickBot="1" x14ac:dyDescent="0.4">
      <c r="A6" s="706"/>
      <c r="B6" s="713" t="s">
        <v>271</v>
      </c>
      <c r="C6" s="714"/>
      <c r="D6" s="306" t="s">
        <v>428</v>
      </c>
      <c r="E6" s="306" t="s">
        <v>430</v>
      </c>
      <c r="F6" s="692" t="s">
        <v>269</v>
      </c>
      <c r="G6" s="693"/>
      <c r="H6" s="716"/>
      <c r="I6" s="716"/>
      <c r="J6" s="716"/>
      <c r="K6" s="716"/>
      <c r="L6" s="305"/>
      <c r="M6" s="716"/>
      <c r="N6" s="716"/>
      <c r="O6" s="717"/>
      <c r="P6" s="717"/>
      <c r="Q6" s="717"/>
    </row>
    <row r="7" spans="1:24" ht="26.25" customHeight="1" thickBot="1" x14ac:dyDescent="0.4">
      <c r="B7" s="43"/>
      <c r="C7" s="84"/>
      <c r="D7" s="55"/>
      <c r="E7" s="55"/>
      <c r="F7" s="85"/>
      <c r="G7" s="43"/>
      <c r="H7" s="43"/>
      <c r="I7" s="701" t="s">
        <v>164</v>
      </c>
      <c r="J7" s="702"/>
      <c r="K7" s="702"/>
      <c r="L7" s="702"/>
      <c r="M7" s="702"/>
      <c r="N7" s="702"/>
      <c r="O7" s="703"/>
      <c r="P7" s="43"/>
      <c r="Q7" s="103"/>
      <c r="R7" s="694" t="s">
        <v>111</v>
      </c>
      <c r="S7" s="695"/>
      <c r="T7" s="695"/>
      <c r="U7" s="695"/>
      <c r="V7" s="695"/>
      <c r="W7" s="695"/>
      <c r="X7" s="696"/>
    </row>
    <row r="8" spans="1:24" ht="50.25" customHeight="1" thickBot="1" x14ac:dyDescent="0.4">
      <c r="B8" s="44"/>
      <c r="C8" s="97"/>
      <c r="D8" s="97"/>
      <c r="E8" s="708" t="s">
        <v>165</v>
      </c>
      <c r="F8" s="709"/>
      <c r="G8" s="710"/>
      <c r="H8" s="86"/>
      <c r="I8" s="28"/>
      <c r="J8" s="29"/>
      <c r="K8" s="711" t="s">
        <v>111</v>
      </c>
      <c r="L8" s="711"/>
      <c r="M8" s="711"/>
      <c r="N8" s="711"/>
      <c r="O8" s="712"/>
      <c r="P8" s="86"/>
      <c r="Q8" s="104"/>
      <c r="R8" s="30"/>
      <c r="S8" s="44"/>
      <c r="T8" s="105">
        <v>0.2</v>
      </c>
      <c r="U8" s="105">
        <v>0.4</v>
      </c>
      <c r="V8" s="105">
        <v>0.6</v>
      </c>
      <c r="W8" s="105">
        <v>0.8</v>
      </c>
      <c r="X8" s="106">
        <v>1</v>
      </c>
    </row>
    <row r="9" spans="1:24" ht="44.25" customHeight="1" thickBot="1" x14ac:dyDescent="0.4">
      <c r="A9" s="328" t="s">
        <v>3</v>
      </c>
      <c r="B9" s="329" t="s">
        <v>104</v>
      </c>
      <c r="C9" s="330" t="s">
        <v>166</v>
      </c>
      <c r="D9" s="329" t="s">
        <v>0</v>
      </c>
      <c r="E9" s="329" t="s">
        <v>1</v>
      </c>
      <c r="F9" s="329" t="s">
        <v>2</v>
      </c>
      <c r="G9" s="331" t="s">
        <v>288</v>
      </c>
      <c r="H9" s="86"/>
      <c r="I9" s="30"/>
      <c r="J9" s="31"/>
      <c r="K9" s="32" t="s">
        <v>121</v>
      </c>
      <c r="L9" s="32" t="s">
        <v>99</v>
      </c>
      <c r="M9" s="32" t="s">
        <v>68</v>
      </c>
      <c r="N9" s="32" t="s">
        <v>100</v>
      </c>
      <c r="O9" s="33" t="s">
        <v>101</v>
      </c>
      <c r="P9" s="86"/>
      <c r="Q9" s="104"/>
      <c r="R9" s="30"/>
      <c r="S9" s="47"/>
      <c r="T9" s="48" t="s">
        <v>121</v>
      </c>
      <c r="U9" s="48" t="s">
        <v>99</v>
      </c>
      <c r="V9" s="48" t="s">
        <v>68</v>
      </c>
      <c r="W9" s="48" t="s">
        <v>100</v>
      </c>
      <c r="X9" s="49" t="s">
        <v>101</v>
      </c>
    </row>
    <row r="10" spans="1:24" ht="150" customHeight="1" x14ac:dyDescent="0.35">
      <c r="A10" s="307" t="str">
        <f>'1. Identificación'!D28</f>
        <v>Contraveciones</v>
      </c>
      <c r="B10" s="280">
        <f>'1. Identificación'!F28</f>
        <v>0</v>
      </c>
      <c r="C10" s="281">
        <f>'1. Identificación'!A28</f>
        <v>1</v>
      </c>
      <c r="D10" s="299" t="str">
        <f>'1. Identificación'!N28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E10" s="284" t="str">
        <f>'2. Prob. Impacto'!I11</f>
        <v>Media</v>
      </c>
      <c r="F10" s="284" t="str">
        <f>'2. Prob. Impacto'!Q11</f>
        <v>Moderado</v>
      </c>
      <c r="G10" s="300"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Moderado</v>
      </c>
      <c r="H10" s="88"/>
      <c r="I10" s="697" t="s">
        <v>110</v>
      </c>
      <c r="J10" s="32" t="s">
        <v>119</v>
      </c>
      <c r="K10" s="34" t="str">
        <f>+IF(AND(E10=$S$10,F10=$T$9),C10,"")&amp;" "&amp;IF(AND(E11=$S$10,F11=$T$9),C11,"")&amp;" "&amp;IF(AND(E12=$S$10,F12=$T$9),C12,"")&amp;" "&amp;IF(AND(E13=$S$10,F13=$T$9),C13,"")&amp;" "&amp;IF(AND(E14=$S$10,F14=$T$9),C14,"")&amp;" "&amp;IF(AND(E15=$S$10,F15=$T$9),C15,"")&amp;" "&amp;IF(AND(E16=$S$10,F16=$T$9),C16,"")&amp;" "&amp;IF(AND(E17=$S$10,F17=$T$9),C17,"")&amp;" "&amp;IF(AND(E18=$S$10,F18=$T$9),C18,"")&amp;" "&amp;IF(AND(E19=$S$10,F19=$T$9),C19,"")&amp;" "&amp;IF(AND(E20=$S$10,F20=$T$9),C20,"")&amp;" "&amp;IF(AND(E21=$S$10,F21=$T$9),C21,"")&amp;" "&amp;IF(AND(E22=$S$10,F22=$T$9),C22,"")&amp;" "&amp;IF(AND(E23=$S$10,F23=$T$9),C23,"")&amp;" "&amp;IF(AND(E24=$S$10,F24=$T$9),C24,"")&amp;" "&amp;IF(AND(E25=$S$10,F25=$T$9),C25,"")&amp;" "&amp;IF(AND(E26=$S$10,F26=$T$9),C26,"")&amp;" "&amp;IF(AND(E27=$S$10,F27=$T$9),C27,"")&amp;" "&amp;IF(AND(E28=$S$10,F28=$T$9),C28,"")&amp;" "&amp;IF(AND(E29=$S$10,F29=$T$9),C29,"")&amp;" "&amp;IF(AND(E30=$S$10,F30=$T$9),C30,"")&amp;" "&amp;IF(AND(E31=$S$10,F31=$T$9),C31,"")&amp;" "&amp;IF(AND(E32=$S$10,F32=$T$9),C32,"")&amp;" "&amp;IF(AND(E33=$S$10,F33=$T$9),C33,"")&amp;" "&amp;IF(AND(E34=$S$10,F34=$T$9),C34,"")&amp;" "&amp;IF(AND(E35=$S$10,F35=$T$9),C35,"")&amp;" "&amp;IF(AND(E36=$S$10,F36=$T$9),C36,"")&amp;" "&amp;IF(AND(E37=$S$10,F37=$T$9),C37,"")&amp;" "&amp;IF(AND(E38=$S$10,F38=$T$9),C38,"")&amp;" "&amp;IF(AND(E39=$S$10,F39=$T$9),C39,"")&amp;" "&amp;IF(AND(E40=$S$10,F40=$T$9),C40,"")&amp;" "&amp;IF(AND(E41=$S$10,F41=$T$9),C41,"")&amp;" "&amp;IF(AND(E42=$S$10,F42=$T$9),C42,"")&amp;" "&amp;IF(AND(E43=$S$10,F43=$T$9),C43,"")&amp;" "&amp;IF(AND(E44=$S$10,F44=$T$9),C44,"")&amp;" "&amp;IF(AND(E45=$S$10,F45=$T$9),C45,"")&amp;" "&amp;IF(AND(E46=$S$10,F46=$T$9),C46,"")&amp;" "&amp;IF(AND(E47=$S$10,F47=$T$9),C47,"")&amp;" "&amp;IF(AND(E48=$S$10,F48=$T$9),C48,"")&amp;" "&amp;IF(AND(E49=$S$10,F49=$T$9),C49,"")&amp;" "&amp;IF(AND(E50=$S$10,F50=$T$9),C50,"")&amp;" "&amp;IF(AND(E51=$S$10,F51=$T$9),C51,"")&amp;" "&amp;IF(AND(E52=$S$10,F52=$T$9),C52,"")&amp;" "&amp;IF(AND(E53=$S$10,F53=$T$9),C53,"")&amp;" "&amp;IF(AND(E54=$S$10,F54=$T$9),C54,"")&amp;" "&amp;IF(AND(E55=$S$10,F55=$T$9),C55,"")&amp;" "&amp;IF(AND(E56=$S$10,F56=$T$9),C56,"")&amp;" "&amp;IF(AND(E57=$S$10,F57=$T$9),C57,"")&amp;" "&amp;IF(AND(E58=$S$10,F58=$T$9),C58,"")&amp;" "&amp;IF(AND(E59=$S$10,F59=$T$9),C59,"")&amp;" "&amp;IF(AND(E60=$S$10,F60=$T$9),C60,"")&amp;" "&amp;IF(AND(E61=$S$10,F61=$T$9),C61,"")&amp;" "&amp;IF(AND(E62=$S$10,F62=$T$9),C62,"")&amp;" "&amp;IF(AND(E63=$S$10,F63=$T$9),C63,"")&amp;" "&amp;IF(AND(E64=$S$10,F64=$T$9),C64,"")&amp;" "&amp;IF(AND(E65=$S$10,F65=$T$9),C65,"")&amp;" "&amp;IF(AND(E66=$S$10,F66=$T$9),C66,"")&amp;" "&amp;IF(AND(E67=$S$10,F67=$T$9),C67,"")&amp;" "&amp;IF(AND(E68=$S$10,F68=$T$9),C68,"")&amp;" "&amp;IF(AND(E69=$S$10,F69=$T$9),C69,"")&amp;" "&amp;IF(AND(E70=$S$10,F70=$T$9),C70,"")&amp;" "&amp;IF(AND(E71=$S$10,F71=$T$9),C71,"")&amp;" "&amp;IF(AND(E72=$S$10,F72=$T$9),C72,"")&amp;" "&amp;IF(AND(E73=$S$10,F73=$T$9),C73,"")&amp;" "&amp;IF(AND(E74=$S$10,F74=$T$9),C74,"")&amp;" "&amp;IF(AND(E75=$S$10,F75=$T$9),C75,"")&amp;" "&amp;IF(AND(E76=$S$10,F76=$T$9),C76,"")&amp;" "&amp;IF(AND(E77=$S$10,F77=$T$9),C77,"")&amp;" "&amp;IF(AND(E78=$S$10,F78=$T$9),C78,"")&amp;" "&amp;IF(AND(E79=$S$10,F79=$T$9),C79,"")&amp;" "&amp;IF(AND(E80=$S$10,F80=$T$9),C80,"")&amp;" "&amp;IF(AND(E81=$S$10,F81=$T$9),C81,"")&amp;" "&amp;IF(AND(E82=$S$10,F82=$T$9),C82,"")&amp;" "&amp;IF(AND(E83=$S$10,F83=$T$9),C83,"")&amp;" "&amp;IF(AND(E84=$S$10,F84=$T$9),C84,"")&amp;" "&amp;IF(AND(E85=$S$10,F85=$T$9),C85,"")&amp;" "&amp;IF(AND(E86=$S$10,F86=$T$9),C86,"")&amp;" "&amp;IF(AND(E87=$S$10,F87=$T$9),C87,"")&amp;" "&amp;IF(AND(E88=$S$10,F88=$T$9),C88,"")&amp;" "&amp;IF(AND(E89=$S$10,F89=$T$9),C89,"")&amp;" "&amp;IF(AND(E90=$S$10,F90=$T$9),C90,"")&amp;" "&amp;IF(AND(E91=$S$10,F91=$T$9),C91,"")</f>
        <v xml:space="preserve">                                                                                 </v>
      </c>
      <c r="L10" s="34" t="str">
        <f>+IF(AND(E10=$S$10,F10=$U$9),C10,"")&amp;" "&amp;IF(AND(E11=$S$10,F11=$U$9),C11,"")&amp;" "&amp;IF(AND(E12=$S$10,F12=$U$9),C12,"")&amp;" "&amp;IF(AND(E13=$S$10,F13=$U$9),C13,"")&amp;" "&amp;IF(AND(E14=$S$10,F14=$U$9),C14,"")&amp;" "&amp;IF(AND(E15=$S$10,F15=$U$9),C15,"")&amp;" "&amp;IF(AND(E16=$S$10,F16=$U$9),C16,"")&amp;" "&amp;IF(AND(E17=$S$10,F17=$U$9),C17,"")&amp;" "&amp;IF(AND(E18=$S$10,F18=$U$9),C18,"")&amp;" "&amp;IF(AND(E19=$S$10,F19=$U$9),C19,"")&amp;" "&amp;IF(AND(E20=$S$10,F20=$U$9),C20,"")&amp;" "&amp;IF(AND(E21=$S$10,F21=$U$9),C21,"")&amp;" "&amp;IF(AND(E22=$S$10,F22=$U$9),C22,"")&amp;" "&amp;IF(AND(E23=$S$10,F23=$U$9),C23,"")&amp;" "&amp;IF(AND(E24=$S$10,F24=$U$9),C24,"")&amp;" "&amp;IF(AND(E25=$S$10,F25=$U$9),C25,"")&amp;" "&amp;IF(AND(E26=$S$10,F26=$U$9),C26,"")&amp;" "&amp;IF(AND(E27=$S$10,F27=$U$9),C27,"")&amp;" "&amp;IF(AND(E28=$S$10,F28=$U$9),C28,"")&amp;" "&amp;IF(AND(E29=$S$10,F29=$U$9),C29,"")&amp;" "&amp;IF(AND(E30=$S$10,F30=$U$9),C30,"")&amp;" "&amp;IF(AND(E31=$S$10,F31=$U$9),C31,"")&amp;" "&amp;IF(AND(E32=$S$10,F32=$U$9),C32,"")&amp;" "&amp;IF(AND(E33=$S$10,F33=$U$9),C33,"")&amp;" "&amp;IF(AND(E34=$S$10,F34=$U$9),C34,"")&amp;" "&amp;IF(AND(E35=$S$10,F35=$U$9),C35,"")&amp;" "&amp;IF(AND(E36=$S$10,F36=$U$9),C36,"")&amp;" "&amp;IF(AND(E37=$S$10,F37=$U$9),C37,"")&amp;" "&amp;IF(AND(E38=$S$10,F38=$U$9),C38,"")&amp;" "&amp;IF(AND(E39=$S$10,F39=$U$9),C39,"")&amp;" "&amp;IF(AND(E40=$S$10,F40=$U$9),C40,"")&amp;" "&amp;IF(AND(E41=$S$10,F41=$U$9),C41,"")&amp;" "&amp;IF(AND(E42=$S$10,F42=$U$9),C42,"")&amp;" "&amp;IF(AND(E43=$S$10,F43=$U$9),C43,"")&amp;" "&amp;IF(AND(E44=$S$10,F44=$U$9),C44,"")&amp;" "&amp;IF(AND(E45=$S$10,F45=$U$9),C45,"")&amp;" "&amp;IF(AND(E46=$S$10,F46=$U$9),C46,"")&amp;" "&amp;IF(AND(E47=$S$10,F47=$U$9),C47,"")&amp;" "&amp;IF(AND(E48=$S$10,F48=$U$9),C48,"")&amp;" "&amp;IF(AND(E49=$S$10,F49=$U$9),C49,"")&amp;" "&amp;IF(AND(E50=$S$10,F50=$U$9),C50,"")&amp;" "&amp;IF(AND(E51=$S$10,F51=$U$9),C51,"")&amp;" "&amp;IF(AND(E52=$S$10,F52=$U$9),C52,"")&amp;" "&amp;IF(AND(E53=$S$10,F53=$U$9),C53,"")&amp;" "&amp;IF(AND(E54=$S$10,F54=$U$9),C54,"")&amp;" "&amp;IF(AND(E55=$S$10,F55=$U$9),C55,"")&amp;" "&amp;IF(AND(E56=$S$10,F56=$U$9),C56,"")&amp;" "&amp;IF(AND(E57=$S$10,F57=$U$9),C57,"")&amp;" "&amp;IF(AND(E58=$S$10,F58=$U$9),C58,"")&amp;" "&amp;IF(AND(E59=$S$10,F59=$U$9),C59,"")&amp;" "&amp;IF(AND(E60=$S$10,F60=$U$9),C60,"")&amp;" "&amp;IF(AND(E61=$S$10,F61=$U$9),C61,"")&amp;" "&amp;IF(AND(E62=$S$10,F62=$U$9),C62,"")&amp;" "&amp;IF(AND(E63=$S$10,F63=$U$9),C63,"")&amp;" "&amp;IF(AND(E64=$S$10,F64=$U$9),C64,"")&amp;" "&amp;IF(AND(E65=$S$10,F65=$U$9),C65,"")&amp;" "&amp;IF(AND(E66=$S$10,F66=$U$9),C66,"")&amp;" "&amp;IF(AND(E67=$S$10,F67=$U$9),C67,"")&amp;" "&amp;IF(AND(E68=$S$10,F68=$U$9),C68,"")&amp;" "&amp;IF(AND(E69=$S$10,F69=$U$9),C69,"")&amp;" "&amp;IF(AND(E70=$S$10,F70=$U$9),C70,"")&amp;" "&amp;IF(AND(E71=$S$10,F71=$U$9),C71,"")&amp;" "&amp;IF(AND(E72=$S$10,F72=$U$9),C72,"")&amp;" "&amp;IF(AND(E73=$S$10,F73=$U$9),C73,"")&amp;" "&amp;IF(AND(E74=$S$10,F74=$U$9),C74,"")&amp;" "&amp;IF(AND(E75=$S$10,F75=$U$9),C75,"")&amp;" "&amp;IF(AND(E76=$S$10,F76=$U$9),C76,"")&amp;" "&amp;IF(AND(E77=$S$10,F77=$U$9),C77,"")&amp;" "&amp;IF(AND(E78=$S$10,F78=$U$9),C78,"")&amp;" "&amp;IF(AND(E79=$S$10,F79=$U$9),C79,"")&amp;" "&amp;IF(AND(E80=$S$10,F80=$U$9),C80,"")&amp;" "&amp;IF(AND(E81=$S$10,F81=$U$9),C81,"")&amp;" "&amp;IF(AND(E82=$S$10,F82=$U$9),C82,"")&amp;" "&amp;IF(AND(E83=$S$10,F83=$U$9),C83,"")&amp;" "&amp;IF(AND(E84=$S$10,F84=$U$9),C84,"")&amp;" "&amp;IF(AND(E85=$S$10,F85=$U$9),C85,"")&amp;" "&amp;IF(AND(E86=$S$10,F86=$U$9),C86,"")&amp;" "&amp;IF(AND(E87=$S$10,F87=$U$9),C87,"")&amp;" "&amp;IF(AND(E88=$S$10,F88=$U$9),C88,"")&amp;" "&amp;IF(AND(E89=$S$10,F89=$U$9),C89,"")&amp;" "&amp;IF(AND(E90=$S$10,F90=$U$9),C90,"")&amp;" "&amp;IF(AND(E91=$S$10,F91=$U$9),C91,"")</f>
        <v xml:space="preserve">                                                                                 </v>
      </c>
      <c r="M10" s="34" t="str">
        <f>+IF(AND(E10=$S$10,F10=$V$9),C10,"")&amp;" "&amp;IF(AND(E11=$S$10,F11=$V$9),C11,"")&amp;" "&amp;IF(AND(E12=$S$10,F12=$V$9),C12,"")&amp;" "&amp;IF(AND(E13=$S$10,F13=$V$9),C13,"")&amp;" "&amp;IF(AND(E14=$S$10,F14=$V$9),C14,"")&amp;" "&amp;IF(AND(E15=$S$10,F15=$V$9),C15,"")&amp;" "&amp;IF(AND(E16=$S$10,F16=$V$9),C16,"")&amp;" "&amp;IF(AND(E17=$S$10,F17=$V$9),C17,"")&amp;" "&amp;IF(AND(E18=$S$10,F18=$V$9),C18,"")&amp;" "&amp;IF(AND(E19=$S$10,F19=$V$9),C19,"")&amp;" "&amp;IF(AND(E20=$S$10,F20=$V$9),C20,"")&amp;" "&amp;IF(AND(E21=$S$10,F21=$V$9),C21,"")&amp;" "&amp;IF(AND(E22=$S$10,F22=$V$9),C22,"")&amp;" "&amp;IF(AND(E23=$S$10,F23=$V$9),C23,"")&amp;" "&amp;IF(AND(E24=$S$10,F24=$V$9),C24,"")&amp;" "&amp;IF(AND(E25=$S$10,F25=$V$9),C25,"")&amp;" "&amp;IF(AND(E26=$S$10,F26=$V$9),C26,"")&amp;" "&amp;IF(AND(E27=$S$10,F27=$V$9),C27,"")&amp;" "&amp;IF(AND(E28=$S$10,F28=$V$9),C28,"")&amp;" "&amp;IF(AND(E29=$S$10,F29=$V$9),C29,"")&amp;" "&amp;IF(AND(E30=$S$10,F30=$V$9),C30,"")&amp;" "&amp;IF(AND(E31=$S$10,F31=$V$9),C31,"")&amp;" "&amp;IF(AND(E32=$S$10,F32=$V$9),C32,"")&amp;" "&amp;IF(AND(E33=$S$10,F33=$V$9),C33,"")&amp;" "&amp;IF(AND(E34=$S$10,F34=$V$9),C34,"")&amp;" "&amp;IF(AND(E35=$S$10,F35=$V$9),C35,"")&amp;" "&amp;IF(AND(E36=$S$10,F36=$V$9),C36,"")&amp;" "&amp;IF(AND(E37=$S$10,F37=$V$9),C37,"")&amp;" "&amp;IF(AND(E38=$S$10,F38=$V$9),C38,"")&amp;" "&amp;IF(AND(E39=$S$10,F39=$V$9),C39,"")&amp;" "&amp;IF(AND(E40=$S$10,F40=$V$9),C40,"")&amp;" "&amp;IF(AND(E41=$S$10,F41=$V$9),C41,"")&amp;" "&amp;IF(AND(E42=$S$10,F42=$V$9),C42,"")&amp;" "&amp;IF(AND(E43=$S$10,F43=$V$9),C43,"")&amp;" "&amp;IF(AND(E44=$S$10,F44=$V$9),C44,"")&amp;" "&amp;IF(AND(E45=$S$10,F45=$V$9),C45,"")&amp;" "&amp;IF(AND(E46=$S$10,F46=$V$9),C46,"")&amp;" "&amp;IF(AND(E47=$S$10,F47=$V$9),C47,"")&amp;" "&amp;IF(AND(E48=$S$10,F48=$V$9),C48,"")&amp;" "&amp;IF(AND(E49=$S$10,F49=$V$9),C49,"")&amp;" "&amp;IF(AND(E50=$S$10,F50=$V$9),C50,"")&amp;" "&amp;IF(AND(E51=$S$10,F51=$V$9),C51,"")&amp;" "&amp;IF(AND(E52=$S$10,F52=$V$9),C52,"")&amp;" "&amp;IF(AND(E53=$S$10,F53=$V$9),C53,"")&amp;" "&amp;IF(AND(E54=$S$10,F54=$V$9),C54,"")&amp;" "&amp;IF(AND(E55=$S$10,F55=$V$9),C55,"")&amp;" "&amp;IF(AND(E56=$S$10,F56=$V$9),C56,"")&amp;" "&amp;IF(AND(E57=$S$10,F57=$V$9),C57,"")&amp;" "&amp;IF(AND(E58=$S$10,F58=$V$9),C58,"")&amp;" "&amp;IF(AND(E59=$S$10,F59=$V$9),C59,"")&amp;" "&amp;IF(AND(E60=$S$10,F60=$V$9),C60,"")&amp;" "&amp;IF(AND(E61=$S$10,F61=$V$9),C61,"")&amp;" "&amp;IF(AND(E62=$S$10,F62=$V$9),C62,"")&amp;" "&amp;IF(AND(E63=$S$10,F63=$V$9),C63,"")&amp;" "&amp;IF(AND(E64=$S$10,F64=$V$9),C64,"")&amp;" "&amp;IF(AND(E65=$S$10,F65=$V$9),C65,"")&amp;" "&amp;IF(AND(E66=$S$10,F66=$V$9),C66,"")&amp;" "&amp;IF(AND(E67=$S$10,F67=$V$9),C67,"")&amp;" "&amp;IF(AND(E68=$S$10,F68=$V$9),C68,"")&amp;" "&amp;IF(AND(E69=$S$10,F69=$V$9),C69,"")&amp;" "&amp;IF(AND(E70=$S$10,F70=$V$9),C70,"")&amp;" "&amp;IF(AND(E71=$S$10,F71=$V$9),C71,"")&amp;" "&amp;IF(AND(E72=$S$10,F72=$V$9),C72,"")&amp;" "&amp;IF(AND(E73=$S$10,F73=$V$9),C73,"")&amp;" "&amp;IF(AND(E74=$S$10,F74=$V$9),C74,"")&amp;" "&amp;IF(AND(E75=$S$10,F75=$V$9),C75,"")&amp;" "&amp;IF(AND(E76=$S$10,F76=$V$9),C76,"")&amp;" "&amp;IF(AND(E77=$S$10,F77=$V$9),C77,"")&amp;" "&amp;IF(AND(E78=$S$10,F78=$V$9),C78,"")&amp;" "&amp;IF(AND(E79=$S$10,F79=$V$9),C79,"")&amp;" "&amp;IF(AND(E80=$S$10,F80=$V$9),C80,"")&amp;" "&amp;IF(AND(E81=$S$10,F81=$V$9),C81,"")&amp;" "&amp;IF(AND(E82=$S$10,F82=$V$9),C82,"")&amp;" "&amp;IF(AND(E83=$S$10,F83=$V$9),C83,"")&amp;" "&amp;IF(AND(E84=$S$10,F84=$V$9),C84,"")&amp;" "&amp;IF(AND(E85=$S$10,F85=$V$9),C85,"")&amp;" "&amp;IF(AND(E86=$S$10,F86=$V$9),C86,"")&amp;" "&amp;IF(AND(E87=$S$10,F87=$V$9),C87,"")&amp;" "&amp;IF(AND(E88=$S$10,F88=$V$9),C88,"")&amp;" "&amp;IF(AND(E89=$S$10,F89=$V$9),C89,"")&amp;" "&amp;IF(AND(E90=$S$10,F90=$V$9),C90,"")&amp;" "&amp;IF(AND(E91=$S$10,F91=$V$9),C91,"")</f>
        <v xml:space="preserve">                                                                                 </v>
      </c>
      <c r="N10" s="34" t="str">
        <f>+IF(AND(E10=$S$10,F10=$W$9),C10,"")&amp;" "&amp;IF(AND(E11=$S$10,F11=$W$9),C11,"")&amp;" "&amp;IF(AND(E12=$S$10,F12=$W$9),C12,"")&amp;" "&amp;IF(AND(E13=$S$10,F13=$W$9),C13,"")&amp;" "&amp;IF(AND(E14=$S$10,F14=$W$9),C14,"")&amp;" "&amp;IF(AND(E15=$S$10,F15=$W$9),C15,"")&amp;" "&amp;IF(AND(E16=$S$10,F16=$W$9),C16,"")&amp;" "&amp;IF(AND(E17=$S$10,F17=$W$9),C17,"")&amp;" "&amp;IF(AND(E18=$S$10,F18=$W$9),C18,"")&amp;" "&amp;IF(AND(E19=$S$10,F19=$W$9),C19,"")&amp;" "&amp;IF(AND(E20=$S$10,F20=$W$9),C20,"")&amp;" "&amp;IF(AND(E21=$S$10,F21=$W$9),C21,"")&amp;" "&amp;IF(AND(E22=$S$10,F22=$W$9),C22,"")&amp;" "&amp;IF(AND(E23=$S$10,F23=$W$9),C23,"")&amp;" "&amp;IF(AND(E24=$S$10,F24=$W$9),C24,"")&amp;" "&amp;IF(AND(E25=$S$10,F25=$W$9),C25,"")&amp;" "&amp;IF(AND(E26=$S$10,F26=$W$9),C26,"")&amp;" "&amp;IF(AND(E27=$S$10,F27=$W$9),C27,"")&amp;" "&amp;IF(AND(E28=$S$10,F28=$W$9),C28,"")&amp;" "&amp;IF(AND(E29=$S$10,F29=$W$9),C29,"")&amp;" "&amp;IF(AND(E30=$S$10,F30=$W$9),C30,"")&amp;" "&amp;IF(AND(E31=$S$10,F31=$W$9),C31,"")&amp;" "&amp;IF(AND(E32=$S$10,F32=$W$9),C32,"")&amp;" "&amp;IF(AND(E33=$S$10,F33=$W$9),C33,"")&amp;" "&amp;IF(AND(E34=$S$10,F34=$W$9),C34,"")&amp;" "&amp;IF(AND(E35=$S$10,F35=$W$9),C35,"")&amp;" "&amp;IF(AND(E36=$S$10,F36=$W$9),C36,"")&amp;" "&amp;IF(AND(E37=$S$10,F37=$W$9),C37,"")&amp;" "&amp;IF(AND(E38=$S$10,F38=$W$9),C38,"")&amp;" "&amp;IF(AND(E39=$S$10,F39=$W$9),C39,"")&amp;" "&amp;IF(AND(E40=$S$10,F40=$W$9),C40,"")&amp;" "&amp;IF(AND(E41=$S$10,F41=$W$9),C41,"")&amp;" "&amp;IF(AND(E42=$S$10,F42=$W$9),C42,"")&amp;" "&amp;IF(AND(E43=$S$10,F43=$W$9),C43,"")&amp;" "&amp;IF(AND(E44=$S$10,F44=$W$9),C44,"")&amp;" "&amp;IF(AND(E45=$S$10,F45=$W$9),C45,"")&amp;" "&amp;IF(AND(E46=$S$10,F46=$W$9),C46,"")&amp;" "&amp;IF(AND(E47=$S$10,F47=$W$9),C47,"")&amp;" "&amp;IF(AND(E48=$S$10,F48=$W$9),C48,"")&amp;" "&amp;IF(AND(E49=$S$10,F49=$W$9),C49,"")&amp;" "&amp;IF(AND(E50=$S$10,F50=$W$9),C50,"")&amp;" "&amp;IF(AND(E51=$S$10,F51=$W$9),C51,"")&amp;" "&amp;IF(AND(E52=$S$10,F52=$W$9),C52,"")&amp;" "&amp;IF(AND(E53=$S$10,F53=$W$9),C53,"")&amp;" "&amp;IF(AND(E54=$S$10,F54=$W$9),C54,"")&amp;" "&amp;IF(AND(E55=$S$10,F55=$W$9),C55,"")&amp;" "&amp;IF(AND(E56=$S$10,F56=$W$9),C56,"")&amp;" "&amp;IF(AND(E57=$S$10,F57=$W$9),C57,"")&amp;" "&amp;IF(AND(E58=$S$10,F58=$W$9),C58,"")&amp;" "&amp;IF(AND(E59=$S$10,F59=$W$9),C59,"")&amp;" "&amp;IF(AND(E60=$S$10,F60=$W$9),C60,"")&amp;" "&amp;IF(AND(E61=$S$10,F61=$W$9),C61,"")&amp;" "&amp;IF(AND(E62=$S$10,F62=$W$9),C62,"")&amp;" "&amp;IF(AND(E63=$S$10,F63=$W$9),C63,"")&amp;" "&amp;IF(AND(E64=$S$10,F64=$W$9),C64,"")&amp;" "&amp;IF(AND(E65=$S$10,F65=$W$9),C65,"")&amp;" "&amp;IF(AND(E66=$S$10,F66=$W$9),C66,"")&amp;" "&amp;IF(AND(E67=$S$10,F67=$W$9),C67,"")&amp;" "&amp;IF(AND(E68=$S$10,F68=$W$9),C68,"")&amp;" "&amp;IF(AND(E69=$S$10,F69=$W$9),C69,"")&amp;" "&amp;IF(AND(E70=$S$10,F70=$W$9),C70,"")&amp;" "&amp;IF(AND(E71=$S$10,F71=$W$9),C71,"")&amp;" "&amp;IF(AND(E72=$S$10,F72=$W$9),C72,"")&amp;" "&amp;IF(AND(E73=$S$10,F73=$W$9),C73,"")&amp;" "&amp;IF(AND(E74=$S$10,F74=$W$9),C74,"")&amp;" "&amp;IF(AND(E75=$S$10,F75=$W$9),C75,"")&amp;" "&amp;IF(AND(E76=$S$10,F76=$W$9),C76,"")&amp;" "&amp;IF(AND(E77=$S$10,F77=$W$9),C77,"")&amp;" "&amp;IF(AND(E78=$S$10,F78=$W$9),C78,"")&amp;" "&amp;IF(AND(E79=$S$10,F79=$W$9),C79,"")&amp;" "&amp;IF(AND(E80=$S$10,F80=$W$9),C80,"")&amp;" "&amp;IF(AND(E81=$S$10,F81=$W$9),C81,"")&amp;" "&amp;IF(AND(E82=$S$10,F82=$W$9),C82,"")&amp;" "&amp;IF(AND(E83=$S$10,F83=$W$9),C83,"")&amp;" "&amp;IF(AND(E84=$S$10,F84=$W$9),C84,"")&amp;" "&amp;IF(AND(E85=$S$10,F85=$W$9),C85,"")&amp;" "&amp;IF(AND(E86=$S$10,F86=$W$9),C86,"")&amp;" "&amp;IF(AND(E87=$S$10,F87=$W$9),C87,"")&amp;" "&amp;IF(AND(E88=$S$10,F88=$W$9),C88,"")&amp;" "&amp;IF(AND(E89=$S$10,F89=$W$9),C89,"")&amp;" "&amp;IF(AND(E90=$S$10,F90=$W$9),C90,"")&amp;" "&amp;IF(AND(E91=$S$10,F91=$W$9),C91,"")</f>
        <v xml:space="preserve">                                                                                 </v>
      </c>
      <c r="O10" s="35" t="str">
        <f>+IF(AND(E10=$S$10,F10=$X$9),C10,"")&amp;" "&amp;IF(AND(E11=$S$10,F11=$X$9),C11,"")&amp;" "&amp;IF(AND(E12=$S$10,F12=$X$9),C12,"")&amp;" "&amp;IF(AND(E13=$S$10,F13=$X$9),C13,"")&amp;" "&amp;IF(AND(E14=$S$10,F14=$X$9),C14,"")&amp;" "&amp;IF(AND(E15=$S$10,F15=$X$9),C15,"")&amp;" "&amp;IF(AND(E16=$S$10,F16=$X$9),C16,"")&amp;" "&amp;IF(AND(E17=$S$10,F17=$X$9),C17,"")&amp;" "&amp;IF(AND(E18=$S$10,F18=$X$9),C18,"")&amp;" "&amp;IF(AND(E19=$S$10,F19=$X$9),C19,"")&amp;" "&amp;IF(AND(E20=$S$10,F20=$X$9),C20,"")&amp;" "&amp;IF(AND(E21=$S$10,F21=$X$9),C21,"")&amp;" "&amp;IF(AND(E22=$S$10,F22=$X$9),C22,"")&amp;" "&amp;IF(AND(E23=$S$10,F23=$X$9),C23,"")&amp;" "&amp;IF(AND(E24=$S$10,F24=$X$9),C24,"")&amp;" "&amp;IF(AND(E25=$S$10,F25=$X$9),C25,"")&amp;" "&amp;IF(AND(E26=$S$10,F26=$X$9),C26,"")&amp;" "&amp;IF(AND(E27=$S$10,F27=$X$9),C27,"")&amp;" "&amp;IF(AND(E28=$S$10,F28=$X$9),C28,"")&amp;" "&amp;IF(AND(E29=$S$10,F29=$X$9),C29,"")&amp;" "&amp;IF(AND(E30=$S$10,F30=$X$9),C30,"")&amp;" "&amp;IF(AND(E31=$S$10,F31=$X$9),C31,"")&amp;" "&amp;IF(AND(E32=$S$10,F32=$X$9),C32,"")&amp;" "&amp;IF(AND(E33=$S$10,F33=$X$9),C33,"")&amp;" "&amp;IF(AND(E34=$S$10,F34=$X$9),C34,"")&amp;" "&amp;IF(AND(E35=$S$10,F35=$X$9),C35,"")&amp;" "&amp;IF(AND(E36=$S$10,F36=$X$9),C36,"")&amp;" "&amp;IF(AND(E37=$S$10,F37=$X$9),C37,"")&amp;" "&amp;IF(AND(E38=$S$10,F38=$X$9),C38,"")&amp;" "&amp;IF(AND(E39=$S$10,F39=$X$9),C39,"")&amp;" "&amp;IF(AND(E40=$S$10,F40=$X$9),C40,"")&amp;" "&amp;IF(AND(E41=$S$10,F41=$X$9),C41,"")&amp;" "&amp;IF(AND(E42=$S$10,F42=$X$9),C42,"")&amp;" "&amp;IF(AND(E43=$S$10,F43=$X$9),C43,"")&amp;" "&amp;IF(AND(E44=$S$10,F44=$X$9),C44,"")&amp;" "&amp;IF(AND(E45=$S$10,F45=$X$9),C45,"")&amp;" "&amp;IF(AND(E46=$S$10,F46=$X$9),C46,"")&amp;" "&amp;IF(AND(E47=$S$10,F47=$X$9),C47,"")&amp;" "&amp;IF(AND(E48=$S$10,F48=$X$9),C48,"")&amp;" "&amp;IF(AND(E49=$S$10,F49=$X$9),C49,"")&amp;" "&amp;IF(AND(E50=$S$10,F50=$X$9),C50,"")&amp;" "&amp;IF(AND(E51=$S$10,F51=$X$9),C51,"")&amp;" "&amp;IF(AND(E52=$S$10,F52=$X$9),C52,"")&amp;" "&amp;IF(AND(E53=$S$10,F53=$X$9),C53,"")&amp;" "&amp;IF(AND(E54=$S$10,F54=$X$9),C54,"")&amp;" "&amp;IF(AND(E55=$S$10,F55=$X$9),C55,"")&amp;" "&amp;IF(AND(E56=$S$10,F56=$X$9),C56,"")&amp;" "&amp;IF(AND(E57=$S$10,F57=$X$9),C57,"")&amp;" "&amp;IF(AND(E58=$S$10,F58=$X$9),C58,"")&amp;" "&amp;IF(AND(E59=$S$10,F59=$X$9),C59,"")&amp;" "&amp;IF(AND(E60=$S$10,F60=$X$9),C60,"")&amp;" "&amp;IF(AND(E61=$S$10,F61=$X$9),C61,"")&amp;" "&amp;IF(AND(E62=$S$10,F62=$X$9),C62,"")&amp;" "&amp;IF(AND(E63=$S$10,F63=$X$9),C63,"")&amp;" "&amp;IF(AND(E64=$S$10,F64=$X$9),C64,"")&amp;" "&amp;IF(AND(E65=$S$10,F65=$X$9),C65,"")&amp;" "&amp;IF(AND(E66=$S$10,F66=$X$9),C66,"")&amp;" "&amp;IF(AND(E67=$S$10,F67=$X$9),C67,"")&amp;" "&amp;IF(AND(E68=$S$10,F68=$X$9),C68,"")&amp;" "&amp;IF(AND(E69=$S$10,F69=$X$9),C69,"")&amp;" "&amp;IF(AND(E70=$S$10,F70=$X$9),C70,"")&amp;" "&amp;IF(AND(E71=$S$10,F71=$X$9),C71,"")&amp;" "&amp;IF(AND(E72=$S$10,F72=$X$9),C72,"")&amp;" "&amp;IF(AND(E73=$S$10,F73=$X$9),C73,"")&amp;" "&amp;IF(AND(E74=$S$10,F74=$X$9),C74,"")&amp;" "&amp;IF(AND(E75=$S$10,F75=$X$9),C75,"")&amp;" "&amp;IF(AND(E76=$S$10,F76=$X$9),C76,"")&amp;" "&amp;IF(AND(E77=$S$10,F77=$X$9),C77,"")&amp;" "&amp;IF(AND(E78=$S$10,F78=$X$9),C78,"")&amp;" "&amp;IF(AND(E79=$S$10,F79=$X$9),C79,"")&amp;" "&amp;IF(AND(E80=$S$10,F80=$X$9),C80,"")&amp;" "&amp;IF(AND(E81=$S$10,F81=$X$9),C81,"")&amp;" "&amp;IF(AND(E82=$S$10,F82=$X$9),C82,"")&amp;" "&amp;IF(AND(E83=$S$10,F83=$X$9),C83,"")&amp;" "&amp;IF(AND(E84=$S$10,F84=$X$9),C84,"")&amp;" "&amp;IF(AND(E85=$S$10,F85=$X$9),C85,"")&amp;" "&amp;IF(AND(E86=$S$10,F86=$X$9),C86,"")&amp;" "&amp;IF(AND(E87=$S$10,F87=$X$9),C87,"")&amp;" "&amp;IF(AND(E88=$S$10,F88=$X$9),C88,"")&amp;" "&amp;IF(AND(E89=$S$10,F89=$X$9),C89,"")&amp;" "&amp;IF(AND(E90=$S$10,F90=$X$9),C90,"")&amp;" "&amp;IF(AND(E91=$S$10,F91=$X$9),C91,"")</f>
        <v xml:space="preserve">                                                                                 </v>
      </c>
      <c r="P10" s="88"/>
      <c r="Q10" s="699" t="s">
        <v>110</v>
      </c>
      <c r="R10" s="50">
        <v>1</v>
      </c>
      <c r="S10" s="48" t="s">
        <v>119</v>
      </c>
      <c r="T10" s="34" t="s">
        <v>116</v>
      </c>
      <c r="U10" s="34" t="s">
        <v>116</v>
      </c>
      <c r="V10" s="34" t="s">
        <v>116</v>
      </c>
      <c r="W10" s="34" t="s">
        <v>116</v>
      </c>
      <c r="X10" s="35" t="s">
        <v>114</v>
      </c>
    </row>
    <row r="11" spans="1:24" ht="150" customHeight="1" x14ac:dyDescent="0.35">
      <c r="A11" s="308" t="str">
        <f>'1. Identificación'!D29</f>
        <v>Contraveciones</v>
      </c>
      <c r="B11" s="290">
        <f>'1. Identificación'!F29</f>
        <v>0</v>
      </c>
      <c r="C11" s="291">
        <f>'1. Identificación'!A29</f>
        <v>2</v>
      </c>
      <c r="D11" s="301" t="str">
        <f>'1. Identificación'!N29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E11" s="147" t="str">
        <f>'2. Prob. Impacto'!I12</f>
        <v>Media</v>
      </c>
      <c r="F11" s="147" t="str">
        <f>'2. Prob. Impacto'!Q12</f>
        <v>Moderado</v>
      </c>
      <c r="G11" s="302"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Moderado</v>
      </c>
      <c r="H11" s="88"/>
      <c r="I11" s="697"/>
      <c r="J11" s="32" t="s">
        <v>117</v>
      </c>
      <c r="K11" s="36" t="str">
        <f>+IF(AND(E10=$S$11,F10=$T$9),C10,"")&amp;" "&amp;IF(AND(E11=$S$11,F11=$T$9),C11,"")&amp;" "&amp;IF(AND(E12=$S$11,F12=$T$9),C12,"")&amp;" "&amp;IF(AND(E13=$S$11,F13=$T$9),C13,"")&amp;" "&amp;IF(AND(E14=$S$11,F14=$T$9),C14,"")&amp;" "&amp;IF(AND(E15=$S$11,F15=$T$9),C15,"")&amp;" "&amp;IF(AND(E16=$S$11,F16=$T$9),C16,"")&amp;" "&amp;IF(AND(E17=$S$11,F17=$T$9),C17,"")&amp;" "&amp;IF(AND(E18=$S$11,F18=$T$9),C18,"")&amp;" "&amp;IF(AND(E19=$S$11,F19=$T$9),C19,"")&amp;" "&amp;IF(AND(E20=$S$11,F20=$T$9),C20,"")&amp;" "&amp;IF(AND(E21=$S$11,F21=$T$9),C21,"")&amp;" "&amp;IF(AND(E22=$S$11,F22=$T$9),C22,"")&amp;" "&amp;IF(AND(E23=$S$11,F23=$T$9),C23,"")&amp;" "&amp;IF(AND(E24=$S$11,F24=$T$9),C24,"")&amp;" "&amp;IF(AND(E25=$S$11,F25=$T$9),C25,"")&amp;" "&amp;IF(AND(E26=$S$11,F26=$T$9),C26,"")&amp;" "&amp;IF(AND(E27=$S$11,F27=$T$9),C27,"")&amp;" "&amp;IF(AND(E28=$S$11,F28=$T$9),C28,"")&amp;" "&amp;IF(AND(E29=$S$11,F29=$T$9),C29,"")&amp;" "&amp;IF(AND(E30=$S$11,F30=$T$9),C30,"")&amp;" "&amp;IF(AND(E31=$S$11,F31=$T$9),C31,"")&amp;" "&amp;IF(AND(E32=$S$11,F32=$T$9),C32,"")&amp;" "&amp;IF(AND(E33=$S$11,F33=$T$9),C33,"")&amp;" "&amp;IF(AND(E34=$S$11,F34=$T$9),C34,"")&amp;" "&amp;IF(AND(E35=$S$11,F35=$T$9),C35,"")&amp;" "&amp;IF(AND(E36=$S$11,F36=$T$9),C36,"")&amp;" "&amp;IF(AND(E37=$S$11,F37=$T$9),C37,"")&amp;" "&amp;IF(AND(E38=$S$11,F38=$T$9),C38,"")&amp;" "&amp;IF(AND(E39=$S$11,F39=$T$9),C39,"")&amp;" "&amp;IF(AND(E40=$S$11,F40=$T$9),C40,"")&amp;" "&amp;IF(AND(E41=$S$11,F41=$T$9),C41,"")&amp;" "&amp;IF(AND(E42=$S$11,F42=$T$9),C42,"")&amp;" "&amp;IF(AND(E43=$S$11,F43=$T$9),C43,"")&amp;" "&amp;IF(AND(E44=$S$11,F44=$T$9),C44,"")&amp;" "&amp;IF(AND(E45=$S$11,F45=$T$9),C45,"")&amp;" "&amp;IF(AND(E46=$S$11,F46=$T$9),C46,"")&amp;" "&amp;IF(AND(E47=$S$11,F47=$T$9),C47,"")&amp;" "&amp;IF(AND(E48=$S$11,F48=$T$9),C48,"")&amp;" "&amp;IF(AND(E49=$S$11,F49=$T$9),C49,"")&amp;" "&amp;IF(AND(E50=$S$11,F50=$T$9),C50,"")&amp;" "&amp;IF(AND(E51=$S$11,F51=$T$9),C51,"")&amp;" "&amp;IF(AND(E52=$S$11,F52=$T$9),C52,"")&amp;" "&amp;IF(AND(E53=$S$11,F53=$T$9),C53,"")&amp;" "&amp;IF(AND(E54=$S$11,F54=$T$9),C54,"")&amp;" "&amp;IF(AND(E55=$S$11,F55=$T$9),C55,"")&amp;" "&amp;IF(AND(E56=$S$11,F56=$T$9),C56,"")&amp;" "&amp;IF(AND(E57=$S$11,F57=$T$9),C57,"")&amp;" "&amp;IF(AND(E58=$S$11,F58=$T$9),C58,"")&amp;" "&amp;IF(AND(E59=$S$11,F59=$T$9),C59,"")&amp;" "&amp;IF(AND(E60=$S$11,F60=$T$9),C60,"")&amp;" "&amp;IF(AND(E61=$S$11,F61=$T$9),C61,"")&amp;" "&amp;IF(AND(E62=$S$11,F62=$T$9),C62,"")&amp;" "&amp;IF(AND(E63=$S$11,F63=$T$9),C63,"")&amp;" "&amp;IF(AND(E64=$S$11,F64=$T$9),C64,"")&amp;" "&amp;IF(AND(E65=$S$11,F65=$T$9),C65,"")&amp;" "&amp;IF(AND(E66=$S$11,F66=$T$9),C66,"")&amp;" "&amp;IF(AND(E67=$S$11,F67=$T$9),C67,"")&amp;" "&amp;IF(AND(E68=$S$11,F68=$T$9),C68,"")&amp;" "&amp;IF(AND(E69=$S$11,F69=$T$9),C69,"")&amp;" "&amp;IF(AND(E70=$S$11,F70=$T$9),C70,"")&amp;" "&amp;IF(AND(E71=$S$11,F71=$T$9),C71,"")&amp;" "&amp;IF(AND(E72=$S$11,F72=$T$9),C72,"")&amp;" "&amp;IF(AND(E73=$S$11,F73=$T$9),C73,"")&amp;" "&amp;IF(AND(E74=$S$11,F74=$T$9),C74,"")&amp;" "&amp;IF(AND(E75=$S$11,F75=$T$9),C75,"")&amp;" "&amp;IF(AND(E76=$S$11,F76=$T$9),C76,"")&amp;" "&amp;IF(AND(E77=$S$11,F77=$T$9),C77,"")&amp;" "&amp;IF(AND(E78=$S$11,F78=$T$9),C78,"")&amp;" "&amp;IF(AND(E79=$S$11,F79=$T$9),C79,"")&amp;" "&amp;IF(AND(E80=$S$11,F80=$T$9),C80,"")&amp;" "&amp;IF(AND(E81=$S$11,F81=$T$9),C81,"")&amp;" "&amp;IF(AND(E82=$S$11,F82=$T$9),C82,"")&amp;" "&amp;IF(AND(E83=$S$11,F83=$T$9),C83,"")&amp;" "&amp;IF(AND(E84=$S$11,F84=$T$9),C84,"")&amp;" "&amp;IF(AND(E85=$S$11,F85=$T$9),C85,"")&amp;" "&amp;IF(AND(E86=$S$11,F86=$T$9),C86,"")&amp;" "&amp;IF(AND(E87=$S$11,F87=$T$9),C87,"")&amp;" "&amp;IF(AND(E88=$S$11,F88=$T$9),C88,"")&amp;" "&amp;IF(AND(E89=$S$11,F89=$T$9),C89,"")&amp;" "&amp;IF(AND(E90=$S$11,F90=$T$9),C90,"")&amp;" "&amp;IF(AND(E91=$S$11,F91=$T$9),C91,"")</f>
        <v xml:space="preserve">                                                                                 </v>
      </c>
      <c r="L11" s="36" t="str">
        <f>+IF(AND(E10=$S$11,F10=$U$9),C10,"")&amp;" "&amp;IF(AND(E11=$S$11,F11=$U$9),C11,"")&amp;" "&amp;IF(AND(E12=$S$11,F12=$U$9),C12,"")&amp;" "&amp;IF(AND(E13=$S$11,F13=$U$9),C13,"")&amp;" "&amp;IF(AND(E14=$S$11,F14=$U$9),C14,"")&amp;" "&amp;IF(AND(E15=$S$11,F15=$U$9),C15,"")&amp;" "&amp;IF(AND(E16=$S$11,F16=$U$9),C16,"")&amp;" "&amp;IF(AND(E17=$S$11,F17=$U$9),C17,"")&amp;" "&amp;IF(AND(E18=$S$11,F18=$U$9),C18,"")&amp;" "&amp;IF(AND(E19=$S$11,F19=$U$9),C19,"")&amp;" "&amp;IF(AND(E20=$S$11,F20=$U$9),C20,"")&amp;" "&amp;IF(AND(E21=$S$11,F21=$U$9),C21,"")&amp;" "&amp;IF(AND(E22=$S$11,F22=$U$9),C22,"")&amp;" "&amp;IF(AND(E23=$S$11,F23=$U$9),C23,"")&amp;" "&amp;IF(AND(E24=$S$11,F24=$U$9),C24,"")&amp;" "&amp;IF(AND(E25=$S$11,F25=$U$9),C25,"")&amp;" "&amp;IF(AND(E26=$S$11,F26=$U$9),C26,"")&amp;" "&amp;IF(AND(E27=$S$11,F27=$U$9),C27,"")&amp;" "&amp;IF(AND(E28=$S$11,F28=$U$9),C28,"")&amp;" "&amp;IF(AND(E29=$S$11,F29=$U$9),C29,"")&amp;" "&amp;IF(AND(E30=$S$11,F30=$U$9),C30,"")&amp;" "&amp;IF(AND(E31=$S$11,F31=$U$9),C31,"")&amp;" "&amp;IF(AND(E32=$S$11,F32=$U$9),C32,"")&amp;" "&amp;IF(AND(E33=$S$11,F33=$U$9),C33,"")&amp;" "&amp;IF(AND(E34=$S$11,F34=$U$9),C34,"")&amp;" "&amp;IF(AND(E35=$S$11,F35=$U$9),C35,"")&amp;" "&amp;IF(AND(E36=$S$11,F36=$U$9),C36,"")&amp;" "&amp;IF(AND(E37=$S$11,F37=$U$9),C37,"")&amp;" "&amp;IF(AND(E38=$S$11,F38=$U$9),C38,"")&amp;" "&amp;IF(AND(E39=$S$11,F39=$U$9),C39,"")&amp;" "&amp;IF(AND(E40=$S$11,F40=$U$9),C40,"")&amp;" "&amp;IF(AND(E41=$S$11,F41=$U$9),C41,"")&amp;" "&amp;IF(AND(E42=$S$11,F42=$U$9),C42,"")&amp;" "&amp;IF(AND(E43=$S$11,F43=$U$9),C43,"")&amp;" "&amp;IF(AND(E44=$S$11,F44=$U$9),C44,"")&amp;" "&amp;IF(AND(E45=$S$11,F45=$U$9),C45,"")&amp;" "&amp;IF(AND(E46=$S$11,F46=$U$9),C46,"")&amp;" "&amp;IF(AND(E47=$S$11,F47=$U$9),C47,"")&amp;" "&amp;IF(AND(E48=$S$11,F48=$U$9),C48,"")&amp;" "&amp;IF(AND(E49=$S$11,F49=$U$9),C49,"")&amp;" "&amp;IF(AND(E50=$S$11,F50=$U$9),C50,"")&amp;" "&amp;IF(AND(E51=$S$11,F51=$U$9),C51,"")&amp;" "&amp;IF(AND(E52=$S$11,F52=$U$9),C52,"")&amp;" "&amp;IF(AND(E53=$S$11,F53=$U$9),C53,"")&amp;" "&amp;IF(AND(E54=$S$11,F54=$U$9),C54,"")&amp;" "&amp;IF(AND(E55=$S$11,F55=$U$9),C55,"")&amp;" "&amp;IF(AND(E56=$S$11,F56=$U$9),C56,"")&amp;" "&amp;IF(AND(E57=$S$11,F57=$U$9),C57,"")&amp;" "&amp;IF(AND(E58=$S$11,F58=$U$9),C58,"")&amp;" "&amp;IF(AND(E59=$S$11,F59=$U$9),C59,"")&amp;" "&amp;IF(AND(E60=$S$11,F60=$U$9),C60,"")&amp;" "&amp;IF(AND(E61=$S$11,F61=$U$9),C61,"")&amp;" "&amp;IF(AND(E62=$S$11,F62=$U$9),C62,"")&amp;" "&amp;IF(AND(E63=$S$11,F63=$U$9),C63,"")&amp;" "&amp;IF(AND(E64=$S$11,F64=$U$9),C64,"")&amp;" "&amp;IF(AND(E65=$S$11,F65=$U$9),C65,"")&amp;" "&amp;IF(AND(E66=$S$11,F66=$U$9),C66,"")&amp;" "&amp;IF(AND(E67=$S$11,F67=$U$9),C67,"")&amp;" "&amp;IF(AND(E68=$S$11,F68=$U$9),C68,"")&amp;" "&amp;IF(AND(E69=$S$11,F69=$U$9),C69,"")&amp;" "&amp;IF(AND(E70=$S$11,F70=$U$9),C70,"")&amp;" "&amp;IF(AND(E71=$S$11,F71=$U$9),C71,"")&amp;" "&amp;IF(AND(E72=$S$11,F72=$U$9),C72,"")&amp;" "&amp;IF(AND(E73=$S$11,F73=$U$9),C73,"")&amp;" "&amp;IF(AND(E74=$S$11,F74=$U$9),C74,"")&amp;" "&amp;IF(AND(E75=$S$11,F75=$U$9),C75,"")&amp;" "&amp;IF(AND(E76=$S$11,F76=$U$9),C76,"")&amp;" "&amp;IF(AND(E77=$S$11,F77=$U$9),C77,"")&amp;" "&amp;IF(AND(E78=$S$11,F78=$U$9),C78,"")&amp;" "&amp;IF(AND(E79=$S$11,F79=$U$9),C79,"")&amp;" "&amp;IF(AND(E80=$S$11,F80=$U$9),C80,"")&amp;" "&amp;IF(AND(E81=$S$11,F81=$U$9),C81,"")&amp;" "&amp;IF(AND(E82=$S$11,F82=$U$9),C82,"")&amp;" "&amp;IF(AND(E83=$S$11,F83=$U$9),C83,"")&amp;" "&amp;IF(AND(E84=$S$11,F84=$U$9),C84,"")&amp;" "&amp;IF(AND(E85=$S$11,F85=$U$9),C85,"")&amp;" "&amp;IF(AND(E86=$S$11,F86=$U$9),C86,"")&amp;" "&amp;IF(AND(E87=$S$11,F87=$U$9),C87,"")&amp;" "&amp;IF(AND(E88=$S$11,F88=$U$9),C88,"")&amp;" "&amp;IF(AND(E89=$S$11,F89=$U$9),C89,"")&amp;" "&amp;IF(AND(E90=$S$11,F90=$U$9),C90,"")&amp;" "&amp;IF(AND(E91=$S$11,F91=$U$9),C91,"")</f>
        <v xml:space="preserve">                                                                                 </v>
      </c>
      <c r="M11" s="34" t="str">
        <f>+IF(AND(E10=$S$11,F10=$V$9),C10,"")&amp;" "&amp;IF(AND(E11=$S$11,F11=$V$9),C11,"")&amp;" "&amp;IF(AND(E12=$S$11,F12=$V$9),C12,"")&amp;" "&amp;IF(AND(E13=$S$11,F13=$V$9),C13,"")&amp;" "&amp;IF(AND(E14=$S$11,F14=$V$9),C14,"")&amp;" "&amp;IF(AND(E15=$S$11,F15=$V$9),C15,"")&amp;" "&amp;IF(AND(E16=$S$11,F16=$V$9),C16,"")&amp;" "&amp;IF(AND(E17=$S$11,F17=$V$9),C17,"")&amp;" "&amp;IF(AND(E18=$S$11,F18=$V$9),C18,"")&amp;" "&amp;IF(AND(E19=$S$11,F19=$V$9),C19,"")&amp;" "&amp;IF(AND(E20=$S$11,F20=$V$9),C20,"")&amp;" "&amp;IF(AND(E21=$S$11,F21=$V$9),C21,"")&amp;" "&amp;IF(AND(E22=$S$11,F22=$V$9),C22,"")&amp;" "&amp;IF(AND(E23=$S$11,F23=$V$9),C23,"")&amp;" "&amp;IF(AND(E24=$S$11,F24=$V$9),C24,"")&amp;" "&amp;IF(AND(E25=$S$11,F25=$V$9),C25,"")&amp;" "&amp;IF(AND(E26=$S$11,F26=$V$9),C26,"")&amp;" "&amp;IF(AND(E27=$S$11,F27=$V$9),C27,"")&amp;" "&amp;IF(AND(E28=$S$11,F28=$V$9),C28,"")&amp;" "&amp;IF(AND(E29=$S$11,F29=$V$9),C29,"")&amp;" "&amp;IF(AND(E30=$S$11,F30=$V$9),C30,"")&amp;" "&amp;IF(AND(E31=$S$11,F31=$V$9),C31,"")&amp;" "&amp;IF(AND(E32=$S$11,F32=$V$9),C32,"")&amp;" "&amp;IF(AND(E33=$S$11,F33=$V$9),C33,"")&amp;" "&amp;IF(AND(E34=$S$11,F34=$V$9),C34,"")&amp;" "&amp;IF(AND(E35=$S$11,F35=$V$9),C35,"")&amp;" "&amp;IF(AND(E36=$S$11,F36=$V$9),C36,"")&amp;" "&amp;IF(AND(E37=$S$11,F37=$V$9),C37,"")&amp;" "&amp;IF(AND(E38=$S$11,F38=$V$9),C38,"")&amp;" "&amp;IF(AND(E39=$S$11,F39=$V$9),C39,"")&amp;" "&amp;IF(AND(E40=$S$11,F40=$V$9),C40,"")&amp;" "&amp;IF(AND(E41=$S$11,F41=$V$9),C41,"")&amp;" "&amp;IF(AND(E42=$S$11,F42=$V$9),C42,"")&amp;" "&amp;IF(AND(E43=$S$11,F43=$V$9),C43,"")&amp;" "&amp;IF(AND(E44=$S$11,F44=$V$9),C44,"")&amp;" "&amp;IF(AND(E45=$S$11,F45=$V$9),C45,"")&amp;" "&amp;IF(AND(E46=$S$11,F46=$V$9),C46,"")&amp;" "&amp;IF(AND(E47=$S$11,F47=$V$9),C47,"")&amp;" "&amp;IF(AND(E48=$S$11,F48=$V$9),C48,"")&amp;" "&amp;IF(AND(E49=$S$11,F49=$V$9),C49,"")&amp;" "&amp;IF(AND(E50=$S$11,F50=$V$9),C50,"")&amp;" "&amp;IF(AND(E51=$S$11,F51=$V$9),C51,"")&amp;" "&amp;IF(AND(E52=$S$11,F52=$V$9),C52,"")&amp;" "&amp;IF(AND(E53=$S$11,F53=$V$9),C53,"")&amp;" "&amp;IF(AND(E54=$S$11,F54=$V$9),C54,"")&amp;" "&amp;IF(AND(E55=$S$11,F55=$V$9),C55,"")&amp;" "&amp;IF(AND(E56=$S$11,F56=$V$9),C56,"")&amp;" "&amp;IF(AND(E57=$S$11,F57=$V$9),C57,"")&amp;" "&amp;IF(AND(E58=$S$11,F58=$V$9),C58,"")&amp;" "&amp;IF(AND(E59=$S$11,F59=$V$9),C59,"")&amp;" "&amp;IF(AND(E60=$S$11,F60=$V$9),C60,"")&amp;" "&amp;IF(AND(E61=$S$11,F61=$V$9),C61,"")&amp;" "&amp;IF(AND(E62=$S$11,F62=$V$9),C62,"")&amp;" "&amp;IF(AND(E63=$S$11,F63=$V$9),C63,"")&amp;" "&amp;IF(AND(E64=$S$11,F64=$V$9),C64,"")&amp;" "&amp;IF(AND(E65=$S$11,F65=$V$9),C65,"")&amp;" "&amp;IF(AND(E66=$S$11,F66=$V$9),C66,"")&amp;" "&amp;IF(AND(E67=$S$11,F67=$V$9),C67,"")&amp;" "&amp;IF(AND(E68=$S$11,F68=$V$9),C68,"")&amp;" "&amp;IF(AND(E69=$S$11,F69=$V$9),C69,"")&amp;" "&amp;IF(AND(E70=$S$11,F70=$V$9),C70,"")&amp;" "&amp;IF(AND(E71=$S$11,F71=$V$9),C71,"")&amp;" "&amp;IF(AND(E72=$S$11,F72=$V$9),C72,"")&amp;" "&amp;IF(AND(E73=$S$11,F73=$V$9),C73,"")&amp;" "&amp;IF(AND(E74=$S$11,F74=$V$9),C74,"")&amp;" "&amp;IF(AND(E75=$S$11,F75=$V$9),C75,"")&amp;" "&amp;IF(AND(E76=$S$11,F76=$V$9),C76,"")&amp;" "&amp;IF(AND(E77=$S$11,F77=$V$9),C77,"")&amp;" "&amp;IF(AND(E78=$S$11,F78=$V$9),C78,"")&amp;" "&amp;IF(AND(E79=$S$11,F79=$V$9),C79,"")&amp;" "&amp;IF(AND(E80=$S$11,F80=$V$9),C80,"")&amp;" "&amp;IF(AND(E81=$S$11,F81=$V$9),C81,"")&amp;" "&amp;IF(AND(E82=$S$11,F82=$V$9),C82,"")&amp;" "&amp;IF(AND(E83=$S$11,F83=$V$9),C83,"")&amp;" "&amp;IF(AND(E84=$S$11,F84=$V$9),C84,"")&amp;" "&amp;IF(AND(E85=$S$11,F85=$V$9),C85,"")&amp;" "&amp;IF(AND(E86=$S$11,F86=$V$9),C86,"")&amp;" "&amp;IF(AND(E87=$S$11,F87=$V$9),C87,"")&amp;" "&amp;IF(AND(E88=$S$11,F88=$V$9),C88,"")&amp;" "&amp;IF(AND(E89=$S$11,F89=$V$9),C89,"")&amp;" "&amp;IF(AND(E90=$S$11,F90=$V$9),C90,"")&amp;" "&amp;IF(AND(E91=$S$11,F91=$V$9),C91,"")</f>
        <v xml:space="preserve">                                                                                 </v>
      </c>
      <c r="N11" s="34" t="str">
        <f>+IF(AND(E10=$S$11,F10=$W$9),C10,"")&amp;" "&amp;IF(AND(E11=$S$11,F11=$W$9),C11,"")&amp;" "&amp;IF(AND(E12=$S$11,F12=$W$9),C12,"")&amp;" "&amp;IF(AND(E13=$S$11,F13=$W$9),C13,"")&amp;" "&amp;IF(AND(E14=$S$11,F14=$W$9),C14,"")&amp;" "&amp;IF(AND(E15=$S$11,F15=$W$9),C15,"")&amp;" "&amp;IF(AND(E16=$S$11,F16=$W$9),C16,"")&amp;" "&amp;IF(AND(E17=$S$11,F17=$W$9),C17,"")&amp;" "&amp;IF(AND(E18=$S$11,F18=$W$9),C18,"")&amp;" "&amp;IF(AND(E19=$S$11,F19=$W$9),C19,"")&amp;" "&amp;IF(AND(E20=$S$11,F20=$W$9),C20,"")&amp;" "&amp;IF(AND(E21=$S$11,F21=$W$9),C21,"")&amp;" "&amp;IF(AND(E22=$S$11,F22=$W$9),C22,"")&amp;" "&amp;IF(AND(E23=$S$11,F23=$W$9),C23,"")&amp;" "&amp;IF(AND(E24=$S$11,F24=$W$9),C24,"")&amp;" "&amp;IF(AND(E25=$S$11,F25=$W$9),C25,"")&amp;" "&amp;IF(AND(E26=$S$11,F26=$W$9),C26,"")&amp;" "&amp;IF(AND(E27=$S$11,F27=$W$9),C27,"")&amp;" "&amp;IF(AND(E28=$S$11,F28=$W$9),C28,"")&amp;" "&amp;IF(AND(E29=$S$11,F29=$W$9),C29,"")&amp;" "&amp;IF(AND(E30=$S$11,F30=$W$9),C30,"")&amp;" "&amp;IF(AND(E31=$S$11,F31=$W$9),C31,"")&amp;" "&amp;IF(AND(E32=$S$11,F32=$W$9),C32,"")&amp;" "&amp;IF(AND(E33=$S$11,F33=$W$9),C33,"")&amp;" "&amp;IF(AND(E34=$S$11,F34=$W$9),C34,"")&amp;" "&amp;IF(AND(E35=$S$11,F35=$W$9),C35,"")&amp;" "&amp;IF(AND(E36=$S$11,F36=$W$9),C36,"")&amp;" "&amp;IF(AND(E37=$S$11,F37=$W$9),C37,"")&amp;" "&amp;IF(AND(E38=$S$11,F38=$W$9),C38,"")&amp;" "&amp;IF(AND(E39=$S$11,F39=$W$9),C39,"")&amp;" "&amp;IF(AND(E40=$S$11,F40=$W$9),C40,"")&amp;" "&amp;IF(AND(E41=$S$11,F41=$W$9),C41,"")&amp;" "&amp;IF(AND(E42=$S$11,F42=$W$9),C42,"")&amp;" "&amp;IF(AND(E43=$S$11,F43=$W$9),C43,"")&amp;" "&amp;IF(AND(E44=$S$11,F44=$W$9),C44,"")&amp;" "&amp;IF(AND(E45=$S$11,F45=$W$9),C45,"")&amp;" "&amp;IF(AND(E46=$S$11,F46=$W$9),C46,"")&amp;" "&amp;IF(AND(E47=$S$11,F47=$W$9),C47,"")&amp;" "&amp;IF(AND(E48=$S$11,F48=$W$9),C48,"")&amp;" "&amp;IF(AND(E49=$S$11,F49=$W$9),C49,"")&amp;" "&amp;IF(AND(E50=$S$11,F50=$W$9),C50,"")&amp;" "&amp;IF(AND(E51=$S$11,F51=$W$9),C51,"")&amp;" "&amp;IF(AND(E52=$S$11,F52=$W$9),C52,"")&amp;" "&amp;IF(AND(E53=$S$11,F53=$W$9),C53,"")&amp;" "&amp;IF(AND(E54=$S$11,F54=$W$9),C54,"")&amp;" "&amp;IF(AND(E55=$S$11,F55=$W$9),C55,"")&amp;" "&amp;IF(AND(E56=$S$11,F56=$W$9),C56,"")&amp;" "&amp;IF(AND(E57=$S$11,F57=$W$9),C57,"")&amp;" "&amp;IF(AND(E58=$S$11,F58=$W$9),C58,"")&amp;" "&amp;IF(AND(E59=$S$11,F59=$W$9),C59,"")&amp;" "&amp;IF(AND(E60=$S$11,F60=$W$9),C60,"")&amp;" "&amp;IF(AND(E61=$S$11,F61=$W$9),C61,"")&amp;" "&amp;IF(AND(E62=$S$11,F62=$W$9),C62,"")&amp;" "&amp;IF(AND(E63=$S$11,F63=$W$9),C63,"")&amp;" "&amp;IF(AND(E64=$S$11,F64=$W$9),C64,"")&amp;" "&amp;IF(AND(E65=$S$11,F65=$W$9),C65,"")&amp;" "&amp;IF(AND(E66=$S$11,F66=$W$9),C66,"")&amp;" "&amp;IF(AND(E67=$S$11,F67=$W$9),C67,"")&amp;" "&amp;IF(AND(E68=$S$11,F68=$W$9),C68,"")&amp;" "&amp;IF(AND(E69=$S$11,F69=$W$9),C69,"")&amp;" "&amp;IF(AND(E70=$S$11,F70=$W$9),C70,"")&amp;" "&amp;IF(AND(E71=$S$11,F71=$W$9),C71,"")&amp;" "&amp;IF(AND(E72=$S$11,F72=$W$9),C72,"")&amp;" "&amp;IF(AND(E73=$S$11,F73=$W$9),C73,"")&amp;" "&amp;IF(AND(E74=$S$11,F74=$W$9),C74,"")&amp;" "&amp;IF(AND(E75=$S$11,F75=$W$9),C75,"")&amp;" "&amp;IF(AND(E76=$S$11,F76=$W$9),C76,"")&amp;" "&amp;IF(AND(E77=$S$11,F77=$W$9),C77,"")&amp;" "&amp;IF(AND(E78=$S$11,F78=$W$9),C78,"")&amp;" "&amp;IF(AND(E79=$S$11,F79=$W$9),C79,"")&amp;" "&amp;IF(AND(E80=$S$11,F80=$W$9),C80,"")&amp;" "&amp;IF(AND(E81=$S$11,F81=$W$9),C81,"")&amp;" "&amp;IF(AND(E82=$S$11,F82=$W$9),C82,"")&amp;" "&amp;IF(AND(E83=$S$11,F83=$W$9),C83,"")&amp;" "&amp;IF(AND(E84=$S$11,F84=$W$9),C84,"")&amp;" "&amp;IF(AND(E85=$S$11,F85=$W$9),C85,"")&amp;" "&amp;IF(AND(E86=$S$11,F86=$W$9),C86,"")&amp;" "&amp;IF(AND(E87=$S$11,F87=$W$9),C87,"")&amp;" "&amp;IF(AND(E88=$S$11,F88=$W$9),C88,"")&amp;" "&amp;IF(AND(E89=$S$11,F89=$W$9),C89,"")&amp;" "&amp;IF(AND(E90=$S$11,F90=$W$9),C90,"")&amp;" "&amp;IF(AND(E91=$S$11,F91=$W$9),C91,"")</f>
        <v xml:space="preserve">                                                                                 </v>
      </c>
      <c r="O11" s="35" t="str">
        <f>+IF(AND(E10=$S$11,F10=$X$9),C10,"")&amp;" "&amp;IF(AND(E11=$S$11,F11=$X$9),C11,"")&amp;" "&amp;IF(AND(E12=$S$11,F12=$X$9),C12,"")&amp;" "&amp;IF(AND(E13=$S$11,F13=$X$9),C13,"")&amp;" "&amp;IF(AND(E14=$S$11,F14=$X$9),C14,"")&amp;" "&amp;IF(AND(E15=$S$11,F15=$X$9),C15,"")&amp;" "&amp;IF(AND(E16=$S$11,F16=$X$9),C16,"")&amp;" "&amp;IF(AND(E17=$S$11,F17=$X$9),C17,"")&amp;" "&amp;IF(AND(E18=$S$11,F18=$X$9),C18,"")&amp;" "&amp;IF(AND(E19=$S$11,F19=$X$9),C19,"")&amp;" "&amp;IF(AND(E20=$S$11,F20=$X$9),C20,"")&amp;" "&amp;IF(AND(E21=$S$11,F21=$X$9),C21,"")&amp;" "&amp;IF(AND(E22=$S$11,F22=$X$9),C22,"")&amp;" "&amp;IF(AND(E23=$S$11,F23=$X$9),C23,"")&amp;" "&amp;IF(AND(E24=$S$11,F24=$X$9),C24,"")&amp;" "&amp;IF(AND(E25=$S$11,F25=$X$9),C25,"")&amp;" "&amp;IF(AND(E26=$S$11,F26=$X$9),C26,"")&amp;" "&amp;IF(AND(E27=$S$11,F27=$X$9),C27,"")&amp;" "&amp;IF(AND(E28=$S$11,F28=$X$9),C28,"")&amp;" "&amp;IF(AND(E29=$S$11,F29=$X$9),C29,"")&amp;" "&amp;IF(AND(E30=$S$11,F30=$X$9),C30,"")&amp;" "&amp;IF(AND(E31=$S$11,F31=$X$9),C31,"")&amp;" "&amp;IF(AND(E32=$S$11,F32=$X$9),C32,"")&amp;" "&amp;IF(AND(E33=$S$11,F33=$X$9),C33,"")&amp;" "&amp;IF(AND(E34=$S$11,F34=$X$9),C34,"")&amp;" "&amp;IF(AND(E35=$S$11,F35=$X$9),C35,"")&amp;" "&amp;IF(AND(E36=$S$11,F36=$X$9),C36,"")&amp;" "&amp;IF(AND(E37=$S$11,F37=$X$9),C37,"")&amp;" "&amp;IF(AND(E38=$S$11,F38=$X$9),C38,"")&amp;" "&amp;IF(AND(E39=$S$11,F39=$X$9),C39,"")&amp;" "&amp;IF(AND(E40=$S$11,F40=$X$9),C40,"")&amp;" "&amp;IF(AND(E41=$S$11,F41=$X$9),C41,"")&amp;" "&amp;IF(AND(E42=$S$11,F42=$X$9),C42,"")&amp;" "&amp;IF(AND(E43=$S$11,F43=$X$9),C43,"")&amp;" "&amp;IF(AND(E44=$S$11,F44=$X$9),C44,"")&amp;" "&amp;IF(AND(E45=$S$11,F45=$X$9),C45,"")&amp;" "&amp;IF(AND(E46=$S$11,F46=$X$9),C46,"")&amp;" "&amp;IF(AND(E47=$S$11,F47=$X$9),C47,"")&amp;" "&amp;IF(AND(E48=$S$11,F48=$X$9),C48,"")&amp;" "&amp;IF(AND(E49=$S$11,F49=$X$9),C49,"")&amp;" "&amp;IF(AND(E50=$S$11,F50=$X$9),C50,"")&amp;" "&amp;IF(AND(E51=$S$11,F51=$X$9),C51,"")&amp;" "&amp;IF(AND(E52=$S$11,F52=$X$9),C52,"")&amp;" "&amp;IF(AND(E53=$S$11,F53=$X$9),C53,"")&amp;" "&amp;IF(AND(E54=$S$11,F54=$X$9),C54,"")&amp;" "&amp;IF(AND(E55=$S$11,F55=$X$9),C55,"")&amp;" "&amp;IF(AND(E56=$S$11,F56=$X$9),C56,"")&amp;" "&amp;IF(AND(E57=$S$11,F57=$X$9),C57,"")&amp;" "&amp;IF(AND(E58=$S$11,F58=$X$9),C58,"")&amp;" "&amp;IF(AND(E59=$S$11,F59=$X$9),C59,"")&amp;" "&amp;IF(AND(E60=$S$11,F60=$X$9),C60,"")&amp;" "&amp;IF(AND(E61=$S$11,F61=$X$9),C61,"")&amp;" "&amp;IF(AND(E62=$S$11,F62=$X$9),C62,"")&amp;" "&amp;IF(AND(E63=$S$11,F63=$X$9),C63,"")&amp;" "&amp;IF(AND(E64=$S$11,F64=$X$9),C64,"")&amp;" "&amp;IF(AND(E65=$S$11,F65=$X$9),C65,"")&amp;" "&amp;IF(AND(E66=$S$11,F66=$X$9),C66,"")&amp;" "&amp;IF(AND(E67=$S$11,F67=$X$9),C67,"")&amp;" "&amp;IF(AND(E68=$S$11,F68=$X$9),C68,"")&amp;" "&amp;IF(AND(E69=$S$11,F69=$X$9),C69,"")&amp;" "&amp;IF(AND(E70=$S$11,F70=$X$9),C70,"")&amp;" "&amp;IF(AND(E71=$S$11,F71=$X$9),C71,"")&amp;" "&amp;IF(AND(E72=$S$11,F72=$X$9),C72,"")&amp;" "&amp;IF(AND(E73=$S$11,F73=$X$9),C73,"")&amp;" "&amp;IF(AND(E74=$S$11,F74=$X$9),C74,"")&amp;" "&amp;IF(AND(E75=$S$11,F75=$X$9),C75,"")&amp;" "&amp;IF(AND(E76=$S$11,F76=$X$9),C76,"")&amp;" "&amp;IF(AND(E77=$S$11,F77=$X$9),C77,"")&amp;" "&amp;IF(AND(E78=$S$11,F78=$X$9),C78,"")&amp;" "&amp;IF(AND(E79=$S$11,F79=$X$9),C79,"")&amp;" "&amp;IF(AND(E80=$S$11,F80=$X$9),C80,"")&amp;" "&amp;IF(AND(E81=$S$11,F81=$X$9),C81,"")&amp;" "&amp;IF(AND(E82=$S$11,F82=$X$9),C82,"")&amp;" "&amp;IF(AND(E83=$S$11,F83=$X$9),C83,"")&amp;" "&amp;IF(AND(E84=$S$11,F84=$X$9),C84,"")&amp;" "&amp;IF(AND(E85=$S$11,F85=$X$9),C85,"")&amp;" "&amp;IF(AND(E86=$S$11,F86=$X$9),C86,"")&amp;" "&amp;IF(AND(E87=$S$11,F87=$X$9),C87,"")&amp;" "&amp;IF(AND(E88=$S$11,F88=$X$9),C88,"")&amp;" "&amp;IF(AND(E89=$S$11,F89=$X$9),C89,"")&amp;" "&amp;IF(AND(E90=$S$11,F90=$X$9),C90,"")&amp;" "&amp;IF(AND(E91=$S$11,F91=$X$9),C91,"")</f>
        <v xml:space="preserve">                                                                                 </v>
      </c>
      <c r="P11" s="88"/>
      <c r="Q11" s="699"/>
      <c r="R11" s="50">
        <v>0.8</v>
      </c>
      <c r="S11" s="48" t="s">
        <v>117</v>
      </c>
      <c r="T11" s="36" t="s">
        <v>68</v>
      </c>
      <c r="U11" s="36" t="s">
        <v>68</v>
      </c>
      <c r="V11" s="34" t="s">
        <v>116</v>
      </c>
      <c r="W11" s="34" t="s">
        <v>116</v>
      </c>
      <c r="X11" s="35" t="s">
        <v>114</v>
      </c>
    </row>
    <row r="12" spans="1:24" ht="150" customHeight="1" x14ac:dyDescent="0.35">
      <c r="A12" s="308" t="str">
        <f>'1. Identificación'!D30</f>
        <v>Seguridad vial y transporte</v>
      </c>
      <c r="B12" s="290">
        <f>'1. Identificación'!F30</f>
        <v>0</v>
      </c>
      <c r="C12" s="291">
        <f>'1. Identificación'!A30</f>
        <v>3</v>
      </c>
      <c r="D12" s="301" t="str">
        <f>'1. Identificación'!N30</f>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E12" s="147" t="str">
        <f>'2. Prob. Impacto'!I13</f>
        <v>Media</v>
      </c>
      <c r="F12" s="147" t="str">
        <f>'2. Prob. Impacto'!Q13</f>
        <v>Mayor</v>
      </c>
      <c r="G12" s="302"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Alto</v>
      </c>
      <c r="H12" s="88"/>
      <c r="I12" s="697"/>
      <c r="J12" s="32" t="s">
        <v>118</v>
      </c>
      <c r="K12" s="36" t="str">
        <f>+IF(AND(E10=$S$12,F10=$T$9),C10,"")&amp;" "&amp;IF(AND(E11=$S$12,F11=$T$9),C11,"")&amp;" "&amp;IF(AND(E12=$S$12,F12=$T$9),C12,"")&amp;" "&amp;IF(AND(E13=$S$12,F13=$T$9),C13,"")&amp;" "&amp;IF(AND(E14=$S$12,F14=$T$9),C14,"")&amp;" "&amp;IF(AND(E15=$S$12,F15=$T$9),C15,"")&amp;" "&amp;IF(AND(E16=$S$12,F16=$T$9),C16,"")&amp;" "&amp;IF(AND(E17=$S$12,F17=$T$9),C17,"")&amp;" "&amp;IF(AND(E18=$S$12,F18=$T$9),C18,"")&amp;" "&amp;IF(AND(E19=$S$12,F19=$T$9),C19,"")&amp;" "&amp;IF(AND(E20=$S$12,F20=$T$9),C20,"")&amp;" "&amp;IF(AND(E21=$S$12,F21=$T$9),C21,"")&amp;" "&amp;IF(AND(E22=$S$12,F22=$T$9),C22,"")&amp;" "&amp;IF(AND(E23=$S$12,F23=$T$9),C23,"")&amp;" "&amp;IF(AND(E24=$S$12,F24=$T$9),C24,"")&amp;" "&amp;IF(AND(E25=$S$12,F25=$T$9),C25,"")&amp;" "&amp;IF(AND(E26=$S$12,F26=$T$9),C26,"")&amp;" "&amp;IF(AND(E27=$S$12,F27=$T$9),C27,"")&amp;" "&amp;IF(AND(E28=$S$12,F28=$T$9),C28,"")&amp;" "&amp;IF(AND(E29=$S$12,F29=$T$9),C29,"")&amp;" "&amp;IF(AND(E30=$S$12,F30=$T$9),C30,"")&amp;" "&amp;IF(AND(E31=$S$12,F31=$T$9),C31,"")&amp;" "&amp;IF(AND(E32=$S$12,F32=$T$9),C32,"")&amp;" "&amp;IF(AND(E33=$S$12,F33=$T$9),C33,"")&amp;" "&amp;IF(AND(E34=$S$12,F34=$T$9),C34,"")&amp;" "&amp;IF(AND(E35=$S$12,F35=$T$9),C35,"")&amp;" "&amp;IF(AND(E36=$S$12,F36=$T$9),C36,"")&amp;" "&amp;IF(AND(E37=$S$12,F37=$T$9),C37,"")&amp;" "&amp;IF(AND(E38=$S$12,F38=$T$9),C38,"")&amp;" "&amp;IF(AND(E39=$S$12,F39=$T$9),C39,"")&amp;" "&amp;IF(AND(E40=$S$12,F40=$T$9),C40,"")&amp;" "&amp;IF(AND(E41=$S$12,F41=$T$9),C41,"")&amp;" "&amp;IF(AND(E42=$S$12,F42=$T$9),C42,"")&amp;" "&amp;IF(AND(E43=$S$12,F43=$T$9),C43,"")&amp;" "&amp;IF(AND(E44=$S$12,F44=$T$9),C44,"")&amp;" "&amp;IF(AND(E45=$S$12,F45=$T$9),C45,"")&amp;" "&amp;IF(AND(E46=$S$12,F46=$T$9),C46,"")&amp;" "&amp;IF(AND(E47=$S$12,F47=$T$9),C47,"")&amp;" "&amp;IF(AND(E48=$S$12,F48=$T$9),C48,"")&amp;" "&amp;IF(AND(E49=$S$12,F49=$T$9),C49,"")&amp;" "&amp;IF(AND(E50=$S$12,F50=$T$9),C50,"")&amp;" "&amp;IF(AND(E51=$S$12,F51=$T$9),C51,"")&amp;" "&amp;IF(AND(E52=$S$12,F52=$T$9),C52,"")&amp;" "&amp;IF(AND(E53=$S$12,F53=$T$9),C53,"")&amp;" "&amp;IF(AND(E54=$S$12,F54=$T$9),C54,"")&amp;" "&amp;IF(AND(E55=$S$12,F55=$T$9),C55,"")&amp;" "&amp;IF(AND(E56=$S$12,F56=$T$9),C56,"")&amp;" "&amp;IF(AND(E57=$S$12,F57=$T$9),C57,"")&amp;" "&amp;IF(AND(E58=$S$12,F58=$T$9),C58,"")&amp;" "&amp;IF(AND(E59=$S$12,F59=$T$9),C59,"")&amp;" "&amp;IF(AND(E60=$S$12,F60=$T$9),C60,"")&amp;" "&amp;IF(AND(E61=$S$12,F61=$T$9),C61,"")&amp;" "&amp;IF(AND(E62=$S$12,F62=$T$9),C62,"")&amp;" "&amp;IF(AND(E63=$S$12,F63=$T$9),C63,"")&amp;" "&amp;IF(AND(E64=$S$12,F64=$T$9),C64,"")&amp;" "&amp;IF(AND(E65=$S$12,F65=$T$9),C65,"")&amp;" "&amp;IF(AND(E66=$S$12,F66=$T$9),C66,"")&amp;" "&amp;IF(AND(E67=$S$12,F67=$T$9),C67,"")&amp;" "&amp;IF(AND(E68=$S$12,F68=$T$9),C68,"")&amp;" "&amp;IF(AND(E69=$S$12,F69=$T$9),C69,"")&amp;" "&amp;IF(AND(E70=$S$12,F70=$T$9),C70,"")&amp;" "&amp;IF(AND(E71=$S$12,F71=$T$9),C71,"")&amp;" "&amp;IF(AND(E72=$S$12,F72=$T$9),C72,"")&amp;" "&amp;IF(AND(E73=$S$12,F73=$T$9),C73,"")&amp;" "&amp;IF(AND(E74=$S$12,F74=$T$9),C74,"")&amp;" "&amp;IF(AND(E75=$S$12,F75=$T$9),C75,"")&amp;" "&amp;IF(AND(E76=$S$12,F76=$T$9),C76,"")&amp;" "&amp;IF(AND(E77=$S$12,F77=$T$9),C77,"")&amp;" "&amp;IF(AND(E78=$S$12,F78=$T$9),C78,"")&amp;" "&amp;IF(AND(E79=$S$12,F79=$T$9),C79,"")&amp;" "&amp;IF(AND(E80=$S$12,F80=$T$9),C80,"")&amp;" "&amp;IF(AND(E81=$S$12,F81=$T$9),C81,"")&amp;" "&amp;IF(AND(E82=$S$12,F82=$T$9),C82,"")&amp;" "&amp;IF(AND(E83=$S$12,F83=$T$9),C83,"")&amp;" "&amp;IF(AND(E84=$S$12,F84=$T$9),C84,"")&amp;" "&amp;IF(AND(E85=$S$12,F85=$T$9),C85,"")&amp;" "&amp;IF(AND(E86=$S$12,F86=$T$9),C86,"")&amp;" "&amp;IF(AND(E87=$S$12,F87=$T$9),C87,"")&amp;" "&amp;IF(AND(E88=$S$12,F88=$T$9),C88,"")&amp;" "&amp;IF(AND(E89=$S$12,F89=$T$9),C89,"")&amp;" "&amp;IF(AND(E90=$S$12,F90=$T$9),C90,"")&amp;" "&amp;IF(AND(E91=$S$12,F91=$T$9),C91,"")</f>
        <v xml:space="preserve">                                                                                 </v>
      </c>
      <c r="L12" s="36" t="str">
        <f>+IF(AND(E10=$S$12,F10=$U$9),C10,"")&amp;" "&amp;IF(AND(E11=$S$12,F11=$U$9),C11,"")&amp;" "&amp;IF(AND(E12=$S$12,F12=$U$9),C12,"")&amp;" "&amp;IF(AND(E13=$S$12,F13=$U$9),C13,"")&amp;" "&amp;IF(AND(E14=$S$12,F14=$U$9),C14,"")&amp;" "&amp;IF(AND(E15=$S$12,F15=$U$9),C15,"")&amp;" "&amp;IF(AND(E16=$S$12,F16=$U$9),C16,"")&amp;" "&amp;IF(AND(E17=$S$12,F17=$U$9),C17,"")&amp;" "&amp;IF(AND(E18=$S$12,F18=$U$9),C18,"")&amp;" "&amp;IF(AND(E19=$S$12,F19=$U$9),C19,"")&amp;" "&amp;IF(AND(E20=$S$12,F20=$U$9),C20,"")&amp;" "&amp;IF(AND(E21=$S$12,F21=$U$9),C21,"")&amp;" "&amp;IF(AND(E22=$S$12,F22=$U$9),C22,"")&amp;" "&amp;IF(AND(E23=$S$12,F23=$U$9),C23,"")&amp;" "&amp;IF(AND(E24=$S$12,F24=$U$9),C24,"")&amp;" "&amp;IF(AND(E25=$S$12,F25=$U$9),C25,"")&amp;" "&amp;IF(AND(E26=$S$12,F26=$U$9),C26,"")&amp;" "&amp;IF(AND(E27=$S$12,F27=$U$9),C27,"")&amp;" "&amp;IF(AND(E28=$S$12,F28=$U$9),C28,"")&amp;" "&amp;IF(AND(E29=$S$12,F29=$U$9),C29,"")&amp;" "&amp;IF(AND(E30=$S$12,F30=$U$9),C30,"")&amp;" "&amp;IF(AND(E31=$S$12,F31=$U$9),C31,"")&amp;" "&amp;IF(AND(E32=$S$12,F32=$U$9),C32,"")&amp;" "&amp;IF(AND(E33=$S$12,F33=$U$9),C33,"")&amp;" "&amp;IF(AND(E34=$S$12,F34=$U$9),C34,"")&amp;" "&amp;IF(AND(E35=$S$12,F35=$U$9),C35,"")&amp;" "&amp;IF(AND(E36=$S$12,F36=$U$9),C36,"")&amp;" "&amp;IF(AND(E37=$S$12,F37=$U$9),C37,"")&amp;" "&amp;IF(AND(E38=$S$12,F38=$U$9),C38,"")&amp;" "&amp;IF(AND(E39=$S$12,F39=$U$9),C39,"")&amp;" "&amp;IF(AND(E40=$S$12,F40=$U$9),C40,"")&amp;" "&amp;IF(AND(E41=$S$12,F41=$U$9),C41,"")&amp;" "&amp;IF(AND(E42=$S$12,F42=$U$9),C42,"")&amp;" "&amp;IF(AND(E43=$S$12,F43=$U$9),C43,"")&amp;" "&amp;IF(AND(E44=$S$12,F44=$U$9),C44,"")&amp;" "&amp;IF(AND(E45=$S$12,F45=$U$9),C45,"")&amp;" "&amp;IF(AND(E46=$S$12,F46=$U$9),C46,"")&amp;" "&amp;IF(AND(E47=$S$12,F47=$U$9),C47,"")&amp;" "&amp;IF(AND(E48=$S$12,F48=$U$9),C48,"")&amp;" "&amp;IF(AND(E49=$S$12,F49=$U$9),C49,"")&amp;" "&amp;IF(AND(E50=$S$12,F50=$U$9),C50,"")&amp;" "&amp;IF(AND(E51=$S$12,F51=$U$9),C51,"")&amp;" "&amp;IF(AND(E52=$S$12,F52=$U$9),C52,"")&amp;" "&amp;IF(AND(E53=$S$12,F53=$U$9),C53,"")&amp;" "&amp;IF(AND(E54=$S$12,F54=$U$9),C54,"")&amp;" "&amp;IF(AND(E55=$S$12,F55=$U$9),C55,"")&amp;" "&amp;IF(AND(E56=$S$12,F56=$U$9),C56,"")&amp;" "&amp;IF(AND(E57=$S$12,F57=$U$9),C57,"")&amp;" "&amp;IF(AND(E58=$S$12,F58=$U$9),C58,"")&amp;" "&amp;IF(AND(E59=$S$12,F59=$U$9),C59,"")&amp;" "&amp;IF(AND(E60=$S$12,F60=$U$9),C60,"")&amp;" "&amp;IF(AND(E61=$S$12,F61=$U$9),C61,"")&amp;" "&amp;IF(AND(E62=$S$12,F62=$U$9),C62,"")&amp;" "&amp;IF(AND(E63=$S$12,F63=$U$9),C63,"")&amp;" "&amp;IF(AND(E64=$S$12,F64=$U$9),C64,"")&amp;" "&amp;IF(AND(E65=$S$12,F65=$U$9),C65,"")&amp;" "&amp;IF(AND(E66=$S$12,F66=$U$9),C66,"")&amp;" "&amp;IF(AND(E67=$S$12,F67=$U$9),C67,"")&amp;" "&amp;IF(AND(E68=$S$12,F68=$U$9),C68,"")&amp;" "&amp;IF(AND(E69=$S$12,F69=$U$9),C69,"")&amp;" "&amp;IF(AND(E70=$S$12,F70=$U$9),C70,"")&amp;" "&amp;IF(AND(E71=$S$12,F71=$U$9),C71,"")&amp;" "&amp;IF(AND(E72=$S$12,F72=$U$9),C72,"")&amp;" "&amp;IF(AND(E73=$S$12,F73=$U$9),C73,"")&amp;" "&amp;IF(AND(E74=$S$12,F74=$U$9),C74,"")&amp;" "&amp;IF(AND(E75=$S$12,F75=$U$9),C75,"")&amp;" "&amp;IF(AND(E76=$S$12,F76=$U$9),C76,"")&amp;" "&amp;IF(AND(E77=$S$12,F77=$U$9),C77,"")&amp;" "&amp;IF(AND(E78=$S$12,F78=$U$9),C78,"")&amp;" "&amp;IF(AND(E79=$S$12,F79=$U$9),C79,"")&amp;" "&amp;IF(AND(E80=$S$12,F80=$U$9),C80,"")&amp;" "&amp;IF(AND(E81=$S$12,F81=$U$9),C81,"")&amp;" "&amp;IF(AND(E82=$S$12,F82=$U$9),C82,"")&amp;" "&amp;IF(AND(E83=$S$12,F83=$U$9),C83,"")&amp;" "&amp;IF(AND(E84=$S$12,F84=$U$9),C84,"")&amp;" "&amp;IF(AND(E85=$S$12,F85=$U$9),C85,"")&amp;" "&amp;IF(AND(E86=$S$12,F86=$U$9),C86,"")&amp;" "&amp;IF(AND(E87=$S$12,F87=$U$9),C87,"")&amp;" "&amp;IF(AND(E88=$S$12,F88=$U$9),C88,"")&amp;" "&amp;IF(AND(E89=$S$12,F89=$U$9),C89,"")&amp;" "&amp;IF(AND(E90=$S$12,F90=$U$9),C90,"")&amp;" "&amp;IF(AND(E91=$S$12,F91=$U$9),C91,"")</f>
        <v xml:space="preserve">                                                                                 </v>
      </c>
      <c r="M12" s="36" t="str">
        <f>+IF(AND(E10=$S$12,F10=$V$9),C10,"")&amp;" "&amp;IF(AND(E11=$S$12,F11=$V$9),C11,"")&amp;" "&amp;IF(AND(E12=$S$12,F12=$V$9),C12,"")&amp;" "&amp;IF(AND(E13=$S$12,F13=$V$9),C13,"")&amp;" "&amp;IF(AND(E14=$S$12,F14=$V$9),C14,"")&amp;" "&amp;IF(AND(E15=$S$12,F15=$V$9),C15,"")&amp;" "&amp;IF(AND(E16=$S$12,F16=$V$9),C16,"")&amp;" "&amp;IF(AND(E17=$S$12,F17=$V$9),C17,"")&amp;" "&amp;IF(AND(E18=$S$12,F18=$V$9),C18,"")&amp;" "&amp;IF(AND(E19=$S$12,F19=$V$9),C19,"")&amp;" "&amp;IF(AND(E20=$S$12,F20=$V$9),C20,"")&amp;" "&amp;IF(AND(E21=$S$12,F21=$V$9),C21,"")&amp;" "&amp;IF(AND(E22=$S$12,F22=$V$9),C22,"")&amp;" "&amp;IF(AND(E23=$S$12,F23=$V$9),C23,"")&amp;" "&amp;IF(AND(E24=$S$12,F24=$V$9),C24,"")&amp;" "&amp;IF(AND(E25=$S$12,F25=$V$9),C25,"")&amp;" "&amp;IF(AND(E26=$S$12,F26=$V$9),C26,"")&amp;" "&amp;IF(AND(E27=$S$12,F27=$V$9),C27,"")&amp;" "&amp;IF(AND(E28=$S$12,F28=$V$9),C28,"")&amp;" "&amp;IF(AND(E29=$S$12,F29=$V$9),C29,"")&amp;" "&amp;IF(AND(E30=$S$12,F30=$V$9),C30,"")&amp;" "&amp;IF(AND(E31=$S$12,F31=$V$9),C31,"")&amp;" "&amp;IF(AND(E32=$S$12,F32=$V$9),C32,"")&amp;" "&amp;IF(AND(E33=$S$12,F33=$V$9),C33,"")&amp;" "&amp;IF(AND(E34=$S$12,F34=$V$9),C34,"")&amp;" "&amp;IF(AND(E35=$S$12,F35=$V$9),C35,"")&amp;" "&amp;IF(AND(E36=$S$12,F36=$V$9),C36,"")&amp;" "&amp;IF(AND(E37=$S$12,F37=$V$9),C37,"")&amp;" "&amp;IF(AND(E38=$S$12,F38=$V$9),C38,"")&amp;" "&amp;IF(AND(E39=$S$12,F39=$V$9),C39,"")&amp;" "&amp;IF(AND(E40=$S$12,F40=$V$9),C40,"")&amp;" "&amp;IF(AND(E41=$S$12,F41=$V$9),C41,"")&amp;" "&amp;IF(AND(E42=$S$12,F42=$V$9),C42,"")&amp;" "&amp;IF(AND(E43=$S$12,F43=$V$9),C43,"")&amp;" "&amp;IF(AND(E44=$S$12,F44=$V$9),C44,"")&amp;" "&amp;IF(AND(E45=$S$12,F45=$V$9),C45,"")&amp;" "&amp;IF(AND(E46=$S$12,F46=$V$9),C46,"")&amp;" "&amp;IF(AND(E47=$S$12,F47=$V$9),C47,"")&amp;" "&amp;IF(AND(E48=$S$12,F48=$V$9),C48,"")&amp;" "&amp;IF(AND(E49=$S$12,F49=$V$9),C49,"")&amp;" "&amp;IF(AND(E50=$S$12,F50=$V$9),C50,"")&amp;" "&amp;IF(AND(E51=$S$12,F51=$V$9),C51,"")&amp;" "&amp;IF(AND(E52=$S$12,F52=$V$9),C52,"")&amp;" "&amp;IF(AND(E53=$S$12,F53=$V$9),C53,"")&amp;" "&amp;IF(AND(E54=$S$12,F54=$V$9),C54,"")&amp;" "&amp;IF(AND(E55=$S$12,F55=$V$9),C55,"")&amp;" "&amp;IF(AND(E56=$S$12,F56=$V$9),C56,"")&amp;" "&amp;IF(AND(E57=$S$12,F57=$V$9),C57,"")&amp;" "&amp;IF(AND(E58=$S$12,F58=$V$9),C58,"")&amp;" "&amp;IF(AND(E59=$S$12,F59=$V$9),C59,"")&amp;" "&amp;IF(AND(E60=$S$12,F60=$V$9),C60,"")&amp;" "&amp;IF(AND(E61=$S$12,F61=$V$9),C61,"")&amp;" "&amp;IF(AND(E62=$S$12,F62=$V$9),C62,"")&amp;" "&amp;IF(AND(E63=$S$12,F63=$V$9),C63,"")&amp;" "&amp;IF(AND(E64=$S$12,F64=$V$9),C64,"")&amp;" "&amp;IF(AND(E65=$S$12,F65=$V$9),C65,"")&amp;" "&amp;IF(AND(E66=$S$12,F66=$V$9),C66,"")&amp;" "&amp;IF(AND(E67=$S$12,F67=$V$9),C67,"")&amp;" "&amp;IF(AND(E68=$S$12,F68=$V$9),C68,"")&amp;" "&amp;IF(AND(E69=$S$12,F69=$V$9),C69,"")&amp;" "&amp;IF(AND(E70=$S$12,F70=$V$9),C70,"")&amp;" "&amp;IF(AND(E71=$S$12,F71=$V$9),C71,"")&amp;" "&amp;IF(AND(E72=$S$12,F72=$V$9),C72,"")&amp;" "&amp;IF(AND(E73=$S$12,F73=$V$9),C73,"")&amp;" "&amp;IF(AND(E74=$S$12,F74=$V$9),C74,"")&amp;" "&amp;IF(AND(E75=$S$12,F75=$V$9),C75,"")&amp;" "&amp;IF(AND(E76=$S$12,F76=$V$9),C76,"")&amp;" "&amp;IF(AND(E77=$S$12,F77=$V$9),C77,"")&amp;" "&amp;IF(AND(E78=$S$12,F78=$V$9),C78,"")&amp;" "&amp;IF(AND(E79=$S$12,F79=$V$9),C79,"")&amp;" "&amp;IF(AND(E80=$S$12,F80=$V$9),C80,"")&amp;" "&amp;IF(AND(E81=$S$12,F81=$V$9),C81,"")&amp;" "&amp;IF(AND(E82=$S$12,F82=$V$9),C82,"")&amp;" "&amp;IF(AND(E83=$S$12,F83=$V$9),C83,"")&amp;" "&amp;IF(AND(E84=$S$12,F84=$V$9),C84,"")&amp;" "&amp;IF(AND(E85=$S$12,F85=$V$9),C85,"")&amp;" "&amp;IF(AND(E86=$S$12,F86=$V$9),C86,"")&amp;" "&amp;IF(AND(E87=$S$12,F87=$V$9),C87,"")&amp;" "&amp;IF(AND(E88=$S$12,F88=$V$9),C88,"")&amp;" "&amp;IF(AND(E89=$S$12,F89=$V$9),C89,"")&amp;" "&amp;IF(AND(E90=$S$12,F90=$V$9),C90,"")&amp;" "&amp;IF(AND(E91=$S$12,F91=$V$9),C91,"")</f>
        <v xml:space="preserve">1 2  4 5   8 9 10 11                                                                       </v>
      </c>
      <c r="N12" s="34" t="str">
        <f>+IF(AND(E10=$S$12,F10=$W$9),C10,"")&amp;" "&amp;IF(AND(E11=$S$12,F11=$W$9),C11,"")&amp;" "&amp;IF(AND(E12=$S$12,F12=$W$9),C12,"")&amp;" "&amp;IF(AND(E13=$S$12,F13=$W$9),C13,"")&amp;" "&amp;IF(AND(E14=$S$12,F14=$W$9),C14,"")&amp;" "&amp;IF(AND(E15=$S$12,F15=$W$9),C15,"")&amp;" "&amp;IF(AND(E16=$S$12,F16=$W$9),C16,"")&amp;" "&amp;IF(AND(E17=$S$12,F17=$W$9),C17,"")&amp;" "&amp;IF(AND(E18=$S$12,F18=$W$9),C18,"")&amp;" "&amp;IF(AND(E19=$S$12,F19=$W$9),C19,"")&amp;" "&amp;IF(AND(E20=$S$12,F20=$W$9),C20,"")&amp;" "&amp;IF(AND(E21=$S$12,F21=$W$9),C21,"")&amp;" "&amp;IF(AND(E22=$S$12,F22=$W$9),C22,"")&amp;" "&amp;IF(AND(E23=$S$12,F23=$W$9),C23,"")&amp;" "&amp;IF(AND(E24=$S$12,F24=$W$9),C24,"")&amp;" "&amp;IF(AND(E25=$S$12,F25=$W$9),C25,"")&amp;" "&amp;IF(AND(E26=$S$12,F26=$W$9),C26,"")&amp;" "&amp;IF(AND(E27=$S$12,F27=$W$9),C27,"")&amp;" "&amp;IF(AND(E28=$S$12,F28=$W$9),C28,"")&amp;" "&amp;IF(AND(E29=$S$12,F29=$W$9),C29,"")&amp;" "&amp;IF(AND(E30=$S$12,F30=$W$9),C30,"")&amp;" "&amp;IF(AND(E31=$S$12,F31=$W$9),C31,"")&amp;" "&amp;IF(AND(E32=$S$12,F32=$W$9),C32,"")&amp;" "&amp;IF(AND(E33=$S$12,F33=$W$9),C33,"")&amp;" "&amp;IF(AND(E34=$S$12,F34=$W$9),C34,"")&amp;" "&amp;IF(AND(E35=$S$12,F35=$W$9),C35,"")&amp;" "&amp;IF(AND(E36=$S$12,F36=$W$9),C36,"")&amp;" "&amp;IF(AND(E37=$S$12,F37=$W$9),C37,"")&amp;" "&amp;IF(AND(E38=$S$12,F38=$W$9),C38,"")&amp;" "&amp;IF(AND(E39=$S$12,F39=$W$9),C39,"")&amp;" "&amp;IF(AND(E40=$S$12,F40=$W$9),C40,"")&amp;" "&amp;IF(AND(E41=$S$12,F41=$W$9),C41,"")&amp;" "&amp;IF(AND(E42=$S$12,F42=$W$9),C42,"")&amp;" "&amp;IF(AND(E43=$S$12,F43=$W$9),C43,"")&amp;" "&amp;IF(AND(E44=$S$12,F44=$W$9),C44,"")&amp;" "&amp;IF(AND(E45=$S$12,F45=$W$9),C45,"")&amp;" "&amp;IF(AND(E46=$S$12,F46=$W$9),C46,"")&amp;" "&amp;IF(AND(E47=$S$12,F47=$W$9),C47,"")&amp;" "&amp;IF(AND(E48=$S$12,F48=$W$9),C48,"")&amp;" "&amp;IF(AND(E49=$S$12,F49=$W$9),C49,"")&amp;" "&amp;IF(AND(E50=$S$12,F50=$W$9),C50,"")&amp;" "&amp;IF(AND(E51=$S$12,F51=$W$9),C51,"")&amp;" "&amp;IF(AND(E52=$S$12,F52=$W$9),C52,"")&amp;" "&amp;IF(AND(E53=$S$12,F53=$W$9),C53,"")&amp;" "&amp;IF(AND(E54=$S$12,F54=$W$9),C54,"")&amp;" "&amp;IF(AND(E55=$S$12,F55=$W$9),C55,"")&amp;" "&amp;IF(AND(E56=$S$12,F56=$W$9),C56,"")&amp;" "&amp;IF(AND(E57=$S$12,F57=$W$9),C57,"")&amp;" "&amp;IF(AND(E58=$S$12,F58=$W$9),C58,"")&amp;" "&amp;IF(AND(E59=$S$12,F59=$W$9),C59,"")&amp;" "&amp;IF(AND(E60=$S$12,F60=$W$9),C60,"")&amp;" "&amp;IF(AND(E61=$S$12,F61=$W$9),C61,"")&amp;" "&amp;IF(AND(E62=$S$12,F62=$W$9),C62,"")&amp;" "&amp;IF(AND(E63=$S$12,F63=$W$9),C63,"")&amp;" "&amp;IF(AND(E64=$S$12,F64=$W$9),C64,"")&amp;" "&amp;IF(AND(E65=$S$12,F65=$W$9),C65,"")&amp;" "&amp;IF(AND(E66=$S$12,F66=$W$9),C66,"")&amp;" "&amp;IF(AND(E67=$S$12,F67=$W$9),C67,"")&amp;" "&amp;IF(AND(E68=$S$12,F68=$W$9),C68,"")&amp;" "&amp;IF(AND(E69=$S$12,F69=$W$9),C69,"")&amp;" "&amp;IF(AND(E70=$S$12,F70=$W$9),C70,"")&amp;" "&amp;IF(AND(E71=$S$12,F71=$W$9),C71,"")&amp;" "&amp;IF(AND(E72=$S$12,F72=$W$9),C72,"")&amp;" "&amp;IF(AND(E73=$S$12,F73=$W$9),C73,"")&amp;" "&amp;IF(AND(E74=$S$12,F74=$W$9),C74,"")&amp;" "&amp;IF(AND(E75=$S$12,F75=$W$9),C75,"")&amp;" "&amp;IF(AND(E76=$S$12,F76=$W$9),C76,"")&amp;" "&amp;IF(AND(E77=$S$12,F77=$W$9),C77,"")&amp;" "&amp;IF(AND(E78=$S$12,F78=$W$9),C78,"")&amp;" "&amp;IF(AND(E79=$S$12,F79=$W$9),C79,"")&amp;" "&amp;IF(AND(E80=$S$12,F80=$W$9),C80,"")&amp;" "&amp;IF(AND(E81=$S$12,F81=$W$9),C81,"")&amp;" "&amp;IF(AND(E82=$S$12,F82=$W$9),C82,"")&amp;" "&amp;IF(AND(E83=$S$12,F83=$W$9),C83,"")&amp;" "&amp;IF(AND(E84=$S$12,F84=$W$9),C84,"")&amp;" "&amp;IF(AND(E85=$S$12,F85=$W$9),C85,"")&amp;" "&amp;IF(AND(E86=$S$12,F86=$W$9),C86,"")&amp;" "&amp;IF(AND(E87=$S$12,F87=$W$9),C87,"")&amp;" "&amp;IF(AND(E88=$S$12,F88=$W$9),C88,"")&amp;" "&amp;IF(AND(E89=$S$12,F89=$W$9),C89,"")&amp;" "&amp;IF(AND(E90=$S$12,F90=$W$9),C90,"")&amp;" "&amp;IF(AND(E91=$S$12,F91=$W$9),C91,"")</f>
        <v xml:space="preserve">  3   6                                                                            </v>
      </c>
      <c r="O12" s="35" t="str">
        <f>+IF(AND(E10=$S$12,F10=$X$9),C10,"")&amp;" "&amp;IF(AND(E11=$S$12,F11=$X$9),C11,"")&amp;" "&amp;IF(AND(E12=$S$12,F12=$X$9),C12,"")&amp;" "&amp;IF(AND(E13=$S$12,F13=$X$9),C13,"")&amp;" "&amp;IF(AND(E14=$S$12,F14=$X$9),C14,"")&amp;" "&amp;IF(AND(E15=$S$12,F15=$X$9),C15,"")&amp;" "&amp;IF(AND(E16=$S$12,F16=$X$9),C16,"")&amp;" "&amp;IF(AND(E17=$S$12,F17=$X$9),C17,"")&amp;" "&amp;IF(AND(E18=$S$12,F18=$X$9),C18,"")&amp;" "&amp;IF(AND(E19=$S$12,F19=$X$9),C19,"")&amp;" "&amp;IF(AND(E20=$S$12,F20=$X$9),C20,"")&amp;" "&amp;IF(AND(E21=$S$12,F21=$X$9),C21,"")&amp;" "&amp;IF(AND(E22=$S$12,F22=$X$9),C22,"")&amp;" "&amp;IF(AND(E23=$S$12,F23=$X$9),C23,"")&amp;" "&amp;IF(AND(E24=$S$12,F24=$X$9),C24,"")&amp;" "&amp;IF(AND(E25=$S$12,F25=$X$9),C25,"")&amp;" "&amp;IF(AND(E26=$S$12,F26=$X$9),C26,"")&amp;" "&amp;IF(AND(E27=$S$12,F27=$X$9),C27,"")&amp;" "&amp;IF(AND(E28=$S$12,F28=$X$9),C28,"")&amp;" "&amp;IF(AND(E29=$S$12,F29=$X$9),C29,"")&amp;" "&amp;IF(AND(E30=$S$12,F30=$X$9),C30,"")&amp;" "&amp;IF(AND(E31=$S$12,F31=$X$9),C31,"")&amp;" "&amp;IF(AND(E32=$S$12,F32=$X$9),C32,"")&amp;" "&amp;IF(AND(E33=$S$12,F33=$X$9),C33,"")&amp;" "&amp;IF(AND(E34=$S$12,F34=$X$9),C34,"")&amp;" "&amp;IF(AND(E35=$S$12,F35=$X$9),C35,"")&amp;" "&amp;IF(AND(E36=$S$12,F36=$X$9),C36,"")&amp;" "&amp;IF(AND(E37=$S$12,F37=$X$9),C37,"")&amp;" "&amp;IF(AND(E38=$S$12,F38=$X$9),C38,"")&amp;" "&amp;IF(AND(E39=$S$12,F39=$X$9),C39,"")&amp;" "&amp;IF(AND(E40=$S$12,F40=$X$9),C40,"")&amp;" "&amp;IF(AND(E41=$S$12,F41=$X$9),C41,"")&amp;" "&amp;IF(AND(E42=$S$12,F42=$X$9),C42,"")&amp;" "&amp;IF(AND(E43=$S$12,F43=$X$9),C43,"")&amp;" "&amp;IF(AND(E44=$S$12,F44=$X$9),C44,"")&amp;" "&amp;IF(AND(E45=$S$12,F45=$X$9),C45,"")&amp;" "&amp;IF(AND(E46=$S$12,F46=$X$9),C46,"")&amp;" "&amp;IF(AND(E47=$S$12,F47=$X$9),C47,"")&amp;" "&amp;IF(AND(E48=$S$12,F48=$X$9),C48,"")&amp;" "&amp;IF(AND(E49=$S$12,F49=$X$9),C49,"")&amp;" "&amp;IF(AND(E50=$S$12,F50=$X$9),C50,"")&amp;" "&amp;IF(AND(E51=$S$12,F51=$X$9),C51,"")&amp;" "&amp;IF(AND(E52=$S$12,F52=$X$9),C52,"")&amp;" "&amp;IF(AND(E53=$S$12,F53=$X$9),C53,"")&amp;" "&amp;IF(AND(E54=$S$12,F54=$X$9),C54,"")&amp;" "&amp;IF(AND(E55=$S$12,F55=$X$9),C55,"")&amp;" "&amp;IF(AND(E56=$S$12,F56=$X$9),C56,"")&amp;" "&amp;IF(AND(E57=$S$12,F57=$X$9),C57,"")&amp;" "&amp;IF(AND(E58=$S$12,F58=$X$9),C58,"")&amp;" "&amp;IF(AND(E59=$S$12,F59=$X$9),C59,"")&amp;" "&amp;IF(AND(E60=$S$12,F60=$X$9),C60,"")&amp;" "&amp;IF(AND(E61=$S$12,F61=$X$9),C61,"")&amp;" "&amp;IF(AND(E62=$S$12,F62=$X$9),C62,"")&amp;" "&amp;IF(AND(E63=$S$12,F63=$X$9),C63,"")&amp;" "&amp;IF(AND(E64=$S$12,F64=$X$9),C64,"")&amp;" "&amp;IF(AND(E65=$S$12,F65=$X$9),C65,"")&amp;" "&amp;IF(AND(E66=$S$12,F66=$X$9),C66,"")&amp;" "&amp;IF(AND(E67=$S$12,F67=$X$9),C67,"")&amp;" "&amp;IF(AND(E68=$S$12,F68=$X$9),C68,"")&amp;" "&amp;IF(AND(E69=$S$12,F69=$X$9),C69,"")&amp;" "&amp;IF(AND(E70=$S$12,F70=$X$9),C70,"")&amp;" "&amp;IF(AND(E71=$S$12,F71=$X$9),C71,"")&amp;" "&amp;IF(AND(E72=$S$12,F72=$X$9),C72,"")&amp;" "&amp;IF(AND(E73=$S$12,F73=$X$9),C73,"")&amp;" "&amp;IF(AND(E74=$S$12,F74=$X$9),C74,"")&amp;" "&amp;IF(AND(E75=$S$12,F75=$X$9),C75,"")&amp;" "&amp;IF(AND(E76=$S$12,F76=$X$9),C76,"")&amp;" "&amp;IF(AND(E77=$S$12,F77=$X$9),C77,"")&amp;" "&amp;IF(AND(E78=$S$12,F78=$X$9),C78,"")&amp;" "&amp;IF(AND(E79=$S$12,F79=$X$9),C79,"")&amp;" "&amp;IF(AND(E80=$S$12,F80=$X$9),C80,"")&amp;" "&amp;IF(AND(E81=$S$12,F81=$X$9),C81,"")&amp;" "&amp;IF(AND(E82=$S$12,F82=$X$9),C82,"")&amp;" "&amp;IF(AND(E83=$S$12,F83=$X$9),C83,"")&amp;" "&amp;IF(AND(E84=$S$12,F84=$X$9),C84,"")&amp;" "&amp;IF(AND(E85=$S$12,F85=$X$9),C85,"")&amp;" "&amp;IF(AND(E86=$S$12,F86=$X$9),C86,"")&amp;" "&amp;IF(AND(E87=$S$12,F87=$X$9),C87,"")&amp;" "&amp;IF(AND(E88=$S$12,F88=$X$9),C88,"")&amp;" "&amp;IF(AND(E89=$S$12,F89=$X$9),C89,"")&amp;" "&amp;IF(AND(E90=$S$12,F90=$X$9),C90,"")&amp;" "&amp;IF(AND(E91=$S$12,F91=$X$9),C91,"")</f>
        <v xml:space="preserve">      7                                                                           </v>
      </c>
      <c r="P12" s="88"/>
      <c r="Q12" s="699"/>
      <c r="R12" s="50">
        <v>0.6</v>
      </c>
      <c r="S12" s="48" t="s">
        <v>118</v>
      </c>
      <c r="T12" s="36" t="s">
        <v>68</v>
      </c>
      <c r="U12" s="36" t="s">
        <v>68</v>
      </c>
      <c r="V12" s="36" t="s">
        <v>68</v>
      </c>
      <c r="W12" s="34" t="s">
        <v>116</v>
      </c>
      <c r="X12" s="35" t="s">
        <v>114</v>
      </c>
    </row>
    <row r="13" spans="1:24" ht="150" customHeight="1" x14ac:dyDescent="0.35">
      <c r="A13" s="308" t="str">
        <f>'1. Identificación'!D31</f>
        <v>Tramites</v>
      </c>
      <c r="B13" s="290">
        <f>'1. Identificación'!F31</f>
        <v>0</v>
      </c>
      <c r="C13" s="291">
        <f>'1. Identificación'!A31</f>
        <v>4</v>
      </c>
      <c r="D13" s="301" t="str">
        <f>'1. Identificación'!N31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E13" s="147" t="str">
        <f>'2. Prob. Impacto'!I14</f>
        <v>Media</v>
      </c>
      <c r="F13" s="147" t="str">
        <f>'2. Prob. Impacto'!Q14</f>
        <v>Moderado</v>
      </c>
      <c r="G13" s="302" t="str">
        <f>+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Moderado</v>
      </c>
      <c r="H13" s="88"/>
      <c r="I13" s="697"/>
      <c r="J13" s="32" t="s">
        <v>113</v>
      </c>
      <c r="K13" s="37" t="str">
        <f>+IF(AND(E10=$S$13,F10=$T$9),C10,"")&amp;" "&amp;IF(AND(E11=$S$13,F11=$T$9),C11,"")&amp;" "&amp;IF(AND(E12=$S$13,F12=$T$9),C12,"")&amp;" "&amp;IF(AND(E13=$S$13,F13=$T$9),C13,"")&amp;" "&amp;IF(AND(E14=$S$13,F14=$T$9),C14,"")&amp;" "&amp;IF(AND(E15=$S$13,F15=$T$9),C15,"")&amp;" "&amp;IF(AND(E16=$S$13,F16=$T$9),C16,"")&amp;" "&amp;IF(AND(E17=$S$13,F17=$T$9),C17,"")&amp;" "&amp;IF(AND(E18=$S$13,F18=$T$9),C18,"")&amp;" "&amp;IF(AND(E19=$S$13,F19=$T$9),C19,"")&amp;" "&amp;IF(AND(E20=$S$13,F20=$T$9),C20,"")&amp;" "&amp;IF(AND(E21=$S$13,F21=$T$9),C21,"")&amp;" "&amp;IF(AND(E22=$S$13,F22=$T$9),C22,"")&amp;" "&amp;IF(AND(E23=$S$13,F23=$T$9),C23,"")&amp;" "&amp;IF(AND(E24=$S$13,F24=$T$9),C24,"")&amp;" "&amp;IF(AND(E25=$S$13,F25=$T$9),C25,"")&amp;" "&amp;IF(AND(E26=$S$13,F26=$T$9),C26,"")&amp;" "&amp;IF(AND(E27=$S$13,F27=$T$9),C27,"")&amp;" "&amp;IF(AND(E28=$S$13,F28=$T$9),C28,"")&amp;" "&amp;IF(AND(E29=$S$13,F29=$T$9),C29,"")&amp;" "&amp;IF(AND(E30=$S$13,F30=$T$9),C30,"")&amp;" "&amp;IF(AND(E31=$S$13,F31=$T$9),C31,"")&amp;" "&amp;IF(AND(E32=$S$13,F32=$T$9),C32,"")&amp;" "&amp;IF(AND(E33=$S$13,F33=$T$9),C33,"")&amp;" "&amp;IF(AND(E34=$S$13,F34=$T$9),C34,"")&amp;" "&amp;IF(AND(E35=$S$13,F35=$T$9),C35,"")&amp;" "&amp;IF(AND(E36=$S$13,F36=$T$9),C36,"")&amp;" "&amp;IF(AND(E37=$S$13,F37=$T$9),C37,"")&amp;" "&amp;IF(AND(E38=$S$13,F38=$T$9),C38,"")&amp;" "&amp;IF(AND(E39=$S$13,F39=$T$9),C39,"")&amp;" "&amp;IF(AND(E40=$S$13,F40=$T$9),C40,"")&amp;" "&amp;IF(AND(E41=$S$13,F41=$T$9),C41,"")&amp;" "&amp;IF(AND(E42=$S$13,F42=$T$9),C42,"")&amp;" "&amp;IF(AND(E43=$S$13,F43=$T$9),C43,"")&amp;" "&amp;IF(AND(E44=$S$13,F44=$T$9),C44,"")&amp;" "&amp;IF(AND(E45=$S$13,F45=$T$9),C45,"")&amp;" "&amp;IF(AND(E46=$S$13,F46=$T$9),C46,"")&amp;" "&amp;IF(AND(E47=$S$13,F47=$T$9),C47,"")&amp;" "&amp;IF(AND(E48=$S$13,F48=$T$9),C48,"")&amp;" "&amp;IF(AND(E49=$S$13,F49=$T$9),C49,"")&amp;" "&amp;IF(AND(E50=$S$13,F50=$T$9),C50,"")&amp;" "&amp;IF(AND(E51=$S$13,F51=$T$9),C51,"")&amp;" "&amp;IF(AND(E52=$S$13,F52=$T$9),C52,"")&amp;" "&amp;IF(AND(E53=$S$13,F53=$T$9),C53,"")&amp;" "&amp;IF(AND(E54=$S$13,F54=$T$9),C54,"")&amp;" "&amp;IF(AND(E55=$S$13,F55=$T$9),C55,"")&amp;" "&amp;IF(AND(E56=$S$13,F56=$T$9),C56,"")&amp;" "&amp;IF(AND(E57=$S$13,F57=$T$9),C57,"")&amp;" "&amp;IF(AND(E58=$S$13,F58=$T$9),C58,"")&amp;" "&amp;IF(AND(E59=$S$13,F59=$T$9),C59,"")&amp;" "&amp;IF(AND(E60=$S$13,F60=$T$9),C60,"")&amp;" "&amp;IF(AND(E61=$S$13,F61=$T$9),C61,"")&amp;" "&amp;IF(AND(E62=$S$13,F62=$T$9),C62,"")&amp;" "&amp;IF(AND(E63=$S$13,F63=$T$9),C63,"")&amp;" "&amp;IF(AND(E64=$S$13,F64=$T$9),C64,"")&amp;" "&amp;IF(AND(E65=$S$13,F65=$T$9),C65,"")&amp;" "&amp;IF(AND(E66=$S$13,F66=$T$9),C66,"")&amp;" "&amp;IF(AND(E67=$S$13,F67=$T$9),C67,"")&amp;" "&amp;IF(AND(E68=$S$13,F68=$T$9),C68,"")&amp;" "&amp;IF(AND(E69=$S$13,F69=$T$9),C69,"")&amp;" "&amp;IF(AND(E70=$S$13,F70=$T$9),C70,"")&amp;" "&amp;IF(AND(E71=$S$13,F71=$T$9),C71,"")&amp;" "&amp;IF(AND(E72=$S$13,F72=$T$9),C72,"")&amp;" "&amp;IF(AND(E73=$S$13,F73=$T$9),C73,"")&amp;" "&amp;IF(AND(E74=$S$13,F74=$T$9),C74,"")&amp;" "&amp;IF(AND(E75=$S$13,F75=$T$9),C75,"")&amp;" "&amp;IF(AND(E76=$S$13,F76=$T$9),C76,"")&amp;" "&amp;IF(AND(E77=$S$13,F77=$T$9),C77,"")&amp;" "&amp;IF(AND(E78=$S$13,F78=$T$9),C78,"")&amp;" "&amp;IF(AND(E79=$S$13,F79=$T$9),C79,"")&amp;" "&amp;IF(AND(E80=$S$13,F80=$T$9),C80,"")&amp;" "&amp;IF(AND(E81=$S$13,F81=$T$9),C81,"")&amp;" "&amp;IF(AND(E82=$S$13,F82=$T$9),C82,"")&amp;" "&amp;IF(AND(E83=$S$13,F83=$T$9),C83,"")&amp;" "&amp;IF(AND(E84=$S$13,F84=$T$9),C84,"")&amp;" "&amp;IF(AND(E85=$S$13,F85=$T$9),C85,"")&amp;" "&amp;IF(AND(E86=$S$13,F86=$T$9),C86,"")&amp;" "&amp;IF(AND(E87=$S$13,F87=$T$9),C87,"")&amp;" "&amp;IF(AND(E88=$S$13,F88=$T$9),C88,"")&amp;" "&amp;IF(AND(E89=$S$13,F89=$T$9),C89,"")&amp;" "&amp;IF(AND(E90=$S$13,F90=$T$9),C90,"")&amp;" "&amp;IF(AND(E91=$S$13,F91=$T$9),C91,"")</f>
        <v xml:space="preserve">                                                                                 </v>
      </c>
      <c r="L13" s="36" t="str">
        <f>+IF(AND(E10=$S$13,F10=$U$9),C10,"")&amp;" "&amp;IF(AND(E11=$S$13,F11=$U$9),C11,"")&amp;" "&amp;IF(AND(E12=$S$13,F12=$U$9),C12,"")&amp;" "&amp;IF(AND(E13=$S$13,F13=$U$9),C13,"")&amp;" "&amp;IF(AND(E14=$S$13,F14=$U$9),C14,"")&amp;" "&amp;IF(AND(E15=$S$13,F15=$U$9),C15,"")&amp;" "&amp;IF(AND(E16=$S$13,F16=$U$9),C16,"")&amp;" "&amp;IF(AND(E17=$S$13,F17=$U$9),C17,"")&amp;" "&amp;IF(AND(E18=$S$13,F18=$U$9),C18,"")&amp;" "&amp;IF(AND(E19=$S$13,F19=$U$9),C19,"")&amp;" "&amp;IF(AND(E20=$S$13,F20=$U$9),C20,"")&amp;" "&amp;IF(AND(E21=$S$13,F21=$U$9),C21,"")&amp;" "&amp;IF(AND(E22=$S$13,F22=$U$9),C22,"")&amp;" "&amp;IF(AND(E23=$S$13,F23=$U$9),C23,"")&amp;" "&amp;IF(AND(E24=$S$13,F24=$U$9),C24,"")&amp;" "&amp;IF(AND(E25=$S$13,F25=$U$9),C25,"")&amp;" "&amp;IF(AND(E26=$S$13,F26=$U$9),C26,"")&amp;" "&amp;IF(AND(E27=$S$13,F27=$U$9),C27,"")&amp;" "&amp;IF(AND(E28=$S$13,F28=$U$9),C28,"")&amp;" "&amp;IF(AND(E29=$S$13,F29=$U$9),C29,"")&amp;" "&amp;IF(AND(E30=$S$13,F30=$U$9),C30,"")&amp;" "&amp;IF(AND(E31=$S$13,F31=$U$9),C31,"")&amp;" "&amp;IF(AND(E32=$S$13,F32=$U$9),C32,"")&amp;" "&amp;IF(AND(E33=$S$13,F33=$U$9),C33,"")&amp;" "&amp;IF(AND(E34=$S$13,F34=$U$9),C34,"")&amp;" "&amp;IF(AND(E35=$S$13,F35=$U$9),C35,"")&amp;" "&amp;IF(AND(E36=$S$13,F36=$U$9),C36,"")&amp;" "&amp;IF(AND(E37=$S$13,F37=$U$9),C37,"")&amp;" "&amp;IF(AND(E38=$S$13,F38=$U$9),C38,"")&amp;" "&amp;IF(AND(E39=$S$13,F39=$U$9),C39,"")&amp;" "&amp;IF(AND(E40=$S$13,F40=$U$9),C40,"")&amp;" "&amp;IF(AND(E41=$S$13,F41=$U$9),C41,"")&amp;" "&amp;IF(AND(E42=$S$13,F42=$U$9),C42,"")&amp;" "&amp;IF(AND(E43=$S$13,F43=$U$9),C43,"")&amp;" "&amp;IF(AND(E44=$S$13,F44=$U$9),C44,"")&amp;" "&amp;IF(AND(E45=$S$13,F45=$U$9),C45,"")&amp;" "&amp;IF(AND(E46=$S$13,F46=$U$9),C46,"")&amp;" "&amp;IF(AND(E47=$S$13,F47=$U$9),C47,"")&amp;" "&amp;IF(AND(E48=$S$13,F48=$U$9),C48,"")&amp;" "&amp;IF(AND(E49=$S$13,F49=$U$9),C49,"")&amp;" "&amp;IF(AND(E50=$S$13,F50=$U$9),C50,"")&amp;" "&amp;IF(AND(E51=$S$13,F51=$U$9),C51,"")&amp;" "&amp;IF(AND(E52=$S$13,F52=$U$9),C52,"")&amp;" "&amp;IF(AND(E53=$S$13,F53=$U$9),C53,"")&amp;" "&amp;IF(AND(E54=$S$13,F54=$U$9),C54,"")&amp;" "&amp;IF(AND(E55=$S$13,F55=$U$9),C55,"")&amp;" "&amp;IF(AND(E56=$S$13,F56=$U$9),C56,"")&amp;" "&amp;IF(AND(E57=$S$13,F57=$U$9),C57,"")&amp;" "&amp;IF(AND(E58=$S$13,F58=$U$9),C58,"")&amp;" "&amp;IF(AND(E59=$S$13,F59=$U$9),C59,"")&amp;" "&amp;IF(AND(E60=$S$13,F60=$U$9),C60,"")&amp;" "&amp;IF(AND(E61=$S$13,F61=$U$9),C61,"")&amp;" "&amp;IF(AND(E62=$S$13,F62=$U$9),C62,"")&amp;" "&amp;IF(AND(E63=$S$13,F63=$U$9),C63,"")&amp;" "&amp;IF(AND(E64=$S$13,F64=$U$9),C64,"")&amp;" "&amp;IF(AND(E65=$S$13,F65=$U$9),C65,"")&amp;" "&amp;IF(AND(E66=$S$13,F66=$U$9),C66,"")&amp;" "&amp;IF(AND(E67=$S$13,F67=$U$9),C67,"")&amp;" "&amp;IF(AND(E68=$S$13,F68=$U$9),C68,"")&amp;" "&amp;IF(AND(E69=$S$13,F69=$U$9),C69,"")&amp;" "&amp;IF(AND(E70=$S$13,F70=$U$9),C70,"")&amp;" "&amp;IF(AND(E71=$S$13,F71=$U$9),C71,"")&amp;" "&amp;IF(AND(E72=$S$13,F72=$U$9),C72,"")&amp;" "&amp;IF(AND(E73=$S$13,F73=$U$9),C73,"")&amp;" "&amp;IF(AND(E74=$S$13,F74=$U$9),C74,"")&amp;" "&amp;IF(AND(E75=$S$13,F75=$U$9),C75,"")&amp;" "&amp;IF(AND(E76=$S$13,F76=$U$9),C76,"")&amp;" "&amp;IF(AND(E77=$S$13,F77=$U$9),C77,"")&amp;" "&amp;IF(AND(E78=$S$13,F78=$U$9),C78,"")&amp;" "&amp;IF(AND(E79=$S$13,F79=$U$9),C79,"")&amp;" "&amp;IF(AND(E80=$S$13,F80=$U$9),C80,"")&amp;" "&amp;IF(AND(E81=$S$13,F81=$U$9),C81,"")&amp;" "&amp;IF(AND(E82=$S$13,F82=$U$9),C82,"")&amp;" "&amp;IF(AND(E83=$S$13,F83=$U$9),C83,"")&amp;" "&amp;IF(AND(E84=$S$13,F84=$U$9),C84,"")&amp;" "&amp;IF(AND(E85=$S$13,F85=$U$9),C85,"")&amp;" "&amp;IF(AND(E86=$S$13,F86=$U$9),C86,"")&amp;" "&amp;IF(AND(E87=$S$13,F87=$U$9),C87,"")&amp;" "&amp;IF(AND(E88=$S$13,F88=$U$9),C88,"")&amp;" "&amp;IF(AND(E89=$S$13,F89=$U$9),C89,"")&amp;" "&amp;IF(AND(E90=$S$13,F90=$U$9),C90,"")&amp;" "&amp;IF(AND(E91=$S$13,F91=$U$9),C91,"")</f>
        <v xml:space="preserve">                                                                                 </v>
      </c>
      <c r="M13" s="36" t="str">
        <f>+IF(AND(E10=$S$13,F10=$V$9),C10,"")&amp;" "&amp;IF(AND(E11=$S$13,F11=$V$9),C11,"")&amp;" "&amp;IF(AND(E12=$S$13,F12=$V$9),C12,"")&amp;" "&amp;IF(AND(E13=$S$13,F13=$V$9),C13,"")&amp;" "&amp;IF(AND(E14=$S$13,F14=$V$9),C14,"")&amp;" "&amp;IF(AND(E15=$S$13,F15=$V$9),C15,"")&amp;" "&amp;IF(AND(E16=$S$13,F16=$V$9),C16,"")&amp;" "&amp;IF(AND(E17=$S$13,F17=$V$9),C17,"")&amp;" "&amp;IF(AND(E18=$S$13,F18=$V$9),C18,"")&amp;" "&amp;IF(AND(E19=$S$13,F19=$V$9),C19,"")&amp;" "&amp;IF(AND(E20=$S$13,F20=$V$9),C20,"")&amp;" "&amp;IF(AND(E21=$S$13,F21=$V$9),C21,"")&amp;" "&amp;IF(AND(E22=$S$13,F22=$V$9),C22,"")&amp;" "&amp;IF(AND(E23=$S$13,F23=$V$9),C23,"")&amp;" "&amp;IF(AND(E24=$S$13,F24=$V$9),C24,"")&amp;" "&amp;IF(AND(E25=$S$13,F25=$V$9),C25,"")&amp;" "&amp;IF(AND(E26=$S$13,F26=$V$9),C26,"")&amp;" "&amp;IF(AND(E27=$S$13,F27=$V$9),C27,"")&amp;" "&amp;IF(AND(E28=$S$13,F28=$V$9),C28,"")&amp;" "&amp;IF(AND(E29=$S$13,F29=$V$9),C29,"")&amp;" "&amp;IF(AND(E30=$S$13,F30=$V$9),C30,"")&amp;" "&amp;IF(AND(E31=$S$13,F31=$V$9),C31,"")&amp;" "&amp;IF(AND(E32=$S$13,F32=$V$9),C32,"")&amp;" "&amp;IF(AND(E33=$S$13,F33=$V$9),C33,"")&amp;" "&amp;IF(AND(E34=$S$13,F34=$V$9),C34,"")&amp;" "&amp;IF(AND(E35=$S$13,F35=$V$9),C35,"")&amp;" "&amp;IF(AND(E36=$S$13,F36=$V$9),C36,"")&amp;" "&amp;IF(AND(E37=$S$13,F37=$V$9),C37,"")&amp;" "&amp;IF(AND(E38=$S$13,F38=$V$9),C38,"")&amp;" "&amp;IF(AND(E39=$S$13,F39=$V$9),C39,"")&amp;" "&amp;IF(AND(E40=$S$13,F40=$V$9),C40,"")&amp;" "&amp;IF(AND(E41=$S$13,F41=$V$9),C41,"")&amp;" "&amp;IF(AND(E42=$S$13,F42=$V$9),C42,"")&amp;" "&amp;IF(AND(E43=$S$13,F43=$V$9),C43,"")&amp;" "&amp;IF(AND(E44=$S$13,F44=$V$9),C44,"")&amp;" "&amp;IF(AND(E45=$S$13,F45=$V$9),C45,"")&amp;" "&amp;IF(AND(E46=$S$13,F46=$V$9),C46,"")&amp;" "&amp;IF(AND(E47=$S$13,F47=$V$9),C47,"")&amp;" "&amp;IF(AND(E48=$S$13,F48=$V$9),C48,"")&amp;" "&amp;IF(AND(E49=$S$13,F49=$V$9),C49,"")&amp;" "&amp;IF(AND(E50=$S$13,F50=$V$9),C50,"")&amp;" "&amp;IF(AND(E51=$S$13,F51=$V$9),C51,"")&amp;" "&amp;IF(AND(E52=$S$13,F52=$V$9),C52,"")&amp;" "&amp;IF(AND(E53=$S$13,F53=$V$9),C53,"")&amp;" "&amp;IF(AND(E54=$S$13,F54=$V$9),C54,"")&amp;" "&amp;IF(AND(E55=$S$13,F55=$V$9),C55,"")&amp;" "&amp;IF(AND(E56=$S$13,F56=$V$9),C56,"")&amp;" "&amp;IF(AND(E57=$S$13,F57=$V$9),C57,"")&amp;" "&amp;IF(AND(E58=$S$13,F58=$V$9),C58,"")&amp;" "&amp;IF(AND(E59=$S$13,F59=$V$9),C59,"")&amp;" "&amp;IF(AND(E60=$S$13,F60=$V$9),C60,"")&amp;" "&amp;IF(AND(E61=$S$13,F61=$V$9),C61,"")&amp;" "&amp;IF(AND(E62=$S$13,F62=$V$9),C62,"")&amp;" "&amp;IF(AND(E63=$S$13,F63=$V$9),C63,"")&amp;" "&amp;IF(AND(E64=$S$13,F64=$V$9),C64,"")&amp;" "&amp;IF(AND(E65=$S$13,F65=$V$9),C65,"")&amp;" "&amp;IF(AND(E66=$S$13,F66=$V$9),C66,"")&amp;" "&amp;IF(AND(E67=$S$13,F67=$V$9),C67,"")&amp;" "&amp;IF(AND(E68=$S$13,F68=$V$9),C68,"")&amp;" "&amp;IF(AND(E69=$S$13,F69=$V$9),C69,"")&amp;" "&amp;IF(AND(E70=$S$13,F70=$V$9),C70,"")&amp;" "&amp;IF(AND(E71=$S$13,F71=$V$9),C71,"")&amp;" "&amp;IF(AND(E72=$S$13,F72=$V$9),C72,"")&amp;" "&amp;IF(AND(E73=$S$13,F73=$V$9),C73,"")&amp;" "&amp;IF(AND(E74=$S$13,F74=$V$9),C74,"")&amp;" "&amp;IF(AND(E75=$S$13,F75=$V$9),C75,"")&amp;" "&amp;IF(AND(E76=$S$13,F76=$V$9),C76,"")&amp;" "&amp;IF(AND(E77=$S$13,F77=$V$9),C77,"")&amp;" "&amp;IF(AND(E78=$S$13,F78=$V$9),C78,"")&amp;" "&amp;IF(AND(E79=$S$13,F79=$V$9),C79,"")&amp;" "&amp;IF(AND(E80=$S$13,F80=$V$9),C80,"")&amp;" "&amp;IF(AND(E81=$S$13,F81=$V$9),C81,"")&amp;" "&amp;IF(AND(E82=$S$13,F82=$V$9),C82,"")&amp;" "&amp;IF(AND(E83=$S$13,F83=$V$9),C83,"")&amp;" "&amp;IF(AND(E84=$S$13,F84=$V$9),C84,"")&amp;" "&amp;IF(AND(E85=$S$13,F85=$V$9),C85,"")&amp;" "&amp;IF(AND(E86=$S$13,F86=$V$9),C86,"")&amp;" "&amp;IF(AND(E87=$S$13,F87=$V$9),C87,"")&amp;" "&amp;IF(AND(E88=$S$13,F88=$V$9),C88,"")&amp;" "&amp;IF(AND(E89=$S$13,F89=$V$9),C89,"")&amp;" "&amp;IF(AND(E90=$S$13,F90=$V$9),C90,"")&amp;" "&amp;IF(AND(E91=$S$13,F91=$V$9),C91,"")</f>
        <v xml:space="preserve">                                                                                 </v>
      </c>
      <c r="N13" s="34" t="str">
        <f>+IF(AND(E10=$S$13,F10=$W$9),C10,"")&amp;" "&amp;IF(AND(E11=$S$13,F11=$W$9),C11,"")&amp;" "&amp;IF(AND(E12=$S$13,F12=$W$9),C12,"")&amp;" "&amp;IF(AND(E13=$S$13,F13=$W$9),C13,"")&amp;" "&amp;IF(AND(E14=$S$13,F14=$W$9),C14,"")&amp;" "&amp;IF(AND(E15=$S$13,F15=$W$9),C15,"")&amp;" "&amp;IF(AND(E16=$S$13,F16=$W$9),C16,"")&amp;" "&amp;IF(AND(E17=$S$13,F17=$W$9),C17,"")&amp;" "&amp;IF(AND(E18=$S$13,F18=$W$9),C18,"")&amp;" "&amp;IF(AND(E19=$S$13,F19=$W$9),C19,"")&amp;" "&amp;IF(AND(E20=$S$13,F20=$W$9),C20,"")&amp;" "&amp;IF(AND(E21=$S$13,F21=$W$9),C21,"")&amp;" "&amp;IF(AND(E22=$S$13,F22=$W$9),C22,"")&amp;" "&amp;IF(AND(E23=$S$13,F23=$W$9),C23,"")&amp;" "&amp;IF(AND(E24=$S$13,F24=$W$9),C24,"")&amp;" "&amp;IF(AND(E25=$S$13,F25=$W$9),C25,"")&amp;" "&amp;IF(AND(E26=$S$13,F26=$W$9),C26,"")&amp;" "&amp;IF(AND(E27=$S$13,F27=$W$9),C27,"")&amp;" "&amp;IF(AND(E28=$S$13,F28=$W$9),C28,"")&amp;" "&amp;IF(AND(E29=$S$13,F29=$W$9),C29,"")&amp;" "&amp;IF(AND(E30=$S$13,F30=$W$9),C30,"")&amp;" "&amp;IF(AND(E31=$S$13,F31=$W$9),C31,"")&amp;" "&amp;IF(AND(E32=$S$13,F32=$W$9),C32,"")&amp;" "&amp;IF(AND(E33=$S$13,F33=$W$9),C33,"")&amp;" "&amp;IF(AND(E34=$S$13,F34=$W$9),C34,"")&amp;" "&amp;IF(AND(E35=$S$13,F35=$W$9),C35,"")&amp;" "&amp;IF(AND(E36=$S$13,F36=$W$9),C36,"")&amp;" "&amp;IF(AND(E37=$S$13,F37=$W$9),C37,"")&amp;" "&amp;IF(AND(E38=$S$13,F38=$W$9),C38,"")&amp;" "&amp;IF(AND(E39=$S$13,F39=$W$9),C39,"")&amp;" "&amp;IF(AND(E40=$S$13,F40=$W$9),C40,"")&amp;" "&amp;IF(AND(E41=$S$13,F41=$W$9),C41,"")&amp;" "&amp;IF(AND(E42=$S$13,F42=$W$9),C42,"")&amp;" "&amp;IF(AND(E43=$S$13,F43=$W$9),C43,"")&amp;" "&amp;IF(AND(E44=$S$13,F44=$W$9),C44,"")&amp;" "&amp;IF(AND(E45=$S$13,F45=$W$9),C45,"")&amp;" "&amp;IF(AND(E46=$S$13,F46=$W$9),C46,"")&amp;" "&amp;IF(AND(E47=$S$13,F47=$W$9),C47,"")&amp;" "&amp;IF(AND(E48=$S$13,F48=$W$9),C48,"")&amp;" "&amp;IF(AND(E49=$S$13,F49=$W$9),C49,"")&amp;" "&amp;IF(AND(E50=$S$13,F50=$W$9),C50,"")&amp;" "&amp;IF(AND(E51=$S$13,F51=$W$9),C51,"")&amp;" "&amp;IF(AND(E52=$S$13,F52=$W$9),C52,"")&amp;" "&amp;IF(AND(E53=$S$13,F53=$W$9),C53,"")&amp;" "&amp;IF(AND(E54=$S$13,F54=$W$9),C54,"")&amp;" "&amp;IF(AND(E55=$S$13,F55=$W$9),C55,"")&amp;" "&amp;IF(AND(E56=$S$13,F56=$W$9),C56,"")&amp;" "&amp;IF(AND(E57=$S$13,F57=$W$9),C57,"")&amp;" "&amp;IF(AND(E58=$S$13,F58=$W$9),C58,"")&amp;" "&amp;IF(AND(E59=$S$13,F59=$W$9),C59,"")&amp;" "&amp;IF(AND(E60=$S$13,F60=$W$9),C60,"")&amp;" "&amp;IF(AND(E61=$S$13,F61=$W$9),C61,"")&amp;" "&amp;IF(AND(E62=$S$13,F62=$W$9),C62,"")&amp;" "&amp;IF(AND(E63=$S$13,F63=$W$9),C63,"")&amp;" "&amp;IF(AND(E64=$S$13,F64=$W$9),C64,"")&amp;" "&amp;IF(AND(E65=$S$13,F65=$W$9),C65,"")&amp;" "&amp;IF(AND(E66=$S$13,F66=$W$9),C66,"")&amp;" "&amp;IF(AND(E67=$S$13,F67=$W$9),C67,"")&amp;" "&amp;IF(AND(E68=$S$13,F68=$W$9),C68,"")&amp;" "&amp;IF(AND(E69=$S$13,F69=$W$9),C69,"")&amp;" "&amp;IF(AND(E70=$S$13,F70=$W$9),C70,"")&amp;" "&amp;IF(AND(E71=$S$13,F71=$W$9),C71,"")&amp;" "&amp;IF(AND(E72=$S$13,F72=$W$9),C72,"")&amp;" "&amp;IF(AND(E73=$S$13,F73=$W$9),C73,"")&amp;" "&amp;IF(AND(E74=$S$13,F74=$W$9),C74,"")&amp;" "&amp;IF(AND(E75=$S$13,F75=$W$9),C75,"")&amp;" "&amp;IF(AND(E76=$S$13,F76=$W$9),C76,"")&amp;" "&amp;IF(AND(E77=$S$13,F77=$W$9),C77,"")&amp;" "&amp;IF(AND(E78=$S$13,F78=$W$9),C78,"")&amp;" "&amp;IF(AND(E79=$S$13,F79=$W$9),C79,"")&amp;" "&amp;IF(AND(E80=$S$13,F80=$W$9),C80,"")&amp;" "&amp;IF(AND(E81=$S$13,F81=$W$9),C81,"")&amp;" "&amp;IF(AND(E82=$S$13,F82=$W$9),C82,"")&amp;" "&amp;IF(AND(E83=$S$13,F83=$W$9),C83,"")&amp;" "&amp;IF(AND(E84=$S$13,F84=$W$9),C84,"")&amp;" "&amp;IF(AND(E85=$S$13,F85=$W$9),C85,"")&amp;" "&amp;IF(AND(E86=$S$13,F86=$W$9),C86,"")&amp;" "&amp;IF(AND(E87=$S$13,F87=$W$9),C87,"")&amp;" "&amp;IF(AND(E88=$S$13,F88=$W$9),C88,"")&amp;" "&amp;IF(AND(E89=$S$13,F89=$W$9),C89,"")&amp;" "&amp;IF(AND(E90=$S$13,F90=$W$9),C90,"")&amp;" "&amp;IF(AND(E91=$S$13,F91=$W$9),C91,"")</f>
        <v xml:space="preserve">                                                                                 </v>
      </c>
      <c r="O13" s="35" t="str">
        <f>+IF(AND(E10=$S$13,F10=$X$9),C10,"")&amp;" "&amp;IF(AND(E11=$S$13,F11=$X$9),C11,"")&amp;" "&amp;IF(AND(E12=$S$13,F12=$X$9),C12,"")&amp;" "&amp;IF(AND(E13=$S$13,F13=$X$9),C13,"")&amp;" "&amp;IF(AND(E14=$S$13,F14=$X$9),C14,"")&amp;" "&amp;IF(AND(E15=$S$13,F15=$X$9),C15,"")&amp;" "&amp;IF(AND(E16=$S$13,F16=$X$9),C16,"")&amp;" "&amp;IF(AND(E17=$S$13,F17=$X$9),C17,"")&amp;" "&amp;IF(AND(E18=$S$13,F18=$X$9),C18,"")&amp;" "&amp;IF(AND(E19=$S$13,F19=$X$9),C19,"")&amp;" "&amp;IF(AND(E20=$S$13,F20=$X$9),C20,"")&amp;" "&amp;IF(AND(E21=$S$13,F21=$X$9),C21,"")&amp;" "&amp;IF(AND(E22=$S$13,F22=$X$9),C22,"")&amp;" "&amp;IF(AND(E23=$S$13,F23=$X$9),C23,"")&amp;" "&amp;IF(AND(E24=$S$13,F24=$X$9),C24,"")&amp;" "&amp;IF(AND(E25=$S$13,F25=$X$9),C25,"")&amp;" "&amp;IF(AND(E26=$S$13,F26=$X$9),C26,"")&amp;" "&amp;IF(AND(E27=$S$13,F27=$X$9),C27,"")&amp;" "&amp;IF(AND(E28=$S$13,F28=$X$9),C28,"")&amp;" "&amp;IF(AND(E29=$S$13,F29=$X$9),C29,"")&amp;" "&amp;IF(AND(E30=$S$13,F30=$X$9),C30,"")&amp;" "&amp;IF(AND(E31=$S$13,F31=$X$9),C31,"")&amp;" "&amp;IF(AND(E32=$S$13,F32=$X$9),C32,"")&amp;" "&amp;IF(AND(E33=$S$13,F33=$X$9),C33,"")&amp;" "&amp;IF(AND(E34=$S$13,F34=$X$9),C34,"")&amp;" "&amp;IF(AND(E35=$S$13,F35=$X$9),C35,"")&amp;" "&amp;IF(AND(E36=$S$13,F36=$X$9),C36,"")&amp;" "&amp;IF(AND(E37=$S$13,F37=$X$9),C37,"")&amp;" "&amp;IF(AND(E38=$S$13,F38=$X$9),C38,"")&amp;" "&amp;IF(AND(E39=$S$13,F39=$X$9),C39,"")&amp;" "&amp;IF(AND(E40=$S$13,F40=$X$9),C40,"")&amp;" "&amp;IF(AND(E41=$S$13,F41=$X$9),C41,"")&amp;" "&amp;IF(AND(E42=$S$13,F42=$X$9),C42,"")&amp;" "&amp;IF(AND(E43=$S$13,F43=$X$9),C43,"")&amp;" "&amp;IF(AND(E44=$S$13,F44=$X$9),C44,"")&amp;" "&amp;IF(AND(E45=$S$13,F45=$X$9),C45,"")&amp;" "&amp;IF(AND(E46=$S$13,F46=$X$9),C46,"")&amp;" "&amp;IF(AND(E47=$S$13,F47=$X$9),C47,"")&amp;" "&amp;IF(AND(E48=$S$13,F48=$X$9),C48,"")&amp;" "&amp;IF(AND(E49=$S$13,F49=$X$9),C49,"")&amp;" "&amp;IF(AND(E50=$S$13,F50=$X$9),C50,"")&amp;" "&amp;IF(AND(E51=$S$13,F51=$X$9),C51,"")&amp;" "&amp;IF(AND(E52=$S$13,F52=$X$9),C52,"")&amp;" "&amp;IF(AND(E53=$S$13,F53=$X$9),C53,"")&amp;" "&amp;IF(AND(E54=$S$13,F54=$X$9),C54,"")&amp;" "&amp;IF(AND(E55=$S$13,F55=$X$9),C55,"")&amp;" "&amp;IF(AND(E56=$S$13,F56=$X$9),C56,"")&amp;" "&amp;IF(AND(E57=$S$13,F57=$X$9),C57,"")&amp;" "&amp;IF(AND(E58=$S$13,F58=$X$9),C58,"")&amp;" "&amp;IF(AND(E59=$S$13,F59=$X$9),C59,"")&amp;" "&amp;IF(AND(E60=$S$13,F60=$X$9),C60,"")&amp;" "&amp;IF(AND(E61=$S$13,F61=$X$9),C61,"")&amp;" "&amp;IF(AND(E62=$S$13,F62=$X$9),C62,"")&amp;" "&amp;IF(AND(E63=$S$13,F63=$X$9),C63,"")&amp;" "&amp;IF(AND(E64=$S$13,F64=$X$9),C64,"")&amp;" "&amp;IF(AND(E65=$S$13,F65=$X$9),C65,"")&amp;" "&amp;IF(AND(E66=$S$13,F66=$X$9),C66,"")&amp;" "&amp;IF(AND(E67=$S$13,F67=$X$9),C67,"")&amp;" "&amp;IF(AND(E68=$S$13,F68=$X$9),C68,"")&amp;" "&amp;IF(AND(E69=$S$13,F69=$X$9),C69,"")&amp;" "&amp;IF(AND(E70=$S$13,F70=$X$9),C70,"")&amp;" "&amp;IF(AND(E71=$S$13,F71=$X$9),C71,"")&amp;" "&amp;IF(AND(E72=$S$13,F72=$X$9),C72,"")&amp;" "&amp;IF(AND(E73=$S$13,F73=$X$9),C73,"")&amp;" "&amp;IF(AND(E74=$S$13,F74=$X$9),C74,"")&amp;" "&amp;IF(AND(E75=$S$13,F75=$X$9),C75,"")&amp;" "&amp;IF(AND(E76=$S$13,F76=$X$9),C76,"")&amp;" "&amp;IF(AND(E77=$S$13,F77=$X$9),C77,"")&amp;" "&amp;IF(AND(E78=$S$13,F78=$X$9),C78,"")&amp;" "&amp;IF(AND(E79=$S$13,F79=$X$9),C79,"")&amp;" "&amp;IF(AND(E80=$S$13,F80=$X$9),C80,"")&amp;" "&amp;IF(AND(E81=$S$13,F81=$X$9),C81,"")&amp;" "&amp;IF(AND(E82=$S$13,F82=$X$9),C82,"")&amp;" "&amp;IF(AND(E83=$S$13,F83=$X$9),C83,"")&amp;" "&amp;IF(AND(E84=$S$13,F84=$X$9),C84,"")&amp;" "&amp;IF(AND(E85=$S$13,F85=$X$9),C85,"")&amp;" "&amp;IF(AND(E86=$S$13,F86=$X$9),C86,"")&amp;" "&amp;IF(AND(E87=$S$13,F87=$X$9),C87,"")&amp;" "&amp;IF(AND(E88=$S$13,F88=$X$9),C88,"")&amp;" "&amp;IF(AND(E89=$S$13,F89=$X$9),C89,"")&amp;" "&amp;IF(AND(E90=$S$13,F90=$X$9),C90,"")&amp;" "&amp;IF(AND(E91=$S$13,F91=$X$9),C91,"")</f>
        <v xml:space="preserve">                                                                                 </v>
      </c>
      <c r="P13" s="88"/>
      <c r="Q13" s="699"/>
      <c r="R13" s="50">
        <v>0.4</v>
      </c>
      <c r="S13" s="48" t="s">
        <v>113</v>
      </c>
      <c r="T13" s="37" t="s">
        <v>122</v>
      </c>
      <c r="U13" s="36" t="s">
        <v>68</v>
      </c>
      <c r="V13" s="36" t="s">
        <v>68</v>
      </c>
      <c r="W13" s="34" t="s">
        <v>116</v>
      </c>
      <c r="X13" s="35" t="s">
        <v>114</v>
      </c>
    </row>
    <row r="14" spans="1:24" ht="150" customHeight="1" thickBot="1" x14ac:dyDescent="0.4">
      <c r="A14" s="308" t="str">
        <f>'1. Identificación'!D32</f>
        <v>Tramites</v>
      </c>
      <c r="B14" s="290">
        <f>'1. Identificación'!F32</f>
        <v>0</v>
      </c>
      <c r="C14" s="291">
        <f>'1. Identificación'!A32</f>
        <v>5</v>
      </c>
      <c r="D14" s="301" t="str">
        <f>'1. Identificación'!N32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E14" s="147" t="str">
        <f>'2. Prob. Impacto'!I15</f>
        <v>Media</v>
      </c>
      <c r="F14" s="147" t="str">
        <f>'2. Prob. Impacto'!Q15</f>
        <v>Moderado</v>
      </c>
      <c r="G14" s="302" t="str">
        <f t="shared" ref="G14:G68" si="0">+IF(E14=$S$10,IF(F14=$T$9,$T$10,IF(F14=$U$9,$U$10,IF(F14=$V$9,$V$10,IF(F14=$W$9,$W$10,IF(F14=$X$9,$X$10))))),IF(E14=$S$11,IF(F14=$T$9,$T$11,IF(F14=$U$9,$U$11,IF(F14=$V$9,$V$11,IF(F14=$W$9,$W$11,IF(F14=$X$9,$X$11))))),IF(E14=$S$12,IF(F14=$T$9,$T$12,IF(F14=$U$9,$U$12,IF(F14=$V$9,$V$12,IF(F14=$W$9,$W$12,IF(F14=$X$9,$X$12))))),IF(E14=$S$13,IF(F14=$T$9,$T$13,IF(F14=$U$9,$U$13,IF(F14=$V$9,$V$13,IF(F14=$W$9,$W$13,IF(F14=$X$9,$X$13))))),IF(E14=$S$14,IF(F14=$T$9,$T$14,IF(F14=$U$9,$U$14,IF(F14=$V$9,$V$14,IF(F14=$W$9,$W$14,IF(F14=$X$9,$X$14))))),"")))))</f>
        <v>Moderado</v>
      </c>
      <c r="H14" s="88"/>
      <c r="I14" s="698"/>
      <c r="J14" s="38" t="s">
        <v>115</v>
      </c>
      <c r="K14" s="39" t="str">
        <f>+IF(AND(E10=$S$14,F10=$T$9),C10,"")&amp;" "&amp;IF(AND(E11=$S$14,F11=$T$9),C11,"")&amp;" "&amp;IF(AND(E12=$S$14,F12=$T$9),C12,"")&amp;" "&amp;IF(AND(E13=$S$14,F13=$T$9),C13,"")&amp;" "&amp;IF(AND(E14=$S$14,F14=$T$9),C14,"")&amp;" "&amp;IF(AND(E15=$S$14,F15=$T$9),C15,"")&amp;" "&amp;IF(AND(E16=$S$14,F16=$T$9),C16,"")&amp;" "&amp;IF(AND(E17=$S$14,F17=$T$9),C17,"")&amp;" "&amp;IF(AND(E18=$S$14,F18=$T$9),C18,"")&amp;" "&amp;IF(AND(E19=$S$14,F19=$T$9),C19,"")&amp;" "&amp;IF(AND(E20=$S$14,F20=$T$9),C20,"")&amp;" "&amp;IF(AND(E21=$S$14,F21=$T$9),C21,"")&amp;" "&amp;IF(AND(E22=$S$14,F22=$T$9),C22,"")&amp;" "&amp;IF(AND(E23=$S$14,F23=$T$9),C23,"")&amp;" "&amp;IF(AND(E24=$S$14,F24=$T$9),C24,"")&amp;" "&amp;IF(AND(E25=$S$14,F25=$T$9),C25,"")&amp;" "&amp;IF(AND(E26=$S$14,F26=$T$9),C26,"")&amp;" "&amp;IF(AND(E27=$S$14,F27=$T$9),C27,"")&amp;" "&amp;IF(AND(E28=$S$14,F28=$T$9),C28,"")&amp;" "&amp;IF(AND(E29=$S$14,F29=$T$9),C29,"")&amp;" "&amp;IF(AND(E30=$S$14,F30=$T$9),C30,"")&amp;" "&amp;IF(AND(E31=$S$14,F31=$T$9),C31,"")&amp;" "&amp;IF(AND(E32=$S$14,F32=$T$9),C32,"")&amp;" "&amp;IF(AND(E33=$S$14,F33=$T$9),C33,"")&amp;" "&amp;IF(AND(E34=$S$14,F34=$T$9),C34,"")&amp;" "&amp;IF(AND(E35=$S$14,F35=$T$9),C35,"")&amp;" "&amp;IF(AND(E36=$S$14,F36=$T$9),C36,"")&amp;" "&amp;IF(AND(E37=$S$14,F37=$T$9),C37,"")&amp;" "&amp;IF(AND(E38=$S$14,F38=$T$9),C38,"")&amp;" "&amp;IF(AND(E39=$S$14,F39=$T$9),C39,"")&amp;" "&amp;IF(AND(E40=$S$14,F40=$T$9),C40,"")&amp;" "&amp;IF(AND(E41=$S$14,F41=$T$9),C41,"")&amp;" "&amp;IF(AND(E42=$S$14,F42=$T$9),C42,"")&amp;" "&amp;IF(AND(E43=$S$14,F43=$T$9),C43,"")&amp;" "&amp;IF(AND(E44=$S$14,F44=$T$9),C44,"")&amp;" "&amp;IF(AND(E45=$S$14,F45=$T$9),C45,"")&amp;" "&amp;IF(AND(E46=$S$14,F46=$T$9),C46,"")&amp;" "&amp;IF(AND(E47=$S$14,F47=$T$9),C47,"")&amp;" "&amp;IF(AND(E48=$S$14,F48=$T$9),C48,"")&amp;" "&amp;IF(AND(E49=$S$14,F49=$T$9),C49,"")&amp;" "&amp;IF(AND(E50=$S$14,F50=$T$9),C50,"")&amp;" "&amp;IF(AND(E51=$S$14,F51=$T$9),C51,"")&amp;" "&amp;IF(AND(E52=$S$14,F52=$T$9),C52,"")&amp;" "&amp;IF(AND(E53=$S$14,F53=$T$9),C53,"")&amp;" "&amp;IF(AND(E54=$S$14,F54=$T$9),C54,"")&amp;" "&amp;IF(AND(E55=$S$14,F55=$T$9),C55,"")&amp;" "&amp;IF(AND(E56=$S$14,F56=$T$9),C56,"")&amp;" "&amp;IF(AND(E57=$S$14,F57=$T$9),C57,"")&amp;" "&amp;IF(AND(E58=$S$14,F58=$T$9),C58,"")&amp;" "&amp;IF(AND(E59=$S$14,F59=$T$9),C59,"")&amp;" "&amp;IF(AND(E60=$S$14,F60=$T$9),C60,"")&amp;" "&amp;IF(AND(E61=$S$14,F61=$T$9),C61,"")&amp;" "&amp;IF(AND(E62=$S$14,F62=$T$9),C62,"")&amp;" "&amp;IF(AND(E63=$S$14,F63=$T$9),C63,"")&amp;" "&amp;IF(AND(E64=$S$14,F64=$T$9),C64,"")&amp;" "&amp;IF(AND(E65=$S$14,F65=$T$9),C65,"")&amp;" "&amp;IF(AND(E66=$S$14,F66=$T$9),C66,"")&amp;" "&amp;IF(AND(E67=$S$14,F67=$T$9),C67,"")&amp;" "&amp;IF(AND(E68=$S$14,F68=$T$9),C68,"")&amp;" "&amp;IF(AND(E69=$S$14,F69=$T$9),C69,"")&amp;" "&amp;IF(AND(E70=$S$14,F70=$T$9),C70,"")&amp;" "&amp;IF(AND(E71=$S$14,F71=$T$9),C71,"")&amp;" "&amp;IF(AND(E72=$S$14,F72=$T$9),C72,"")&amp;" "&amp;IF(AND(E73=$S$14,F73=$T$9),C73,"")&amp;" "&amp;IF(AND(E74=$S$14,F74=$T$9),C74,"")&amp;" "&amp;IF(AND(E75=$S$14,F75=$T$9),C75,"")&amp;" "&amp;IF(AND(E76=$S$14,F76=$T$9),C76,"")&amp;" "&amp;IF(AND(E77=$S$14,F77=$T$9),C77,"")&amp;" "&amp;IF(AND(E78=$S$14,F78=$T$9),C78,"")&amp;" "&amp;IF(AND(E79=$S$14,F79=$T$9),C79,"")&amp;" "&amp;IF(AND(E80=$S$14,F80=$T$9),C80,"")&amp;" "&amp;IF(AND(E81=$S$14,F81=$T$9),C81,"")&amp;" "&amp;IF(AND(E82=$S$14,F82=$T$9),C82,"")&amp;" "&amp;IF(AND(E83=$S$14,F83=$T$9),C83,"")&amp;" "&amp;IF(AND(E84=$S$14,F84=$T$9),C84,"")&amp;" "&amp;IF(AND(E85=$S$14,F85=$T$9),C85,"")&amp;" "&amp;IF(AND(E86=$S$14,F86=$T$9),C86,"")&amp;" "&amp;IF(AND(E87=$S$14,F87=$T$9),C87,"")&amp;" "&amp;IF(AND(E88=$S$14,F88=$T$9),C88,"")&amp;" "&amp;IF(AND(E89=$S$14,F89=$T$9),C89,"")&amp;" "&amp;IF(AND(E90=$S$14,F90=$T$9),C90,"")&amp;" "&amp;IF(AND(E91=$S$14,F91=$T$9),C91,"")</f>
        <v xml:space="preserve">                                                                                 </v>
      </c>
      <c r="L14" s="39" t="str">
        <f>+IF(AND(E10=$S$14,F10=$U$9),C10,"")&amp;" "&amp;IF(AND(E11=$S$14,F11=$U$9),C11,"")&amp;" "&amp;IF(AND(E12=$S$14,F12=$U$9),C12,"")&amp;" "&amp;IF(AND(E13=$S$14,F13=$U$9),C13,"")&amp;" "&amp;IF(AND(E14=$S$14,F14=$U$9),C14,"")&amp;" "&amp;IF(AND(E15=$S$14,F15=$U$9),C15,"")&amp;" "&amp;IF(AND(E16=$S$14,F16=$U$9),C16,"")&amp;" "&amp;IF(AND(E17=$S$14,F17=$U$9),C17,"")&amp;" "&amp;IF(AND(E18=$S$14,F18=$U$9),C18,"")&amp;" "&amp;IF(AND(E19=$S$14,F19=$U$9),C19,"")&amp;" "&amp;IF(AND(E20=$S$14,F20=$U$9),C20,"")&amp;" "&amp;IF(AND(E21=$S$14,F21=$U$9),C21,"")&amp;" "&amp;IF(AND(E22=$S$14,F22=$U$9),C22,"")&amp;" "&amp;IF(AND(E23=$S$14,F23=$U$9),C23,"")&amp;" "&amp;IF(AND(E24=$S$14,F24=$U$9),C24,"")&amp;" "&amp;IF(AND(E25=$S$14,F25=$U$9),C25,"")&amp;" "&amp;IF(AND(E26=$S$14,F26=$U$9),C26,"")&amp;" "&amp;IF(AND(E27=$S$14,F27=$U$9),C27,"")&amp;" "&amp;IF(AND(E28=$S$14,F28=$U$9),C28,"")&amp;" "&amp;IF(AND(E29=$S$14,F29=$U$9),C29,"")&amp;" "&amp;IF(AND(E30=$S$14,F30=$U$9),C30,"")&amp;" "&amp;IF(AND(E31=$S$14,F31=$U$9),C31,"")&amp;" "&amp;IF(AND(E32=$S$14,F32=$U$9),C32,"")&amp;" "&amp;IF(AND(E33=$S$14,F33=$U$9),C33,"")&amp;" "&amp;IF(AND(E34=$S$14,F34=$U$9),C34,"")&amp;" "&amp;IF(AND(E35=$S$14,F35=$U$9),C35,"")&amp;" "&amp;IF(AND(E36=$S$14,F36=$U$9),C36,"")&amp;" "&amp;IF(AND(E37=$S$14,F37=$U$9),C37,"")&amp;" "&amp;IF(AND(E38=$S$14,F38=$U$9),C38,"")&amp;" "&amp;IF(AND(E39=$S$14,F39=$U$9),C39,"")&amp;" "&amp;IF(AND(E40=$S$14,F40=$U$9),C40,"")&amp;" "&amp;IF(AND(E41=$S$14,F41=$U$9),C41,"")&amp;" "&amp;IF(AND(E42=$S$14,F42=$U$9),C42,"")&amp;" "&amp;IF(AND(E43=$S$14,F43=$U$9),C43,"")&amp;" "&amp;IF(AND(E44=$S$14,F44=$U$9),C44,"")&amp;" "&amp;IF(AND(E45=$S$14,F45=$U$9),C45,"")&amp;" "&amp;IF(AND(E46=$S$14,F46=$U$9),C46,"")&amp;" "&amp;IF(AND(E47=$S$14,F47=$U$9),C47,"")&amp;" "&amp;IF(AND(E48=$S$14,F48=$U$9),C48,"")&amp;" "&amp;IF(AND(E49=$S$14,F49=$U$9),C49,"")&amp;" "&amp;IF(AND(E50=$S$14,F50=$U$9),C50,"")&amp;" "&amp;IF(AND(E51=$S$14,F51=$U$9),C51,"")&amp;" "&amp;IF(AND(E52=$S$14,F52=$U$9),C52,"")&amp;" "&amp;IF(AND(E53=$S$14,F53=$U$9),C53,"")&amp;" "&amp;IF(AND(E54=$S$14,F54=$U$9),C54,"")&amp;" "&amp;IF(AND(E55=$S$14,F55=$U$9),C55,"")&amp;" "&amp;IF(AND(E56=$S$14,F56=$U$9),C56,"")&amp;" "&amp;IF(AND(E57=$S$14,F57=$U$9),C57,"")&amp;" "&amp;IF(AND(E58=$S$14,F58=$U$9),C58,"")&amp;" "&amp;IF(AND(E59=$S$14,F59=$U$9),C59,"")&amp;" "&amp;IF(AND(E60=$S$14,F60=$U$9),C60,"")&amp;" "&amp;IF(AND(E61=$S$14,F61=$U$9),C61,"")&amp;" "&amp;IF(AND(E62=$S$14,F62=$U$9),C62,"")&amp;" "&amp;IF(AND(E63=$S$14,F63=$U$9),C63,"")&amp;" "&amp;IF(AND(E64=$S$14,F64=$U$9),C64,"")&amp;" "&amp;IF(AND(E65=$S$14,F65=$U$9),C65,"")&amp;" "&amp;IF(AND(E66=$S$14,F66=$U$9),C66,"")&amp;" "&amp;IF(AND(E67=$S$14,F67=$U$9),C67,"")&amp;" "&amp;IF(AND(E68=$S$14,F68=$U$9),C68,"")&amp;" "&amp;IF(AND(E69=$S$14,F69=$U$9),C69,"")&amp;" "&amp;IF(AND(E70=$S$14,F70=$U$9),C70,"")&amp;" "&amp;IF(AND(E71=$S$14,F71=$U$9),C71,"")&amp;" "&amp;IF(AND(E72=$S$14,F72=$U$9),C72,"")&amp;" "&amp;IF(AND(E73=$S$14,F73=$U$9),C73,"")&amp;" "&amp;IF(AND(E74=$S$14,F74=$U$9),C74,"")&amp;" "&amp;IF(AND(E75=$S$14,F75=$U$9),C75,"")&amp;" "&amp;IF(AND(E76=$S$14,F76=$U$9),C76,"")&amp;" "&amp;IF(AND(E77=$S$14,F77=$U$9),C77,"")&amp;" "&amp;IF(AND(E78=$S$14,F78=$U$9),C78,"")&amp;" "&amp;IF(AND(E79=$S$14,F79=$U$9),C79,"")&amp;" "&amp;IF(AND(E80=$S$14,F80=$U$9),C80,"")&amp;" "&amp;IF(AND(E81=$S$14,F81=$U$9),C81,"")&amp;" "&amp;IF(AND(E82=$S$14,F82=$U$9),C82,"")&amp;" "&amp;IF(AND(E83=$S$14,F83=$U$9),C83,"")&amp;" "&amp;IF(AND(E84=$S$14,F84=$U$9),C84,"")&amp;" "&amp;IF(AND(E85=$S$14,F85=$U$9),C85,"")&amp;" "&amp;IF(AND(E86=$S$14,F86=$U$9),C86,"")&amp;" "&amp;IF(AND(E87=$S$14,F87=$U$9),C87,"")&amp;" "&amp;IF(AND(E88=$S$14,F88=$U$9),C88,"")&amp;" "&amp;IF(AND(E89=$S$14,F89=$U$9),C89,"")&amp;" "&amp;IF(AND(E90=$S$14,F90=$U$9),C90,"")&amp;" "&amp;IF(AND(E91=$S$14,F91=$U$9),C91,"")</f>
        <v xml:space="preserve">                                                                                 </v>
      </c>
      <c r="M14" s="40" t="str">
        <f>+IF(AND(E10=$S$14,F10=$V$9),C10,"")&amp;" "&amp;IF(AND(E11=$S$14,F11=$V$9),C11,"")&amp;" "&amp;IF(AND(E12=$S$14,F12=$V$9),C12,"")&amp;" "&amp;IF(AND(E13=$S$14,F13=$V$9),C13,"")&amp;" "&amp;IF(AND(E14=$S$14,F14=$V$9),C14,"")&amp;" "&amp;IF(AND(E15=$S$14,F15=$V$9),C15,"")&amp;" "&amp;IF(AND(E16=$S$14,F16=$V$9),C16,"")&amp;" "&amp;IF(AND(E17=$S$14,F17=$V$9),C17,"")&amp;" "&amp;IF(AND(E18=$S$14,F18=$V$9),C18,"")&amp;" "&amp;IF(AND(E19=$S$14,F19=$V$9),C19,"")&amp;" "&amp;IF(AND(E20=$S$14,F20=$V$9),C20,"")&amp;" "&amp;IF(AND(E21=$S$14,F21=$V$9),C21,"")&amp;" "&amp;IF(AND(E22=$S$14,F22=$V$9),C22,"")&amp;" "&amp;IF(AND(E23=$S$14,F23=$V$9),C23,"")&amp;" "&amp;IF(AND(E24=$S$14,F24=$V$9),C24,"")&amp;" "&amp;IF(AND(E25=$S$14,F25=$V$9),C25,"")&amp;" "&amp;IF(AND(E26=$S$14,F26=$V$9),C26,"")&amp;" "&amp;IF(AND(E27=$S$14,F27=$V$9),C27,"")&amp;" "&amp;IF(AND(E28=$S$14,F28=$V$9),C28,"")&amp;" "&amp;IF(AND(E29=$S$14,F29=$V$9),C29,"")&amp;" "&amp;IF(AND(E30=$S$14,F30=$V$9),C30,"")&amp;" "&amp;IF(AND(E31=$S$14,F31=$V$9),C31,"")&amp;" "&amp;IF(AND(E32=$S$14,F32=$V$9),C32,"")&amp;" "&amp;IF(AND(E33=$S$14,F33=$V$9),C33,"")&amp;" "&amp;IF(AND(E34=$S$14,F34=$V$9),C34,"")&amp;" "&amp;IF(AND(E35=$S$14,F35=$V$9),C35,"")&amp;" "&amp;IF(AND(E36=$S$14,F36=$V$9),C36,"")&amp;" "&amp;IF(AND(E37=$S$14,F37=$V$9),C37,"")&amp;" "&amp;IF(AND(E38=$S$14,F38=$V$9),C38,"")&amp;" "&amp;IF(AND(E39=$S$14,F39=$V$9),C39,"")&amp;" "&amp;IF(AND(E40=$S$14,F40=$V$9),C40,"")&amp;" "&amp;IF(AND(E41=$S$14,F41=$V$9),C41,"")&amp;" "&amp;IF(AND(E42=$S$14,F42=$V$9),C42,"")&amp;" "&amp;IF(AND(E43=$S$14,F43=$V$9),C43,"")&amp;" "&amp;IF(AND(E44=$S$14,F44=$V$9),C44,"")&amp;" "&amp;IF(AND(E45=$S$14,F45=$V$9),C45,"")&amp;" "&amp;IF(AND(E46=$S$14,F46=$V$9),C46,"")&amp;" "&amp;IF(AND(E47=$S$14,F47=$V$9),C47,"")&amp;" "&amp;IF(AND(E48=$S$14,F48=$V$9),C48,"")&amp;" "&amp;IF(AND(E49=$S$14,F49=$V$9),C49,"")&amp;" "&amp;IF(AND(E50=$S$14,F50=$V$9),C50,"")&amp;" "&amp;IF(AND(E51=$S$14,F51=$V$9),C51,"")&amp;" "&amp;IF(AND(E52=$S$14,F52=$V$9),C52,"")&amp;" "&amp;IF(AND(E53=$S$14,F53=$V$9),C53,"")&amp;" "&amp;IF(AND(E54=$S$14,F54=$V$9),C54,"")&amp;" "&amp;IF(AND(E55=$S$14,F55=$V$9),C55,"")&amp;" "&amp;IF(AND(E56=$S$14,F56=$V$9),C56,"")&amp;" "&amp;IF(AND(E57=$S$14,F57=$V$9),C57,"")&amp;" "&amp;IF(AND(E58=$S$14,F58=$V$9),C58,"")&amp;" "&amp;IF(AND(E59=$S$14,F59=$V$9),C59,"")&amp;" "&amp;IF(AND(E60=$S$14,F60=$V$9),C60,"")&amp;" "&amp;IF(AND(E61=$S$14,F61=$V$9),C61,"")&amp;" "&amp;IF(AND(E62=$S$14,F62=$V$9),C62,"")&amp;" "&amp;IF(AND(E63=$S$14,F63=$V$9),C63,"")&amp;" "&amp;IF(AND(E64=$S$14,F64=$V$9),C64,"")&amp;" "&amp;IF(AND(E65=$S$14,F65=$V$9),C65,"")&amp;" "&amp;IF(AND(E66=$S$14,F66=$V$9),C66,"")&amp;" "&amp;IF(AND(E67=$S$14,F67=$V$9),C67,"")&amp;" "&amp;IF(AND(E68=$S$14,F68=$V$9),C68,"")&amp;" "&amp;IF(AND(E69=$S$14,F69=$V$9),C69,"")&amp;" "&amp;IF(AND(E70=$S$14,F70=$V$9),C70,"")&amp;" "&amp;IF(AND(E71=$S$14,F71=$V$9),C71,"")&amp;" "&amp;IF(AND(E72=$S$14,F72=$V$9),C72,"")&amp;" "&amp;IF(AND(E73=$S$14,F73=$V$9),C73,"")&amp;" "&amp;IF(AND(E74=$S$14,F74=$V$9),C74,"")&amp;" "&amp;IF(AND(E75=$S$14,F75=$V$9),C75,"")&amp;" "&amp;IF(AND(E76=$S$14,F76=$V$9),C76,"")&amp;" "&amp;IF(AND(E77=$S$14,F77=$V$9),C77,"")&amp;" "&amp;IF(AND(E78=$S$14,F78=$V$9),C78,"")&amp;" "&amp;IF(AND(E79=$S$14,F79=$V$9),C79,"")&amp;" "&amp;IF(AND(E80=$S$14,F80=$V$9),C80,"")&amp;" "&amp;IF(AND(E81=$S$14,F81=$V$9),C81,"")&amp;" "&amp;IF(AND(E82=$S$14,F82=$V$9),C82,"")&amp;" "&amp;IF(AND(E83=$S$14,F83=$V$9),C83,"")&amp;" "&amp;IF(AND(E84=$S$14,F84=$V$9),C84,"")&amp;" "&amp;IF(AND(E85=$S$14,F85=$V$9),C85,"")&amp;" "&amp;IF(AND(E86=$S$14,F86=$V$9),C86,"")&amp;" "&amp;IF(AND(E87=$S$14,F87=$V$9),C87,"")&amp;" "&amp;IF(AND(E88=$S$14,F88=$V$9),C88,"")&amp;" "&amp;IF(AND(E89=$S$14,F89=$V$9),C89,"")&amp;" "&amp;IF(AND(E90=$S$14,F90=$V$9),C90,"")&amp;" "&amp;IF(AND(E91=$S$14,F91=$V$9),C91,"")</f>
        <v xml:space="preserve">                                                                                 </v>
      </c>
      <c r="N14" s="41" t="str">
        <f>+IF(AND(E10=$S$14,F10=$W$9),C10,"")&amp;" "&amp;IF(AND(E11=$S$14,F11=$W$9),C11,"")&amp;" "&amp;IF(AND(E12=$S$14,F12=$W$9),C12,"")&amp;" "&amp;IF(AND(E13=$S$14,F13=$W$9),C13,"")&amp;" "&amp;IF(AND(E14=$S$14,F14=$W$9),C14,"")&amp;" "&amp;IF(AND(E15=$S$14,F15=$W$9),C15,"")&amp;" "&amp;IF(AND(E16=$S$14,F16=$W$9),C16,"")&amp;" "&amp;IF(AND(E17=$S$14,F17=$W$9),C17,"")&amp;" "&amp;IF(AND(E18=$S$14,F18=$W$9),C18,"")&amp;" "&amp;IF(AND(E19=$S$14,F19=$W$9),C19,"")&amp;" "&amp;IF(AND(E20=$S$14,F20=$W$9),C20,"")&amp;" "&amp;IF(AND(E21=$S$14,F21=$W$9),C21,"")&amp;" "&amp;IF(AND(E22=$S$14,F22=$W$9),C22,"")&amp;" "&amp;IF(AND(E23=$S$14,F23=$W$9),C23,"")&amp;" "&amp;IF(AND(E24=$S$14,F24=$W$9),C24,"")&amp;" "&amp;IF(AND(E25=$S$14,F25=$W$9),C25,"")&amp;" "&amp;IF(AND(E26=$S$14,F26=$W$9),C26,"")&amp;" "&amp;IF(AND(E27=$S$14,F27=$W$9),C27,"")&amp;" "&amp;IF(AND(E28=$S$14,F28=$W$9),C28,"")&amp;" "&amp;IF(AND(E29=$S$14,F29=$W$9),C29,"")&amp;" "&amp;IF(AND(E30=$S$14,F30=$W$9),C30,"")&amp;" "&amp;IF(AND(E31=$S$14,F31=$W$9),C31,"")&amp;" "&amp;IF(AND(E32=$S$14,F32=$W$9),C32,"")&amp;" "&amp;IF(AND(E33=$S$14,F33=$W$9),C33,"")&amp;" "&amp;IF(AND(E34=$S$14,F34=$W$9),C34,"")&amp;" "&amp;IF(AND(E35=$S$14,F35=$W$9),C35,"")&amp;" "&amp;IF(AND(E36=$S$14,F36=$W$9),C36,"")&amp;" "&amp;IF(AND(E37=$S$14,F37=$W$9),C37,"")&amp;" "&amp;IF(AND(E38=$S$14,F38=$W$9),C38,"")&amp;" "&amp;IF(AND(E39=$S$14,F39=$W$9),C39,"")&amp;" "&amp;IF(AND(E40=$S$14,F40=$W$9),C40,"")&amp;" "&amp;IF(AND(E41=$S$14,F41=$W$9),C41,"")&amp;" "&amp;IF(AND(E42=$S$14,F42=$W$9),C42,"")&amp;" "&amp;IF(AND(E43=$S$14,F43=$W$9),C43,"")&amp;" "&amp;IF(AND(E44=$S$14,F44=$W$9),C44,"")&amp;" "&amp;IF(AND(E45=$S$14,F45=$W$9),C45,"")&amp;" "&amp;IF(AND(E46=$S$14,F46=$W$9),C46,"")&amp;" "&amp;IF(AND(E47=$S$14,F47=$W$9),C47,"")&amp;" "&amp;IF(AND(E48=$S$14,F48=$W$9),C48,"")&amp;" "&amp;IF(AND(E49=$S$14,F49=$W$9),C49,"")&amp;" "&amp;IF(AND(E50=$S$14,F50=$W$9),C50,"")&amp;" "&amp;IF(AND(E51=$S$14,F51=$W$9),C51,"")&amp;" "&amp;IF(AND(E52=$S$14,F52=$W$9),C52,"")&amp;" "&amp;IF(AND(E53=$S$14,F53=$W$9),C53,"")&amp;" "&amp;IF(AND(E54=$S$14,F54=$W$9),C54,"")&amp;" "&amp;IF(AND(E55=$S$14,F55=$W$9),C55,"")&amp;" "&amp;IF(AND(E56=$S$14,F56=$W$9),C56,"")&amp;" "&amp;IF(AND(E57=$S$14,F57=$W$9),C57,"")&amp;" "&amp;IF(AND(E58=$S$14,F58=$W$9),C58,"")&amp;" "&amp;IF(AND(E59=$S$14,F59=$W$9),C59,"")&amp;" "&amp;IF(AND(E60=$S$14,F60=$W$9),C60,"")&amp;" "&amp;IF(AND(E61=$S$14,F61=$W$9),C61,"")&amp;" "&amp;IF(AND(E62=$S$14,F62=$W$9),C62,"")&amp;" "&amp;IF(AND(E63=$S$14,F63=$W$9),C63,"")&amp;" "&amp;IF(AND(E64=$S$14,F64=$W$9),C64,"")&amp;" "&amp;IF(AND(E65=$S$14,F65=$W$9),C65,"")&amp;" "&amp;IF(AND(E66=$S$14,F66=$W$9),C66,"")&amp;" "&amp;IF(AND(E67=$S$14,F67=$W$9),C67,"")&amp;" "&amp;IF(AND(E68=$S$14,F68=$W$9),C68,"")&amp;" "&amp;IF(AND(E69=$S$14,F69=$W$9),C69,"")&amp;" "&amp;IF(AND(E70=$S$14,F70=$W$9),C70,"")&amp;" "&amp;IF(AND(E71=$S$14,F71=$W$9),C71,"")&amp;" "&amp;IF(AND(E72=$S$14,F72=$W$9),C72,"")&amp;" "&amp;IF(AND(E73=$S$14,F73=$W$9),C73,"")&amp;" "&amp;IF(AND(E74=$S$14,F74=$W$9),C74,"")&amp;" "&amp;IF(AND(E75=$S$14,F75=$W$9),C75,"")&amp;" "&amp;IF(AND(E76=$S$14,F76=$W$9),C76,"")&amp;" "&amp;IF(AND(E77=$S$14,F77=$W$9),C77,"")&amp;" "&amp;IF(AND(E78=$S$14,F78=$W$9),C78,"")&amp;" "&amp;IF(AND(E79=$S$14,F79=$W$9),C79,"")&amp;" "&amp;IF(AND(E80=$S$14,F80=$W$9),C80,"")&amp;" "&amp;IF(AND(E81=$S$14,F81=$W$9),C81,"")&amp;" "&amp;IF(AND(E82=$S$14,F82=$W$9),C82,"")&amp;" "&amp;IF(AND(E83=$S$14,F83=$W$9),C83,"")&amp;" "&amp;IF(AND(E84=$S$14,F84=$W$9),C84,"")&amp;" "&amp;IF(AND(E85=$S$14,F85=$W$9),C85,"")&amp;" "&amp;IF(AND(E86=$S$14,F86=$W$9),C86,"")&amp;" "&amp;IF(AND(E87=$S$14,F87=$W$9),C87,"")&amp;" "&amp;IF(AND(E88=$S$14,F88=$W$9),C88,"")&amp;" "&amp;IF(AND(E89=$S$14,F89=$W$9),C89,"")&amp;" "&amp;IF(AND(E90=$S$14,F90=$W$9),C90,"")&amp;" "&amp;IF(AND(E91=$S$14,F91=$W$9),C91,"")</f>
        <v xml:space="preserve">                                                                                 </v>
      </c>
      <c r="O14" s="42" t="str">
        <f>+IF(AND(E10=$S$14,F10=$X$9),C10,"")&amp;" "&amp;IF(AND(E11=$S$14,F11=$X$9),C11,"")&amp;" "&amp;IF(AND(E12=$S$14,F12=$X$9),C12,"")&amp;" "&amp;IF(AND(E13=$S$14,F13=$X$9),C13,"")&amp;" "&amp;IF(AND(E14=$S$14,F14=$X$9),C14,"")&amp;" "&amp;IF(AND(E15=$S$14,F15=$X$9),C15,"")&amp;" "&amp;IF(AND(E16=$S$14,F16=$X$9),C16,"")&amp;" "&amp;IF(AND(E17=$S$14,F17=$X$9),C17,"")&amp;" "&amp;IF(AND(E18=$S$14,F18=$X$9),C18,"")&amp;" "&amp;IF(AND(E19=$S$14,F19=$X$9),C19,"")&amp;" "&amp;IF(AND(E20=$S$14,F20=$X$9),C20,"")&amp;" "&amp;IF(AND(E21=$S$14,F21=$X$9),C21,"")&amp;" "&amp;IF(AND(E22=$S$14,F22=$X$9),C22,"")&amp;" "&amp;IF(AND(E23=$S$14,F23=$X$9),C23,"")&amp;" "&amp;IF(AND(E24=$S$14,F24=$X$9),C24,"")&amp;" "&amp;IF(AND(E25=$S$14,F25=$X$9),C25,"")&amp;" "&amp;IF(AND(E26=$S$14,F26=$X$9),C26,"")&amp;" "&amp;IF(AND(E27=$S$14,F27=$X$9),C27,"")&amp;" "&amp;IF(AND(E28=$S$14,F28=$X$9),C28,"")&amp;" "&amp;IF(AND(E29=$S$14,F29=$X$9),C29,"")&amp;" "&amp;IF(AND(E30=$S$14,F30=$X$9),C30,"")&amp;" "&amp;IF(AND(E31=$S$14,F31=$X$9),C31,"")&amp;" "&amp;IF(AND(E32=$S$14,F32=$X$9),C32,"")&amp;" "&amp;IF(AND(E33=$S$14,F33=$X$9),C33,"")&amp;" "&amp;IF(AND(E34=$S$14,F34=$X$9),C34,"")&amp;" "&amp;IF(AND(E35=$S$14,F35=$X$9),C35,"")&amp;" "&amp;IF(AND(E36=$S$14,F36=$X$9),C36,"")&amp;" "&amp;IF(AND(E37=$S$14,F37=$X$9),C37,"")&amp;" "&amp;IF(AND(E38=$S$14,F38=$X$9),C38,"")&amp;" "&amp;IF(AND(E39=$S$14,F39=$X$9),C39,"")&amp;" "&amp;IF(AND(E40=$S$14,F40=$X$9),C40,"")&amp;" "&amp;IF(AND(E41=$S$14,F41=$X$9),C41,"")&amp;" "&amp;IF(AND(E42=$S$14,F42=$X$9),C42,"")&amp;" "&amp;IF(AND(E43=$S$14,F43=$X$9),C43,"")&amp;" "&amp;IF(AND(E44=$S$14,F44=$X$9),C44,"")&amp;" "&amp;IF(AND(E45=$S$14,F45=$X$9),C45,"")&amp;" "&amp;IF(AND(E46=$S$14,F46=$X$9),C46,"")&amp;" "&amp;IF(AND(E47=$S$14,F47=$X$9),C47,"")&amp;" "&amp;IF(AND(E48=$S$14,F48=$X$9),C48,"")&amp;" "&amp;IF(AND(E49=$S$14,F49=$X$9),C49,"")&amp;" "&amp;IF(AND(E50=$S$14,F50=$X$9),C50,"")&amp;" "&amp;IF(AND(E51=$S$14,F51=$X$9),C51,"")&amp;" "&amp;IF(AND(E52=$S$14,F52=$X$9),C52,"")&amp;" "&amp;IF(AND(E53=$S$14,F53=$X$9),C53,"")&amp;" "&amp;IF(AND(E54=$S$14,F54=$X$9),C54,"")&amp;" "&amp;IF(AND(E55=$S$14,F55=$X$9),C55,"")&amp;" "&amp;IF(AND(E56=$S$14,F56=$X$9),C56,"")&amp;" "&amp;IF(AND(E57=$S$14,F57=$X$9),C57,"")&amp;" "&amp;IF(AND(E58=$S$14,F58=$X$9),C58,"")&amp;" "&amp;IF(AND(E59=$S$14,F59=$X$9),C59,"")&amp;" "&amp;IF(AND(E60=$S$14,F60=$X$9),C60,"")&amp;" "&amp;IF(AND(E61=$S$14,F61=$X$9),C61,"")&amp;" "&amp;IF(AND(E62=$S$14,F62=$X$9),C62,"")&amp;" "&amp;IF(AND(E63=$S$14,F63=$X$9),C63,"")&amp;" "&amp;IF(AND(E64=$S$14,F64=$X$9),C64,"")&amp;" "&amp;IF(AND(E65=$S$14,F65=$X$9),C65,"")&amp;" "&amp;IF(AND(E66=$S$14,F66=$X$9),C66,"")&amp;" "&amp;IF(AND(E67=$S$14,F67=$X$9),C67,"")&amp;" "&amp;IF(AND(E68=$S$14,F68=$X$9),C68,"")&amp;" "&amp;IF(AND(E69=$S$14,F69=$X$9),C69,"")&amp;" "&amp;IF(AND(E70=$S$14,F70=$X$9),C70,"")&amp;" "&amp;IF(AND(E71=$S$14,F71=$X$9),C71,"")&amp;" "&amp;IF(AND(E72=$S$14,F72=$X$9),C72,"")&amp;" "&amp;IF(AND(E73=$S$14,F73=$X$9),C73,"")&amp;" "&amp;IF(AND(E74=$S$14,F74=$X$9),C74,"")&amp;" "&amp;IF(AND(E75=$S$14,F75=$X$9),C75,"")&amp;" "&amp;IF(AND(E76=$S$14,F76=$X$9),C76,"")&amp;" "&amp;IF(AND(E77=$S$14,F77=$X$9),C77,"")&amp;" "&amp;IF(AND(E78=$S$14,F78=$X$9),C78,"")&amp;" "&amp;IF(AND(E79=$S$14,F79=$X$9),C79,"")&amp;" "&amp;IF(AND(E80=$S$14,F80=$X$9),C80,"")&amp;" "&amp;IF(AND(E81=$S$14,F81=$X$9),C81,"")&amp;" "&amp;IF(AND(E82=$S$14,F82=$X$9),C82,"")&amp;" "&amp;IF(AND(E83=$S$14,F83=$X$9),C83,"")&amp;" "&amp;IF(AND(E84=$S$14,F84=$X$9),C84,"")&amp;" "&amp;IF(AND(E85=$S$14,F85=$X$9),C85,"")&amp;" "&amp;IF(AND(E86=$S$14,F86=$X$9),C86,"")&amp;" "&amp;IF(AND(E87=$S$14,F87=$X$9),C87,"")&amp;" "&amp;IF(AND(E88=$S$14,F88=$X$9),C88,"")&amp;" "&amp;IF(AND(E89=$S$14,F89=$X$9),C89,"")&amp;" "&amp;IF(AND(E90=$S$14,F90=$X$9),C90,"")&amp;" "&amp;IF(AND(E91=$S$14,F91=$X$9),C91,"")</f>
        <v xml:space="preserve">                                                                                 </v>
      </c>
      <c r="P14" s="88"/>
      <c r="Q14" s="700"/>
      <c r="R14" s="51">
        <v>0.2</v>
      </c>
      <c r="S14" s="52" t="s">
        <v>115</v>
      </c>
      <c r="T14" s="39" t="s">
        <v>122</v>
      </c>
      <c r="U14" s="39" t="s">
        <v>122</v>
      </c>
      <c r="V14" s="40" t="s">
        <v>68</v>
      </c>
      <c r="W14" s="41" t="s">
        <v>116</v>
      </c>
      <c r="X14" s="42" t="s">
        <v>114</v>
      </c>
    </row>
    <row r="15" spans="1:24" ht="150" customHeight="1" x14ac:dyDescent="0.35">
      <c r="A15" s="308" t="str">
        <f>'1. Identificación'!D33</f>
        <v>Jurídica y Contratación</v>
      </c>
      <c r="B15" s="290">
        <f>'1. Identificación'!F33</f>
        <v>0</v>
      </c>
      <c r="C15" s="291">
        <f>'1. Identificación'!A33</f>
        <v>6</v>
      </c>
      <c r="D15" s="301" t="str">
        <f>'1. Identificación'!N33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E15" s="147" t="str">
        <f>'2. Prob. Impacto'!I16</f>
        <v>Media</v>
      </c>
      <c r="F15" s="147" t="str">
        <f>'2. Prob. Impacto'!Q16</f>
        <v>Mayor</v>
      </c>
      <c r="G15" s="302" t="str">
        <f t="shared" si="0"/>
        <v>Alto</v>
      </c>
      <c r="H15" s="88"/>
      <c r="I15" s="88"/>
      <c r="J15" s="88"/>
      <c r="K15" s="88"/>
      <c r="L15" s="88"/>
      <c r="M15" s="88"/>
      <c r="N15" s="88"/>
      <c r="O15" s="88"/>
      <c r="P15" s="88"/>
      <c r="Q15" s="44"/>
      <c r="R15" s="44"/>
      <c r="S15" s="44"/>
      <c r="T15" s="44"/>
      <c r="U15" s="44"/>
      <c r="V15" s="44"/>
      <c r="W15" s="44"/>
      <c r="X15" s="44"/>
    </row>
    <row r="16" spans="1:24" ht="150" customHeight="1" x14ac:dyDescent="0.35">
      <c r="A16" s="308" t="str">
        <f>'1. Identificación'!D34</f>
        <v>Jurídica y Contratación</v>
      </c>
      <c r="B16" s="290">
        <f>'1. Identificación'!F34</f>
        <v>0</v>
      </c>
      <c r="C16" s="291">
        <f>'1. Identificación'!A34</f>
        <v>7</v>
      </c>
      <c r="D16" s="301" t="str">
        <f>'1. Identificación'!N34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E16" s="147" t="str">
        <f>'2. Prob. Impacto'!I17</f>
        <v>Media</v>
      </c>
      <c r="F16" s="147" t="str">
        <f>'2. Prob. Impacto'!Q17</f>
        <v>Catastrófico</v>
      </c>
      <c r="G16" s="302" t="str">
        <f t="shared" si="0"/>
        <v>Extremo</v>
      </c>
      <c r="H16" s="88"/>
      <c r="I16" s="88"/>
      <c r="J16" s="88"/>
      <c r="K16" s="88"/>
      <c r="L16" s="88"/>
      <c r="M16" s="88"/>
      <c r="N16" s="88"/>
      <c r="O16" s="88"/>
      <c r="P16" s="88"/>
      <c r="Q16" s="44"/>
      <c r="R16" s="44"/>
      <c r="S16" s="44"/>
      <c r="T16" s="89" t="s">
        <v>167</v>
      </c>
      <c r="U16" s="44"/>
      <c r="V16" s="90"/>
      <c r="W16" s="90"/>
      <c r="X16" s="90"/>
    </row>
    <row r="17" spans="1:24" ht="150" customHeight="1" x14ac:dyDescent="0.35">
      <c r="A17" s="308" t="str">
        <f>'1. Identificación'!D35</f>
        <v>Gestión Documental</v>
      </c>
      <c r="B17" s="290">
        <f>'1. Identificación'!F35</f>
        <v>0</v>
      </c>
      <c r="C17" s="291">
        <f>'1. Identificación'!A35</f>
        <v>8</v>
      </c>
      <c r="D17" s="301" t="str">
        <f>'1. Identificación'!N35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E17" s="147" t="str">
        <f>'2. Prob. Impacto'!I18</f>
        <v>Media</v>
      </c>
      <c r="F17" s="147" t="str">
        <f>'2. Prob. Impacto'!Q18</f>
        <v>Moderado</v>
      </c>
      <c r="G17" s="302" t="str">
        <f t="shared" si="0"/>
        <v>Moderado</v>
      </c>
      <c r="H17" s="88"/>
      <c r="I17" s="88"/>
      <c r="J17" s="88"/>
      <c r="K17" s="88"/>
      <c r="L17" s="88"/>
      <c r="M17" s="88"/>
      <c r="N17" s="88"/>
      <c r="O17" s="88"/>
      <c r="P17" s="88"/>
      <c r="Q17" s="44"/>
      <c r="R17" s="44"/>
      <c r="S17" s="44"/>
      <c r="T17" s="91" t="s">
        <v>114</v>
      </c>
      <c r="U17" s="44"/>
      <c r="V17" s="90"/>
      <c r="W17" s="90"/>
      <c r="X17" s="90"/>
    </row>
    <row r="18" spans="1:24" ht="150" customHeight="1" x14ac:dyDescent="0.35">
      <c r="A18" s="308" t="str">
        <f>'1. Identificación'!D36</f>
        <v>Sistemas de Información y Tecnología</v>
      </c>
      <c r="B18" s="290">
        <f>'1. Identificación'!F36</f>
        <v>0</v>
      </c>
      <c r="C18" s="291">
        <f>'1. Identificación'!A36</f>
        <v>9</v>
      </c>
      <c r="D18" s="301" t="str">
        <f>'1. Identificación'!N36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E18" s="147" t="str">
        <f>'2. Prob. Impacto'!I19</f>
        <v>Media</v>
      </c>
      <c r="F18" s="147" t="str">
        <f>'2. Prob. Impacto'!Q19</f>
        <v>Moderado</v>
      </c>
      <c r="G18" s="302" t="str">
        <f t="shared" si="0"/>
        <v>Moderado</v>
      </c>
      <c r="H18" s="88"/>
      <c r="I18" s="88"/>
      <c r="J18" s="88"/>
      <c r="K18" s="88"/>
      <c r="L18" s="88"/>
      <c r="M18" s="88"/>
      <c r="N18" s="88"/>
      <c r="O18" s="88"/>
      <c r="P18" s="88"/>
      <c r="Q18" s="44"/>
      <c r="R18" s="44"/>
      <c r="S18" s="44"/>
      <c r="T18" s="34" t="s">
        <v>116</v>
      </c>
      <c r="U18" s="90"/>
      <c r="V18" s="90"/>
      <c r="W18" s="90"/>
      <c r="X18" s="90"/>
    </row>
    <row r="19" spans="1:24" ht="150" customHeight="1" x14ac:dyDescent="0.35">
      <c r="A19" s="308" t="str">
        <f>'1. Identificación'!D37</f>
        <v>Sistemas de Información y Tecnología</v>
      </c>
      <c r="B19" s="290">
        <f>'1. Identificación'!F37</f>
        <v>0</v>
      </c>
      <c r="C19" s="291">
        <f>'1. Identificación'!A37</f>
        <v>10</v>
      </c>
      <c r="D19" s="301" t="str">
        <f>'1. Identificación'!N37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E19" s="147" t="str">
        <f>'2. Prob. Impacto'!I20</f>
        <v>Media</v>
      </c>
      <c r="F19" s="147" t="str">
        <f>'2. Prob. Impacto'!Q20</f>
        <v>Moderado</v>
      </c>
      <c r="G19" s="302" t="str">
        <f t="shared" si="0"/>
        <v>Moderado</v>
      </c>
      <c r="H19" s="88"/>
      <c r="I19" s="88"/>
      <c r="J19" s="88"/>
      <c r="K19" s="88"/>
      <c r="L19" s="88"/>
      <c r="M19" s="88"/>
      <c r="N19" s="88"/>
      <c r="O19" s="88"/>
      <c r="P19" s="88"/>
      <c r="Q19" s="44"/>
      <c r="R19" s="44"/>
      <c r="S19" s="92"/>
      <c r="T19" s="36" t="s">
        <v>68</v>
      </c>
      <c r="U19" s="92"/>
      <c r="V19" s="92"/>
      <c r="W19" s="92"/>
      <c r="X19" s="92"/>
    </row>
    <row r="20" spans="1:24" ht="110.25" customHeight="1" x14ac:dyDescent="0.35">
      <c r="A20" s="289" t="str">
        <f>'1. Identificación'!D38</f>
        <v>Compras y Almacén</v>
      </c>
      <c r="B20" s="290">
        <f>'1. Identificación'!F38</f>
        <v>0</v>
      </c>
      <c r="C20" s="291">
        <f>'1. Identificación'!A38</f>
        <v>11</v>
      </c>
      <c r="D20" s="301" t="str">
        <f>'1. Identificación'!N38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E20" s="147" t="str">
        <f>'2. Prob. Impacto'!I21</f>
        <v>Media</v>
      </c>
      <c r="F20" s="147" t="str">
        <f>'2. Prob. Impacto'!Q21</f>
        <v>Moderado</v>
      </c>
      <c r="G20" s="302" t="str">
        <f t="shared" ref="G20" si="1">+IF(E20=$S$10,IF(F20=$T$9,$T$10,IF(F20=$U$9,$U$10,IF(F20=$V$9,$V$10,IF(F20=$W$9,$W$10,IF(F20=$X$9,$X$10))))),IF(E20=$S$11,IF(F20=$T$9,$T$11,IF(F20=$U$9,$U$11,IF(F20=$V$9,$V$11,IF(F20=$W$9,$W$11,IF(F20=$X$9,$X$11))))),IF(E20=$S$12,IF(F20=$T$9,$T$12,IF(F20=$U$9,$U$12,IF(F20=$V$9,$V$12,IF(F20=$W$9,$W$12,IF(F20=$X$9,$X$12))))),IF(E20=$S$13,IF(F20=$T$9,$T$13,IF(F20=$U$9,$U$13,IF(F20=$V$9,$V$13,IF(F20=$W$9,$W$13,IF(F20=$X$9,$X$13))))),IF(E20=$S$14,IF(F20=$T$9,$T$14,IF(F20=$U$9,$U$14,IF(F20=$V$9,$V$14,IF(F20=$W$9,$W$14,IF(F20=$X$9,$X$14))))),"")))))</f>
        <v>Moderado</v>
      </c>
      <c r="H20" s="88"/>
      <c r="I20" s="88"/>
      <c r="J20" s="88"/>
      <c r="K20" s="88"/>
      <c r="L20" s="88"/>
      <c r="M20" s="88"/>
      <c r="N20" s="88"/>
      <c r="O20" s="88"/>
      <c r="P20" s="88"/>
      <c r="Q20" s="44"/>
      <c r="R20" s="44"/>
      <c r="S20" s="92"/>
      <c r="T20" s="37" t="s">
        <v>122</v>
      </c>
      <c r="U20" s="44"/>
      <c r="V20" s="44"/>
      <c r="W20" s="44"/>
      <c r="X20" s="44"/>
    </row>
    <row r="21" spans="1:24" ht="111" customHeight="1" x14ac:dyDescent="0.35">
      <c r="A21" s="289">
        <f>'1. Identificación'!D40</f>
        <v>0</v>
      </c>
      <c r="B21" s="290">
        <f>'1. Identificación'!F40</f>
        <v>0</v>
      </c>
      <c r="C21" s="291">
        <f>'1. Identificación'!A40</f>
        <v>0</v>
      </c>
      <c r="D21" s="301" t="str">
        <f>'1. Identificación'!N40</f>
        <v xml:space="preserve">  </v>
      </c>
      <c r="E21" s="147" t="str">
        <f>'2. Prob. Impacto'!I22</f>
        <v/>
      </c>
      <c r="F21" s="147" t="str">
        <f>'2. Prob. Impacto'!Q22</f>
        <v/>
      </c>
      <c r="G21" s="302" t="str">
        <f t="shared" si="0"/>
        <v/>
      </c>
      <c r="H21" s="88"/>
      <c r="I21" s="88"/>
      <c r="J21" s="88"/>
      <c r="K21" s="88"/>
      <c r="L21" s="88"/>
      <c r="M21" s="88"/>
      <c r="N21" s="88"/>
      <c r="O21" s="88"/>
      <c r="P21" s="88"/>
      <c r="Q21" s="93"/>
      <c r="R21" s="93"/>
      <c r="S21" s="92"/>
      <c r="T21" s="44"/>
      <c r="U21" s="44"/>
      <c r="V21" s="44"/>
      <c r="W21" s="44"/>
      <c r="X21" s="44"/>
    </row>
    <row r="22" spans="1:24" ht="127.5" customHeight="1" x14ac:dyDescent="0.35">
      <c r="A22" s="289">
        <f>'1. Identificación'!D41</f>
        <v>0</v>
      </c>
      <c r="B22" s="290">
        <f>'1. Identificación'!F41</f>
        <v>0</v>
      </c>
      <c r="C22" s="291">
        <f>'1. Identificación'!A41</f>
        <v>0</v>
      </c>
      <c r="D22" s="301" t="str">
        <f>'1. Identificación'!N41</f>
        <v xml:space="preserve">  </v>
      </c>
      <c r="E22" s="147" t="str">
        <f>'2. Prob. Impacto'!I23</f>
        <v/>
      </c>
      <c r="F22" s="147" t="str">
        <f>'2. Prob. Impacto'!Q23</f>
        <v/>
      </c>
      <c r="G22" s="302" t="str">
        <f t="shared" si="0"/>
        <v/>
      </c>
      <c r="H22" s="88"/>
      <c r="I22" s="88"/>
      <c r="J22" s="88"/>
      <c r="K22" s="88"/>
      <c r="L22" s="88"/>
      <c r="M22" s="88"/>
      <c r="N22" s="88"/>
      <c r="O22" s="88"/>
      <c r="P22" s="88"/>
      <c r="Q22" s="93"/>
      <c r="R22" s="93"/>
      <c r="S22" s="94"/>
      <c r="T22" s="44"/>
      <c r="U22" s="44"/>
      <c r="V22" s="44"/>
      <c r="W22" s="44"/>
      <c r="X22" s="44"/>
    </row>
    <row r="23" spans="1:24" ht="132" customHeight="1" x14ac:dyDescent="0.35">
      <c r="A23" s="289">
        <f>'1. Identificación'!D42</f>
        <v>0</v>
      </c>
      <c r="B23" s="290">
        <f>'1. Identificación'!F42</f>
        <v>0</v>
      </c>
      <c r="C23" s="291">
        <f>'1. Identificación'!A42</f>
        <v>0</v>
      </c>
      <c r="D23" s="301" t="str">
        <f>'1. Identificación'!N42</f>
        <v xml:space="preserve">  </v>
      </c>
      <c r="E23" s="147" t="str">
        <f>'2. Prob. Impacto'!I24</f>
        <v/>
      </c>
      <c r="F23" s="147" t="str">
        <f>'2. Prob. Impacto'!Q24</f>
        <v/>
      </c>
      <c r="G23" s="302" t="str">
        <f t="shared" si="0"/>
        <v/>
      </c>
      <c r="H23" s="88"/>
      <c r="I23" s="88"/>
      <c r="J23" s="88"/>
      <c r="K23" s="88"/>
      <c r="L23" s="88"/>
      <c r="M23" s="88"/>
      <c r="N23" s="88"/>
      <c r="O23" s="88"/>
      <c r="P23" s="88"/>
      <c r="Q23" s="93"/>
      <c r="R23" s="93"/>
      <c r="S23" s="94"/>
      <c r="T23" s="44"/>
      <c r="U23" s="44"/>
      <c r="V23" s="44"/>
      <c r="W23" s="44"/>
      <c r="X23" s="44"/>
    </row>
    <row r="24" spans="1:24" ht="129" customHeight="1" x14ac:dyDescent="0.35">
      <c r="A24" s="289">
        <f>'1. Identificación'!D43</f>
        <v>0</v>
      </c>
      <c r="B24" s="290">
        <f>'1. Identificación'!F43</f>
        <v>0</v>
      </c>
      <c r="C24" s="291">
        <f>'1. Identificación'!A43</f>
        <v>0</v>
      </c>
      <c r="D24" s="301" t="str">
        <f>'1. Identificación'!N43</f>
        <v xml:space="preserve">  </v>
      </c>
      <c r="E24" s="147" t="str">
        <f>'2. Prob. Impacto'!I25</f>
        <v/>
      </c>
      <c r="F24" s="147" t="str">
        <f>'2. Prob. Impacto'!Q25</f>
        <v/>
      </c>
      <c r="G24" s="302" t="str">
        <f t="shared" si="0"/>
        <v/>
      </c>
      <c r="H24" s="88"/>
      <c r="I24" s="88"/>
      <c r="J24" s="88"/>
      <c r="K24" s="88"/>
      <c r="L24" s="88"/>
      <c r="M24" s="88"/>
      <c r="N24" s="88"/>
      <c r="O24" s="88"/>
      <c r="P24" s="88"/>
      <c r="Q24" s="93"/>
      <c r="R24" s="93"/>
      <c r="S24" s="94"/>
      <c r="T24" s="44"/>
      <c r="U24" s="44"/>
      <c r="V24" s="44"/>
      <c r="W24" s="44"/>
      <c r="X24" s="44"/>
    </row>
    <row r="25" spans="1:24" ht="113.25" customHeight="1" x14ac:dyDescent="0.35">
      <c r="A25" s="289">
        <f>'1. Identificación'!D44</f>
        <v>0</v>
      </c>
      <c r="B25" s="290">
        <f>'1. Identificación'!F44</f>
        <v>0</v>
      </c>
      <c r="C25" s="291">
        <f>'1. Identificación'!A44</f>
        <v>0</v>
      </c>
      <c r="D25" s="301" t="str">
        <f>'1. Identificación'!N44</f>
        <v xml:space="preserve">  </v>
      </c>
      <c r="E25" s="147" t="str">
        <f>'2. Prob. Impacto'!I26</f>
        <v/>
      </c>
      <c r="F25" s="147" t="str">
        <f>'2. Prob. Impacto'!Q26</f>
        <v/>
      </c>
      <c r="G25" s="302" t="str">
        <f t="shared" si="0"/>
        <v/>
      </c>
      <c r="H25" s="88"/>
      <c r="I25" s="88"/>
      <c r="J25" s="88"/>
      <c r="K25" s="88"/>
      <c r="L25" s="88"/>
      <c r="M25" s="88"/>
      <c r="N25" s="88"/>
      <c r="O25" s="88"/>
      <c r="P25" s="88"/>
      <c r="Q25" s="93"/>
      <c r="R25" s="93"/>
      <c r="S25" s="94"/>
      <c r="T25" s="44"/>
      <c r="U25" s="44"/>
      <c r="V25" s="44"/>
      <c r="W25" s="44"/>
      <c r="X25" s="44"/>
    </row>
    <row r="26" spans="1:24" ht="147.75" customHeight="1" x14ac:dyDescent="0.35">
      <c r="A26" s="289">
        <f>'1. Identificación'!D45</f>
        <v>0</v>
      </c>
      <c r="B26" s="290">
        <f>'1. Identificación'!F45</f>
        <v>0</v>
      </c>
      <c r="C26" s="291">
        <f>'1. Identificación'!A45</f>
        <v>0</v>
      </c>
      <c r="D26" s="301" t="str">
        <f>'1. Identificación'!N45</f>
        <v xml:space="preserve">  </v>
      </c>
      <c r="E26" s="147" t="str">
        <f>'2. Prob. Impacto'!I27</f>
        <v/>
      </c>
      <c r="F26" s="147" t="str">
        <f>'2. Prob. Impacto'!Q27</f>
        <v/>
      </c>
      <c r="G26" s="302" t="str">
        <f t="shared" si="0"/>
        <v/>
      </c>
      <c r="H26" s="88"/>
      <c r="I26" s="88"/>
      <c r="J26" s="88"/>
      <c r="K26" s="88"/>
      <c r="L26" s="88"/>
      <c r="M26" s="88"/>
      <c r="N26" s="88"/>
      <c r="O26" s="88"/>
      <c r="P26" s="88"/>
      <c r="Q26" s="93"/>
      <c r="R26" s="93"/>
      <c r="S26" s="94"/>
      <c r="T26" s="44"/>
      <c r="U26" s="44"/>
      <c r="V26" s="44"/>
      <c r="W26" s="44"/>
      <c r="X26" s="44"/>
    </row>
    <row r="27" spans="1:24" ht="113.25" customHeight="1" x14ac:dyDescent="0.35">
      <c r="A27" s="289">
        <f>'1. Identificación'!D46</f>
        <v>0</v>
      </c>
      <c r="B27" s="290">
        <f>'1. Identificación'!F46</f>
        <v>0</v>
      </c>
      <c r="C27" s="291">
        <f>'1. Identificación'!A46</f>
        <v>0</v>
      </c>
      <c r="D27" s="301" t="str">
        <f>'1. Identificación'!N46</f>
        <v xml:space="preserve">  </v>
      </c>
      <c r="E27" s="147" t="str">
        <f>'2. Prob. Impacto'!I28</f>
        <v/>
      </c>
      <c r="F27" s="147" t="str">
        <f>'2. Prob. Impacto'!Q28</f>
        <v/>
      </c>
      <c r="G27" s="302" t="str">
        <f t="shared" si="0"/>
        <v/>
      </c>
      <c r="H27" s="88"/>
      <c r="I27" s="88"/>
      <c r="J27" s="88"/>
      <c r="K27" s="88"/>
      <c r="L27" s="88"/>
      <c r="M27" s="88"/>
      <c r="N27" s="88"/>
      <c r="O27" s="88"/>
      <c r="P27" s="88"/>
      <c r="Q27" s="93"/>
      <c r="R27" s="93"/>
      <c r="S27" s="94"/>
      <c r="T27" s="44"/>
      <c r="U27" s="44"/>
      <c r="V27" s="44"/>
      <c r="W27" s="44"/>
      <c r="X27" s="44"/>
    </row>
    <row r="28" spans="1:24" ht="128.25" customHeight="1" x14ac:dyDescent="0.35">
      <c r="A28" s="289">
        <f>'1. Identificación'!D47</f>
        <v>0</v>
      </c>
      <c r="B28" s="290">
        <f>'1. Identificación'!F47</f>
        <v>0</v>
      </c>
      <c r="C28" s="291">
        <f>'1. Identificación'!A47</f>
        <v>0</v>
      </c>
      <c r="D28" s="301" t="str">
        <f>'1. Identificación'!N47</f>
        <v xml:space="preserve">  </v>
      </c>
      <c r="E28" s="147" t="str">
        <f>'2. Prob. Impacto'!I29</f>
        <v/>
      </c>
      <c r="F28" s="147" t="str">
        <f>'2. Prob. Impacto'!Q29</f>
        <v/>
      </c>
      <c r="G28" s="302" t="str">
        <f t="shared" si="0"/>
        <v/>
      </c>
      <c r="H28" s="88"/>
      <c r="I28" s="88"/>
      <c r="J28" s="88"/>
      <c r="K28" s="88"/>
      <c r="L28" s="88"/>
      <c r="M28" s="88"/>
      <c r="N28" s="88"/>
      <c r="O28" s="88"/>
      <c r="P28" s="88"/>
      <c r="Q28" s="93"/>
      <c r="R28" s="93"/>
      <c r="S28" s="94"/>
      <c r="T28" s="44"/>
      <c r="U28" s="44"/>
      <c r="V28" s="44"/>
      <c r="W28" s="44"/>
      <c r="X28" s="44"/>
    </row>
    <row r="29" spans="1:24" ht="132.75" customHeight="1" x14ac:dyDescent="0.35">
      <c r="A29" s="289">
        <f>'1. Identificación'!D48</f>
        <v>0</v>
      </c>
      <c r="B29" s="290">
        <f>'1. Identificación'!F48</f>
        <v>0</v>
      </c>
      <c r="C29" s="291">
        <f>'1. Identificación'!A48</f>
        <v>0</v>
      </c>
      <c r="D29" s="301" t="str">
        <f>'1. Identificación'!N48</f>
        <v xml:space="preserve">  </v>
      </c>
      <c r="E29" s="147" t="str">
        <f>'2. Prob. Impacto'!I30</f>
        <v/>
      </c>
      <c r="F29" s="147" t="str">
        <f>'2. Prob. Impacto'!Q30</f>
        <v/>
      </c>
      <c r="G29" s="302" t="str">
        <f t="shared" si="0"/>
        <v/>
      </c>
      <c r="H29" s="88"/>
      <c r="I29" s="88"/>
      <c r="J29" s="88"/>
      <c r="K29" s="88"/>
      <c r="L29" s="88"/>
      <c r="M29" s="88"/>
      <c r="N29" s="88"/>
      <c r="O29" s="88"/>
      <c r="P29" s="88"/>
      <c r="Q29" s="93"/>
      <c r="R29" s="93"/>
      <c r="S29" s="94"/>
      <c r="T29" s="44"/>
      <c r="U29" s="44"/>
      <c r="V29" s="44"/>
      <c r="W29" s="44"/>
      <c r="X29" s="44"/>
    </row>
    <row r="30" spans="1:24" ht="117" customHeight="1" x14ac:dyDescent="0.35">
      <c r="A30" s="289">
        <f>'1. Identificación'!D49</f>
        <v>0</v>
      </c>
      <c r="B30" s="290">
        <f>'1. Identificación'!F49</f>
        <v>0</v>
      </c>
      <c r="C30" s="291">
        <f>'1. Identificación'!A49</f>
        <v>0</v>
      </c>
      <c r="D30" s="301" t="str">
        <f>'1. Identificación'!N49</f>
        <v xml:space="preserve">  </v>
      </c>
      <c r="E30" s="147" t="str">
        <f>'2. Prob. Impacto'!I31</f>
        <v/>
      </c>
      <c r="F30" s="147" t="str">
        <f>'2. Prob. Impacto'!Q31</f>
        <v/>
      </c>
      <c r="G30" s="302" t="str">
        <f t="shared" si="0"/>
        <v/>
      </c>
      <c r="H30" s="88"/>
      <c r="I30" s="88"/>
      <c r="J30" s="88"/>
      <c r="K30" s="88"/>
      <c r="L30" s="88"/>
      <c r="M30" s="88"/>
      <c r="N30" s="88"/>
      <c r="O30" s="88"/>
      <c r="P30" s="88"/>
      <c r="Q30" s="93"/>
      <c r="R30" s="93"/>
      <c r="S30" s="94"/>
      <c r="T30" s="44"/>
      <c r="U30" s="44"/>
      <c r="V30" s="44"/>
      <c r="W30" s="44"/>
      <c r="X30" s="44"/>
    </row>
    <row r="31" spans="1:24" ht="100.5" customHeight="1" x14ac:dyDescent="0.35">
      <c r="A31" s="289">
        <f>'1. Identificación'!D50</f>
        <v>0</v>
      </c>
      <c r="B31" s="290">
        <f>'1. Identificación'!F50</f>
        <v>0</v>
      </c>
      <c r="C31" s="291">
        <f>'1. Identificación'!A50</f>
        <v>0</v>
      </c>
      <c r="D31" s="301" t="str">
        <f>'1. Identificación'!N50</f>
        <v xml:space="preserve">  </v>
      </c>
      <c r="E31" s="147" t="str">
        <f>'2. Prob. Impacto'!I32</f>
        <v/>
      </c>
      <c r="F31" s="147" t="str">
        <f>'2. Prob. Impacto'!Q32</f>
        <v/>
      </c>
      <c r="G31" s="302" t="str">
        <f t="shared" si="0"/>
        <v/>
      </c>
      <c r="H31" s="88"/>
      <c r="I31" s="88"/>
      <c r="J31" s="88"/>
      <c r="K31" s="88"/>
      <c r="L31" s="88"/>
      <c r="M31" s="88"/>
      <c r="N31" s="88"/>
      <c r="O31" s="88"/>
      <c r="P31" s="88"/>
      <c r="Q31" s="93"/>
      <c r="R31" s="93"/>
      <c r="S31" s="94"/>
      <c r="T31" s="44"/>
      <c r="U31" s="44"/>
      <c r="V31" s="44"/>
      <c r="W31" s="44"/>
      <c r="X31" s="44"/>
    </row>
    <row r="32" spans="1:24" ht="124.5" customHeight="1" x14ac:dyDescent="0.35">
      <c r="A32" s="289">
        <f>'1. Identificación'!D51</f>
        <v>0</v>
      </c>
      <c r="B32" s="290">
        <f>'1. Identificación'!F51</f>
        <v>0</v>
      </c>
      <c r="C32" s="291">
        <f>'1. Identificación'!A51</f>
        <v>0</v>
      </c>
      <c r="D32" s="301" t="str">
        <f>'1. Identificación'!N51</f>
        <v xml:space="preserve">  </v>
      </c>
      <c r="E32" s="147" t="str">
        <f>'2. Prob. Impacto'!I33</f>
        <v/>
      </c>
      <c r="F32" s="147" t="str">
        <f>'2. Prob. Impacto'!Q33</f>
        <v/>
      </c>
      <c r="G32" s="302" t="str">
        <f t="shared" si="0"/>
        <v/>
      </c>
      <c r="H32" s="88"/>
      <c r="I32" s="88"/>
      <c r="J32" s="88"/>
      <c r="K32" s="88"/>
      <c r="L32" s="88"/>
      <c r="M32" s="88"/>
      <c r="N32" s="88"/>
      <c r="O32" s="88"/>
      <c r="P32" s="88"/>
      <c r="Q32" s="93"/>
      <c r="R32" s="93"/>
      <c r="S32" s="94"/>
      <c r="T32" s="44"/>
      <c r="U32" s="44"/>
      <c r="V32" s="44"/>
      <c r="W32" s="44"/>
      <c r="X32" s="44"/>
    </row>
    <row r="33" spans="1:24" ht="141" customHeight="1" x14ac:dyDescent="0.35">
      <c r="A33" s="289">
        <f>'1. Identificación'!D52</f>
        <v>0</v>
      </c>
      <c r="B33" s="290">
        <f>'1. Identificación'!F52</f>
        <v>0</v>
      </c>
      <c r="C33" s="291">
        <f>'1. Identificación'!A52</f>
        <v>0</v>
      </c>
      <c r="D33" s="301" t="str">
        <f>'1. Identificación'!N52</f>
        <v xml:space="preserve">  </v>
      </c>
      <c r="E33" s="147" t="str">
        <f>'2. Prob. Impacto'!I34</f>
        <v/>
      </c>
      <c r="F33" s="147" t="str">
        <f>'2. Prob. Impacto'!Q34</f>
        <v/>
      </c>
      <c r="G33" s="302" t="str">
        <f t="shared" si="0"/>
        <v/>
      </c>
      <c r="H33" s="88"/>
      <c r="I33" s="88"/>
      <c r="J33" s="88"/>
      <c r="K33" s="88"/>
      <c r="L33" s="88"/>
      <c r="M33" s="88"/>
      <c r="N33" s="88"/>
      <c r="O33" s="88"/>
      <c r="P33" s="88"/>
      <c r="Q33" s="93"/>
      <c r="R33" s="93"/>
      <c r="S33" s="94"/>
      <c r="T33" s="44"/>
      <c r="U33" s="44"/>
      <c r="V33" s="44"/>
      <c r="W33" s="44"/>
      <c r="X33" s="44"/>
    </row>
    <row r="34" spans="1:24" ht="118.5" customHeight="1" x14ac:dyDescent="0.35">
      <c r="A34" s="289">
        <f>'1. Identificación'!D53</f>
        <v>0</v>
      </c>
      <c r="B34" s="290">
        <f>'1. Identificación'!F53</f>
        <v>0</v>
      </c>
      <c r="C34" s="291">
        <f>'1. Identificación'!A53</f>
        <v>0</v>
      </c>
      <c r="D34" s="301" t="str">
        <f>'1. Identificación'!N53</f>
        <v xml:space="preserve">  </v>
      </c>
      <c r="E34" s="147" t="str">
        <f>'2. Prob. Impacto'!I35</f>
        <v/>
      </c>
      <c r="F34" s="147" t="str">
        <f>'2. Prob. Impacto'!Q35</f>
        <v/>
      </c>
      <c r="G34" s="302" t="str">
        <f t="shared" si="0"/>
        <v/>
      </c>
      <c r="H34" s="88"/>
      <c r="I34" s="88"/>
      <c r="J34" s="88"/>
      <c r="K34" s="88"/>
      <c r="L34" s="88"/>
      <c r="M34" s="88"/>
      <c r="N34" s="88"/>
      <c r="O34" s="88"/>
      <c r="P34" s="88"/>
      <c r="Q34" s="93"/>
      <c r="R34" s="93"/>
      <c r="S34" s="94"/>
      <c r="T34" s="44"/>
      <c r="U34" s="44"/>
      <c r="V34" s="44"/>
      <c r="W34" s="44"/>
      <c r="X34" s="44"/>
    </row>
    <row r="35" spans="1:24" ht="118.5" customHeight="1" x14ac:dyDescent="0.35">
      <c r="A35" s="289">
        <f>'1. Identificación'!D54</f>
        <v>0</v>
      </c>
      <c r="B35" s="290">
        <f>'1. Identificación'!F54</f>
        <v>0</v>
      </c>
      <c r="C35" s="291">
        <f>'1. Identificación'!A54</f>
        <v>0</v>
      </c>
      <c r="D35" s="301" t="str">
        <f>'1. Identificación'!N54</f>
        <v xml:space="preserve">  </v>
      </c>
      <c r="E35" s="147" t="str">
        <f>'2. Prob. Impacto'!I36</f>
        <v/>
      </c>
      <c r="F35" s="147" t="str">
        <f>'2. Prob. Impacto'!Q36</f>
        <v/>
      </c>
      <c r="G35" s="302" t="str">
        <f t="shared" si="0"/>
        <v/>
      </c>
      <c r="H35" s="88"/>
      <c r="I35" s="88"/>
      <c r="J35" s="88"/>
      <c r="K35" s="88"/>
      <c r="L35" s="88"/>
      <c r="M35" s="88"/>
      <c r="N35" s="88"/>
      <c r="O35" s="88"/>
      <c r="P35" s="88"/>
      <c r="Q35" s="93"/>
      <c r="R35" s="93"/>
      <c r="S35" s="94"/>
      <c r="T35" s="44"/>
      <c r="U35" s="44"/>
      <c r="V35" s="44"/>
      <c r="W35" s="44"/>
      <c r="X35" s="44"/>
    </row>
    <row r="36" spans="1:24" ht="120.75" customHeight="1" x14ac:dyDescent="0.35">
      <c r="A36" s="289">
        <f>'1. Identificación'!D55</f>
        <v>0</v>
      </c>
      <c r="B36" s="290">
        <f>'1. Identificación'!F55</f>
        <v>0</v>
      </c>
      <c r="C36" s="291">
        <f>'1. Identificación'!A55</f>
        <v>0</v>
      </c>
      <c r="D36" s="301" t="str">
        <f>'1. Identificación'!N55</f>
        <v xml:space="preserve">  </v>
      </c>
      <c r="E36" s="147" t="str">
        <f>'2. Prob. Impacto'!I37</f>
        <v/>
      </c>
      <c r="F36" s="147" t="str">
        <f>'2. Prob. Impacto'!Q37</f>
        <v/>
      </c>
      <c r="G36" s="302" t="str">
        <f t="shared" si="0"/>
        <v/>
      </c>
      <c r="H36" s="88"/>
      <c r="I36" s="88"/>
      <c r="J36" s="88"/>
      <c r="K36" s="88"/>
      <c r="L36" s="88"/>
      <c r="M36" s="88"/>
      <c r="N36" s="88"/>
      <c r="O36" s="88"/>
      <c r="P36" s="88"/>
      <c r="Q36" s="93"/>
      <c r="R36" s="93"/>
      <c r="S36" s="94"/>
      <c r="T36" s="44"/>
      <c r="U36" s="44"/>
      <c r="V36" s="44"/>
      <c r="W36" s="44"/>
      <c r="X36" s="44"/>
    </row>
    <row r="37" spans="1:24" ht="135" customHeight="1" x14ac:dyDescent="0.35">
      <c r="A37" s="289">
        <f>'1. Identificación'!D56</f>
        <v>0</v>
      </c>
      <c r="B37" s="290">
        <f>'1. Identificación'!F56</f>
        <v>0</v>
      </c>
      <c r="C37" s="291">
        <f>'1. Identificación'!A56</f>
        <v>0</v>
      </c>
      <c r="D37" s="301" t="str">
        <f>'1. Identificación'!N56</f>
        <v xml:space="preserve">  </v>
      </c>
      <c r="E37" s="147" t="str">
        <f>'2. Prob. Impacto'!I38</f>
        <v/>
      </c>
      <c r="F37" s="147" t="str">
        <f>'2. Prob. Impacto'!Q38</f>
        <v/>
      </c>
      <c r="G37" s="302" t="str">
        <f t="shared" si="0"/>
        <v/>
      </c>
      <c r="H37" s="88"/>
      <c r="I37" s="88"/>
      <c r="J37" s="88"/>
      <c r="K37" s="88"/>
      <c r="L37" s="88"/>
      <c r="M37" s="88"/>
      <c r="N37" s="88"/>
      <c r="O37" s="88"/>
      <c r="P37" s="88"/>
      <c r="Q37" s="93"/>
      <c r="R37" s="93"/>
      <c r="S37" s="94"/>
      <c r="T37" s="44"/>
      <c r="U37" s="44"/>
      <c r="V37" s="44"/>
      <c r="W37" s="44"/>
      <c r="X37" s="44"/>
    </row>
    <row r="38" spans="1:24" ht="114" customHeight="1" x14ac:dyDescent="0.35">
      <c r="A38" s="289">
        <f>'1. Identificación'!D57</f>
        <v>0</v>
      </c>
      <c r="B38" s="290">
        <f>'1. Identificación'!F57</f>
        <v>0</v>
      </c>
      <c r="C38" s="291">
        <f>'1. Identificación'!A57</f>
        <v>0</v>
      </c>
      <c r="D38" s="301" t="str">
        <f>'1. Identificación'!N57</f>
        <v xml:space="preserve">  </v>
      </c>
      <c r="E38" s="147" t="str">
        <f>'2. Prob. Impacto'!I39</f>
        <v/>
      </c>
      <c r="F38" s="147" t="str">
        <f>'2. Prob. Impacto'!Q39</f>
        <v/>
      </c>
      <c r="G38" s="302" t="str">
        <f t="shared" si="0"/>
        <v/>
      </c>
      <c r="H38" s="88"/>
      <c r="I38" s="88"/>
      <c r="J38" s="88"/>
      <c r="K38" s="88"/>
      <c r="L38" s="88"/>
      <c r="M38" s="88"/>
      <c r="N38" s="88"/>
      <c r="O38" s="88"/>
      <c r="P38" s="88"/>
      <c r="Q38" s="93"/>
      <c r="R38" s="93"/>
      <c r="S38" s="94"/>
      <c r="T38" s="44"/>
      <c r="U38" s="44"/>
      <c r="V38" s="44"/>
      <c r="W38" s="44"/>
      <c r="X38" s="44"/>
    </row>
    <row r="39" spans="1:24" ht="98.25" customHeight="1" x14ac:dyDescent="0.35">
      <c r="A39" s="289">
        <f>'1. Identificación'!D58</f>
        <v>0</v>
      </c>
      <c r="B39" s="290">
        <f>'1. Identificación'!F58</f>
        <v>0</v>
      </c>
      <c r="C39" s="291">
        <f>'1. Identificación'!A58</f>
        <v>0</v>
      </c>
      <c r="D39" s="301" t="str">
        <f>'1. Identificación'!N58</f>
        <v xml:space="preserve">  </v>
      </c>
      <c r="E39" s="147" t="str">
        <f>'2. Prob. Impacto'!I40</f>
        <v/>
      </c>
      <c r="F39" s="147" t="str">
        <f>'2. Prob. Impacto'!Q40</f>
        <v/>
      </c>
      <c r="G39" s="302" t="str">
        <f t="shared" si="0"/>
        <v/>
      </c>
      <c r="H39" s="88"/>
      <c r="I39" s="88"/>
      <c r="J39" s="88"/>
      <c r="K39" s="88"/>
      <c r="L39" s="88"/>
      <c r="M39" s="88"/>
      <c r="N39" s="88"/>
      <c r="O39" s="88"/>
      <c r="P39" s="88"/>
      <c r="Q39" s="93"/>
      <c r="R39" s="93"/>
      <c r="S39" s="94"/>
      <c r="T39" s="44"/>
      <c r="U39" s="44"/>
      <c r="V39" s="44"/>
      <c r="W39" s="44"/>
      <c r="X39" s="44"/>
    </row>
    <row r="40" spans="1:24" ht="168" customHeight="1" x14ac:dyDescent="0.35">
      <c r="A40" s="289">
        <f>'1. Identificación'!D59</f>
        <v>0</v>
      </c>
      <c r="B40" s="290">
        <f>'1. Identificación'!F59</f>
        <v>0</v>
      </c>
      <c r="C40" s="291">
        <f>'1. Identificación'!A59</f>
        <v>0</v>
      </c>
      <c r="D40" s="301" t="str">
        <f>'1. Identificación'!N59</f>
        <v xml:space="preserve">  </v>
      </c>
      <c r="E40" s="147" t="str">
        <f>'2. Prob. Impacto'!I41</f>
        <v/>
      </c>
      <c r="F40" s="147" t="str">
        <f>'2. Prob. Impacto'!Q41</f>
        <v/>
      </c>
      <c r="G40" s="302" t="str">
        <f t="shared" si="0"/>
        <v/>
      </c>
      <c r="H40" s="88"/>
      <c r="I40" s="88"/>
      <c r="J40" s="88"/>
      <c r="K40" s="88"/>
      <c r="L40" s="88"/>
      <c r="M40" s="88"/>
      <c r="N40" s="88"/>
      <c r="O40" s="88"/>
      <c r="P40" s="88"/>
      <c r="Q40" s="93"/>
      <c r="R40" s="93"/>
      <c r="S40" s="94"/>
      <c r="T40" s="44"/>
      <c r="U40" s="44"/>
      <c r="V40" s="44"/>
      <c r="W40" s="44"/>
      <c r="X40" s="44"/>
    </row>
    <row r="41" spans="1:24" ht="89.25" customHeight="1" x14ac:dyDescent="0.35">
      <c r="A41" s="289">
        <f>'1. Identificación'!D60</f>
        <v>0</v>
      </c>
      <c r="B41" s="290">
        <f>'1. Identificación'!F60</f>
        <v>0</v>
      </c>
      <c r="C41" s="291">
        <f>'1. Identificación'!A60</f>
        <v>0</v>
      </c>
      <c r="D41" s="301" t="str">
        <f>'1. Identificación'!N60</f>
        <v xml:space="preserve">  </v>
      </c>
      <c r="E41" s="147" t="str">
        <f>'2. Prob. Impacto'!I42</f>
        <v/>
      </c>
      <c r="F41" s="147" t="str">
        <f>'2. Prob. Impacto'!Q42</f>
        <v/>
      </c>
      <c r="G41" s="302" t="str">
        <f t="shared" si="0"/>
        <v/>
      </c>
      <c r="H41" s="88"/>
      <c r="I41" s="88"/>
      <c r="J41" s="88"/>
      <c r="K41" s="88"/>
      <c r="L41" s="88"/>
      <c r="M41" s="88"/>
      <c r="N41" s="88"/>
      <c r="O41" s="88"/>
      <c r="P41" s="88"/>
      <c r="Q41" s="93"/>
      <c r="R41" s="93"/>
      <c r="S41" s="94"/>
      <c r="T41" s="44"/>
      <c r="U41" s="44"/>
      <c r="V41" s="44"/>
      <c r="W41" s="44"/>
      <c r="X41" s="44"/>
    </row>
    <row r="42" spans="1:24" ht="113.25" customHeight="1" x14ac:dyDescent="0.35">
      <c r="A42" s="289">
        <f>'1. Identificación'!D61</f>
        <v>0</v>
      </c>
      <c r="B42" s="290">
        <f>'1. Identificación'!F61</f>
        <v>0</v>
      </c>
      <c r="C42" s="291">
        <f>'1. Identificación'!A61</f>
        <v>0</v>
      </c>
      <c r="D42" s="301" t="str">
        <f>'1. Identificación'!N61</f>
        <v xml:space="preserve">  </v>
      </c>
      <c r="E42" s="147" t="str">
        <f>'2. Prob. Impacto'!I43</f>
        <v/>
      </c>
      <c r="F42" s="147" t="str">
        <f>'2. Prob. Impacto'!Q43</f>
        <v/>
      </c>
      <c r="G42" s="302" t="str">
        <f t="shared" si="0"/>
        <v/>
      </c>
      <c r="H42" s="88"/>
      <c r="I42" s="88"/>
      <c r="J42" s="88"/>
      <c r="K42" s="88"/>
      <c r="L42" s="88"/>
      <c r="M42" s="88"/>
      <c r="N42" s="88"/>
      <c r="O42" s="88"/>
      <c r="P42" s="88"/>
      <c r="Q42" s="93"/>
      <c r="R42" s="93"/>
      <c r="S42" s="44"/>
      <c r="T42" s="44"/>
      <c r="U42" s="44"/>
      <c r="V42" s="44"/>
      <c r="W42" s="44"/>
      <c r="X42" s="44"/>
    </row>
    <row r="43" spans="1:24" ht="115.5" customHeight="1" x14ac:dyDescent="0.35">
      <c r="A43" s="289">
        <f>'1. Identificación'!D62</f>
        <v>0</v>
      </c>
      <c r="B43" s="290">
        <f>'1. Identificación'!F62</f>
        <v>0</v>
      </c>
      <c r="C43" s="291">
        <f>'1. Identificación'!A62</f>
        <v>0</v>
      </c>
      <c r="D43" s="301" t="str">
        <f>'1. Identificación'!N62</f>
        <v xml:space="preserve">  </v>
      </c>
      <c r="E43" s="147" t="str">
        <f>'2. Prob. Impacto'!I44</f>
        <v/>
      </c>
      <c r="F43" s="147" t="str">
        <f>'2. Prob. Impacto'!Q44</f>
        <v/>
      </c>
      <c r="G43" s="302" t="str">
        <f t="shared" si="0"/>
        <v/>
      </c>
      <c r="H43" s="88"/>
      <c r="I43" s="88"/>
      <c r="J43" s="88"/>
      <c r="K43" s="88"/>
      <c r="L43" s="88"/>
      <c r="M43" s="88"/>
      <c r="N43" s="88"/>
      <c r="O43" s="88"/>
      <c r="P43" s="88"/>
      <c r="Q43" s="93"/>
      <c r="R43" s="93"/>
      <c r="S43" s="44"/>
      <c r="T43" s="44"/>
      <c r="U43" s="44"/>
      <c r="V43" s="44"/>
      <c r="W43" s="44"/>
      <c r="X43" s="44"/>
    </row>
    <row r="44" spans="1:24" ht="118.5" customHeight="1" x14ac:dyDescent="0.35">
      <c r="A44" s="289">
        <f>'1. Identificación'!D63</f>
        <v>0</v>
      </c>
      <c r="B44" s="290">
        <f>'1. Identificación'!F63</f>
        <v>0</v>
      </c>
      <c r="C44" s="291">
        <f>'1. Identificación'!A63</f>
        <v>0</v>
      </c>
      <c r="D44" s="301" t="str">
        <f>'1. Identificación'!N63</f>
        <v xml:space="preserve">  </v>
      </c>
      <c r="E44" s="147" t="str">
        <f>'2. Prob. Impacto'!I45</f>
        <v/>
      </c>
      <c r="F44" s="147" t="str">
        <f>'2. Prob. Impacto'!Q45</f>
        <v/>
      </c>
      <c r="G44" s="302" t="str">
        <f t="shared" si="0"/>
        <v/>
      </c>
      <c r="H44" s="88"/>
      <c r="I44" s="88"/>
      <c r="J44" s="88"/>
      <c r="K44" s="88"/>
      <c r="L44" s="88"/>
      <c r="M44" s="88"/>
      <c r="N44" s="88"/>
      <c r="O44" s="88"/>
      <c r="P44" s="88"/>
      <c r="Q44" s="44"/>
      <c r="R44" s="44"/>
      <c r="S44" s="44"/>
      <c r="T44" s="44"/>
      <c r="U44" s="44"/>
      <c r="V44" s="44"/>
      <c r="W44" s="44"/>
      <c r="X44" s="44"/>
    </row>
    <row r="45" spans="1:24" ht="114" customHeight="1" x14ac:dyDescent="0.35">
      <c r="A45" s="289">
        <f>'1. Identificación'!D64</f>
        <v>0</v>
      </c>
      <c r="B45" s="290">
        <f>'1. Identificación'!F64</f>
        <v>0</v>
      </c>
      <c r="C45" s="291">
        <f>'1. Identificación'!A64</f>
        <v>0</v>
      </c>
      <c r="D45" s="301" t="str">
        <f>'1. Identificación'!N64</f>
        <v xml:space="preserve">  </v>
      </c>
      <c r="E45" s="147" t="str">
        <f>'2. Prob. Impacto'!I46</f>
        <v/>
      </c>
      <c r="F45" s="147" t="str">
        <f>'2. Prob. Impacto'!Q46</f>
        <v/>
      </c>
      <c r="G45" s="302" t="str">
        <f t="shared" si="0"/>
        <v/>
      </c>
      <c r="H45" s="88"/>
      <c r="I45" s="88"/>
      <c r="J45" s="88"/>
      <c r="K45" s="88"/>
      <c r="L45" s="88"/>
      <c r="M45" s="88"/>
      <c r="N45" s="88"/>
      <c r="O45" s="88"/>
      <c r="P45" s="88"/>
      <c r="Q45" s="44"/>
      <c r="R45" s="44"/>
      <c r="S45" s="44"/>
      <c r="T45" s="44"/>
      <c r="U45" s="44"/>
      <c r="V45" s="44"/>
      <c r="W45" s="44"/>
      <c r="X45" s="44"/>
    </row>
    <row r="46" spans="1:24" ht="105" customHeight="1" x14ac:dyDescent="0.35">
      <c r="A46" s="289">
        <f>'1. Identificación'!D65</f>
        <v>0</v>
      </c>
      <c r="B46" s="290">
        <f>'1. Identificación'!F65</f>
        <v>0</v>
      </c>
      <c r="C46" s="291">
        <f>'1. Identificación'!A65</f>
        <v>0</v>
      </c>
      <c r="D46" s="301" t="str">
        <f>'1. Identificación'!N65</f>
        <v xml:space="preserve">  </v>
      </c>
      <c r="E46" s="147" t="str">
        <f>'2. Prob. Impacto'!I47</f>
        <v/>
      </c>
      <c r="F46" s="147" t="str">
        <f>'2. Prob. Impacto'!Q47</f>
        <v/>
      </c>
      <c r="G46" s="302" t="str">
        <f t="shared" si="0"/>
        <v/>
      </c>
      <c r="H46" s="88"/>
      <c r="I46" s="88"/>
      <c r="J46" s="88"/>
      <c r="K46" s="88"/>
      <c r="L46" s="88"/>
      <c r="M46" s="88"/>
      <c r="N46" s="88"/>
      <c r="O46" s="88"/>
      <c r="P46" s="88"/>
      <c r="Q46" s="44"/>
      <c r="R46" s="44"/>
      <c r="S46" s="44"/>
      <c r="T46" s="44"/>
      <c r="U46" s="44"/>
      <c r="V46" s="44"/>
      <c r="W46" s="44"/>
      <c r="X46" s="44"/>
    </row>
    <row r="47" spans="1:24" ht="108.75" customHeight="1" x14ac:dyDescent="0.35">
      <c r="A47" s="289">
        <f>'1. Identificación'!D66</f>
        <v>0</v>
      </c>
      <c r="B47" s="290">
        <f>'1. Identificación'!F66</f>
        <v>0</v>
      </c>
      <c r="C47" s="291">
        <f>'1. Identificación'!A66</f>
        <v>0</v>
      </c>
      <c r="D47" s="301" t="str">
        <f>'1. Identificación'!N66</f>
        <v xml:space="preserve">  </v>
      </c>
      <c r="E47" s="147" t="str">
        <f>'2. Prob. Impacto'!I48</f>
        <v/>
      </c>
      <c r="F47" s="147" t="str">
        <f>'2. Prob. Impacto'!Q48</f>
        <v/>
      </c>
      <c r="G47" s="302" t="str">
        <f t="shared" si="0"/>
        <v/>
      </c>
      <c r="H47" s="88"/>
      <c r="I47" s="88"/>
      <c r="J47" s="88"/>
      <c r="K47" s="88"/>
      <c r="L47" s="88"/>
      <c r="M47" s="88"/>
      <c r="N47" s="88"/>
      <c r="O47" s="88"/>
      <c r="P47" s="88"/>
      <c r="Q47" s="44"/>
      <c r="R47" s="44"/>
      <c r="S47" s="44"/>
      <c r="T47" s="44"/>
      <c r="U47" s="44"/>
      <c r="V47" s="44"/>
      <c r="W47" s="44"/>
      <c r="X47" s="44"/>
    </row>
    <row r="48" spans="1:24" ht="113.25" customHeight="1" x14ac:dyDescent="0.35">
      <c r="A48" s="289">
        <f>'1. Identificación'!D67</f>
        <v>0</v>
      </c>
      <c r="B48" s="290">
        <f>'1. Identificación'!F67</f>
        <v>0</v>
      </c>
      <c r="C48" s="291">
        <f>'1. Identificación'!A67</f>
        <v>0</v>
      </c>
      <c r="D48" s="301" t="str">
        <f>'1. Identificación'!N67</f>
        <v xml:space="preserve">  </v>
      </c>
      <c r="E48" s="147" t="str">
        <f>'2. Prob. Impacto'!I49</f>
        <v/>
      </c>
      <c r="F48" s="147" t="str">
        <f>'2. Prob. Impacto'!Q49</f>
        <v/>
      </c>
      <c r="G48" s="302" t="str">
        <f t="shared" si="0"/>
        <v/>
      </c>
      <c r="H48" s="88"/>
      <c r="I48" s="88"/>
      <c r="J48" s="88"/>
      <c r="K48" s="88"/>
      <c r="L48" s="88"/>
      <c r="M48" s="88"/>
      <c r="N48" s="88"/>
      <c r="O48" s="88"/>
      <c r="P48" s="88"/>
      <c r="Q48" s="44"/>
      <c r="R48" s="44"/>
      <c r="S48" s="44"/>
      <c r="T48" s="44"/>
      <c r="U48" s="44"/>
      <c r="V48" s="44"/>
      <c r="W48" s="44"/>
      <c r="X48" s="44"/>
    </row>
    <row r="49" spans="1:24" ht="165.75" customHeight="1" x14ac:dyDescent="0.35">
      <c r="A49" s="289">
        <f>'1. Identificación'!D68</f>
        <v>0</v>
      </c>
      <c r="B49" s="290">
        <f>'1. Identificación'!F68</f>
        <v>0</v>
      </c>
      <c r="C49" s="291">
        <f>'1. Identificación'!A68</f>
        <v>0</v>
      </c>
      <c r="D49" s="301" t="str">
        <f>'1. Identificación'!N68</f>
        <v xml:space="preserve">  </v>
      </c>
      <c r="E49" s="147" t="str">
        <f>'2. Prob. Impacto'!I50</f>
        <v/>
      </c>
      <c r="F49" s="147" t="str">
        <f>'2. Prob. Impacto'!Q50</f>
        <v/>
      </c>
      <c r="G49" s="302" t="str">
        <f t="shared" si="0"/>
        <v/>
      </c>
      <c r="H49" s="44"/>
      <c r="I49" s="44"/>
      <c r="J49" s="44"/>
      <c r="K49" s="44"/>
      <c r="L49" s="44"/>
      <c r="M49" s="44"/>
      <c r="N49" s="44"/>
      <c r="O49" s="44"/>
      <c r="P49" s="44"/>
      <c r="Q49" s="44"/>
      <c r="R49" s="44"/>
      <c r="S49" s="44"/>
      <c r="T49" s="44"/>
      <c r="U49" s="44"/>
      <c r="V49" s="44"/>
      <c r="W49" s="44"/>
      <c r="X49" s="44"/>
    </row>
    <row r="50" spans="1:24" ht="103.5" customHeight="1" x14ac:dyDescent="0.35">
      <c r="A50" s="289">
        <f>'1. Identificación'!D69</f>
        <v>0</v>
      </c>
      <c r="B50" s="290">
        <f>'1. Identificación'!F69</f>
        <v>0</v>
      </c>
      <c r="C50" s="291">
        <f>'1. Identificación'!A69</f>
        <v>0</v>
      </c>
      <c r="D50" s="301" t="str">
        <f>'1. Identificación'!N69</f>
        <v xml:space="preserve">  </v>
      </c>
      <c r="E50" s="147" t="str">
        <f>'2. Prob. Impacto'!I51</f>
        <v/>
      </c>
      <c r="F50" s="147" t="str">
        <f>'2. Prob. Impacto'!Q51</f>
        <v/>
      </c>
      <c r="G50" s="302" t="str">
        <f t="shared" si="0"/>
        <v/>
      </c>
      <c r="H50" s="44"/>
      <c r="I50" s="44"/>
      <c r="J50" s="44"/>
      <c r="K50" s="44"/>
      <c r="L50" s="44"/>
      <c r="M50" s="44"/>
      <c r="N50" s="44"/>
      <c r="O50" s="44"/>
      <c r="P50" s="44"/>
      <c r="Q50" s="44"/>
      <c r="R50" s="44"/>
      <c r="S50" s="44"/>
      <c r="T50" s="44"/>
      <c r="U50" s="44"/>
      <c r="V50" s="44"/>
      <c r="W50" s="44"/>
      <c r="X50" s="44"/>
    </row>
    <row r="51" spans="1:24" ht="108" customHeight="1" x14ac:dyDescent="0.35">
      <c r="A51" s="61">
        <f>'1. Identificación'!D70</f>
        <v>0</v>
      </c>
      <c r="B51" s="74">
        <f>'1. Identificación'!F70</f>
        <v>0</v>
      </c>
      <c r="C51" s="75">
        <f>'1. Identificación'!A70</f>
        <v>0</v>
      </c>
      <c r="D51" s="87" t="str">
        <f>'1. Identificación'!N70</f>
        <v xml:space="preserve">  </v>
      </c>
      <c r="E51" s="98" t="str">
        <f>'2. Prob. Impacto'!I52</f>
        <v/>
      </c>
      <c r="F51" s="98" t="str">
        <f>'2. Prob. Impacto'!Q52</f>
        <v/>
      </c>
      <c r="G51" s="100" t="str">
        <f t="shared" si="0"/>
        <v/>
      </c>
      <c r="H51" s="44"/>
      <c r="I51" s="44"/>
      <c r="J51" s="44"/>
      <c r="K51" s="44"/>
      <c r="L51" s="44"/>
      <c r="M51" s="44"/>
      <c r="N51" s="44"/>
      <c r="O51" s="44"/>
      <c r="P51" s="44"/>
      <c r="Q51" s="44"/>
      <c r="R51" s="44"/>
      <c r="S51" s="44"/>
      <c r="T51" s="44"/>
      <c r="U51" s="44"/>
      <c r="V51" s="44"/>
      <c r="W51" s="44"/>
      <c r="X51" s="44"/>
    </row>
    <row r="52" spans="1:24" ht="104.25" customHeight="1" x14ac:dyDescent="0.35">
      <c r="A52" s="61">
        <f>'1. Identificación'!D71</f>
        <v>0</v>
      </c>
      <c r="B52" s="74">
        <f>'1. Identificación'!F71</f>
        <v>0</v>
      </c>
      <c r="C52" s="75">
        <f>'1. Identificación'!A71</f>
        <v>0</v>
      </c>
      <c r="D52" s="87" t="str">
        <f>'1. Identificación'!N71</f>
        <v xml:space="preserve">  </v>
      </c>
      <c r="E52" s="98" t="str">
        <f>'2. Prob. Impacto'!I53</f>
        <v/>
      </c>
      <c r="F52" s="98" t="str">
        <f>'2. Prob. Impacto'!Q53</f>
        <v/>
      </c>
      <c r="G52" s="100" t="str">
        <f t="shared" si="0"/>
        <v/>
      </c>
      <c r="H52" s="44"/>
      <c r="I52" s="44"/>
      <c r="J52" s="44"/>
      <c r="K52" s="44"/>
      <c r="L52" s="44"/>
      <c r="M52" s="44"/>
      <c r="N52" s="44"/>
      <c r="O52" s="44"/>
      <c r="P52" s="44"/>
      <c r="Q52" s="44"/>
      <c r="R52" s="44"/>
      <c r="S52" s="44"/>
      <c r="T52" s="44"/>
      <c r="U52" s="44"/>
      <c r="V52" s="44"/>
      <c r="W52" s="44"/>
      <c r="X52" s="44"/>
    </row>
    <row r="53" spans="1:24" ht="103.5" customHeight="1" x14ac:dyDescent="0.35">
      <c r="A53" s="61">
        <f>'1. Identificación'!D72</f>
        <v>0</v>
      </c>
      <c r="B53" s="74">
        <f>'1. Identificación'!F72</f>
        <v>0</v>
      </c>
      <c r="C53" s="75">
        <f>'1. Identificación'!A72</f>
        <v>0</v>
      </c>
      <c r="D53" s="87" t="str">
        <f>'1. Identificación'!N72</f>
        <v xml:space="preserve">  </v>
      </c>
      <c r="E53" s="98" t="str">
        <f>'2. Prob. Impacto'!I54</f>
        <v/>
      </c>
      <c r="F53" s="98" t="str">
        <f>'2. Prob. Impacto'!Q54</f>
        <v/>
      </c>
      <c r="G53" s="100" t="str">
        <f t="shared" si="0"/>
        <v/>
      </c>
      <c r="H53" s="44"/>
      <c r="I53" s="44"/>
      <c r="J53" s="44"/>
      <c r="K53" s="44"/>
      <c r="L53" s="44"/>
      <c r="M53" s="44"/>
      <c r="N53" s="44"/>
      <c r="O53" s="44"/>
      <c r="P53" s="44"/>
      <c r="Q53" s="44"/>
      <c r="R53" s="44"/>
      <c r="S53" s="44"/>
      <c r="T53" s="44"/>
      <c r="U53" s="44"/>
      <c r="V53" s="44"/>
      <c r="W53" s="44"/>
      <c r="X53" s="44"/>
    </row>
    <row r="54" spans="1:24" ht="165.75" customHeight="1" x14ac:dyDescent="0.35">
      <c r="A54" s="61">
        <f>'1. Identificación'!D73</f>
        <v>0</v>
      </c>
      <c r="B54" s="74">
        <f>'1. Identificación'!F73</f>
        <v>0</v>
      </c>
      <c r="C54" s="75">
        <f>'1. Identificación'!A73</f>
        <v>0</v>
      </c>
      <c r="D54" s="87" t="str">
        <f>'1. Identificación'!N73</f>
        <v xml:space="preserve">  </v>
      </c>
      <c r="E54" s="98" t="str">
        <f>'2. Prob. Impacto'!I55</f>
        <v/>
      </c>
      <c r="F54" s="98" t="str">
        <f>'2. Prob. Impacto'!Q55</f>
        <v/>
      </c>
      <c r="G54" s="100" t="str">
        <f t="shared" si="0"/>
        <v/>
      </c>
      <c r="H54" s="44"/>
      <c r="I54" s="44"/>
      <c r="J54" s="44"/>
      <c r="K54" s="44"/>
      <c r="L54" s="44"/>
      <c r="M54" s="44"/>
      <c r="N54" s="44"/>
      <c r="O54" s="44"/>
      <c r="P54" s="44"/>
      <c r="Q54" s="44"/>
      <c r="R54" s="44"/>
      <c r="S54" s="44"/>
      <c r="T54" s="44"/>
      <c r="U54" s="44"/>
      <c r="V54" s="44"/>
      <c r="W54" s="44"/>
      <c r="X54" s="44"/>
    </row>
    <row r="55" spans="1:24" ht="113.25" customHeight="1" x14ac:dyDescent="0.35">
      <c r="A55" s="61">
        <f>'1. Identificación'!D74</f>
        <v>0</v>
      </c>
      <c r="B55" s="74">
        <f>'1. Identificación'!F74</f>
        <v>0</v>
      </c>
      <c r="C55" s="75">
        <f>'1. Identificación'!A74</f>
        <v>0</v>
      </c>
      <c r="D55" s="87" t="str">
        <f>'1. Identificación'!N74</f>
        <v xml:space="preserve">  </v>
      </c>
      <c r="E55" s="98" t="str">
        <f>'2. Prob. Impacto'!I56</f>
        <v/>
      </c>
      <c r="F55" s="98" t="str">
        <f>'2. Prob. Impacto'!Q56</f>
        <v/>
      </c>
      <c r="G55" s="100" t="str">
        <f t="shared" si="0"/>
        <v/>
      </c>
      <c r="H55" s="44"/>
      <c r="I55" s="44"/>
      <c r="J55" s="44"/>
      <c r="K55" s="44"/>
      <c r="L55" s="44"/>
      <c r="M55" s="44"/>
      <c r="N55" s="44"/>
      <c r="O55" s="44"/>
      <c r="P55" s="44"/>
      <c r="Q55" s="44"/>
      <c r="R55" s="44"/>
      <c r="S55" s="44"/>
      <c r="T55" s="44"/>
      <c r="U55" s="44"/>
      <c r="V55" s="44"/>
      <c r="W55" s="44"/>
      <c r="X55" s="44"/>
    </row>
    <row r="56" spans="1:24" ht="100.5" customHeight="1" x14ac:dyDescent="0.35">
      <c r="A56" s="61">
        <f>'1. Identificación'!D75</f>
        <v>0</v>
      </c>
      <c r="B56" s="74">
        <f>'1. Identificación'!F75</f>
        <v>0</v>
      </c>
      <c r="C56" s="75">
        <f>'1. Identificación'!A75</f>
        <v>0</v>
      </c>
      <c r="D56" s="87" t="str">
        <f>'1. Identificación'!N75</f>
        <v xml:space="preserve">  </v>
      </c>
      <c r="E56" s="98" t="str">
        <f>'2. Prob. Impacto'!I57</f>
        <v/>
      </c>
      <c r="F56" s="98" t="str">
        <f>'2. Prob. Impacto'!Q57</f>
        <v/>
      </c>
      <c r="G56" s="100" t="str">
        <f t="shared" si="0"/>
        <v/>
      </c>
      <c r="H56" s="95"/>
      <c r="I56" s="95"/>
      <c r="J56" s="95"/>
      <c r="K56" s="95"/>
      <c r="L56" s="95"/>
      <c r="M56" s="95"/>
      <c r="N56" s="95"/>
      <c r="O56" s="95"/>
      <c r="P56" s="95"/>
      <c r="Q56" s="44"/>
      <c r="R56" s="44"/>
      <c r="S56" s="44"/>
      <c r="T56" s="44"/>
      <c r="U56" s="44"/>
      <c r="V56" s="44"/>
      <c r="W56" s="44"/>
      <c r="X56" s="44"/>
    </row>
    <row r="57" spans="1:24" ht="96.75" customHeight="1" x14ac:dyDescent="0.35">
      <c r="A57" s="61">
        <f>'1. Identificación'!D76</f>
        <v>0</v>
      </c>
      <c r="B57" s="74">
        <f>'1. Identificación'!F76</f>
        <v>0</v>
      </c>
      <c r="C57" s="75">
        <f>'1. Identificación'!A76</f>
        <v>0</v>
      </c>
      <c r="D57" s="87" t="str">
        <f>'1. Identificación'!N76</f>
        <v xml:space="preserve">  </v>
      </c>
      <c r="E57" s="98" t="str">
        <f>'2. Prob. Impacto'!I58</f>
        <v/>
      </c>
      <c r="F57" s="98" t="str">
        <f>'2. Prob. Impacto'!Q58</f>
        <v/>
      </c>
      <c r="G57" s="100" t="str">
        <f t="shared" si="0"/>
        <v/>
      </c>
      <c r="H57" s="95"/>
      <c r="I57" s="95"/>
      <c r="J57" s="95"/>
      <c r="K57" s="95"/>
      <c r="L57" s="95"/>
      <c r="M57" s="95"/>
      <c r="N57" s="95"/>
      <c r="O57" s="95"/>
      <c r="P57" s="95"/>
      <c r="Q57" s="44"/>
      <c r="R57" s="44"/>
      <c r="S57" s="44"/>
      <c r="T57" s="44"/>
      <c r="U57" s="44"/>
      <c r="V57" s="44"/>
      <c r="W57" s="44"/>
      <c r="X57" s="44"/>
    </row>
    <row r="58" spans="1:24" ht="202.5" customHeight="1" x14ac:dyDescent="0.35">
      <c r="A58" s="61">
        <f>'1. Identificación'!D77</f>
        <v>0</v>
      </c>
      <c r="B58" s="74">
        <f>'1. Identificación'!F77</f>
        <v>0</v>
      </c>
      <c r="C58" s="75">
        <f>'1. Identificación'!A77</f>
        <v>0</v>
      </c>
      <c r="D58" s="87" t="str">
        <f>'1. Identificación'!N77</f>
        <v xml:space="preserve">  </v>
      </c>
      <c r="E58" s="98" t="str">
        <f>'2. Prob. Impacto'!I59</f>
        <v/>
      </c>
      <c r="F58" s="98" t="str">
        <f>'2. Prob. Impacto'!Q59</f>
        <v/>
      </c>
      <c r="G58" s="100" t="str">
        <f t="shared" si="0"/>
        <v/>
      </c>
      <c r="H58" s="95"/>
      <c r="I58" s="95"/>
      <c r="J58" s="95"/>
      <c r="K58" s="95"/>
      <c r="L58" s="95"/>
      <c r="M58" s="95"/>
      <c r="N58" s="95"/>
      <c r="O58" s="95"/>
      <c r="P58" s="95"/>
      <c r="Q58" s="44"/>
      <c r="R58" s="44"/>
      <c r="S58" s="44"/>
      <c r="T58" s="44"/>
      <c r="U58" s="44"/>
      <c r="V58" s="44"/>
      <c r="W58" s="44"/>
      <c r="X58" s="44"/>
    </row>
    <row r="59" spans="1:24" ht="122.25" customHeight="1" x14ac:dyDescent="0.35">
      <c r="A59" s="61">
        <f>'1. Identificación'!D78</f>
        <v>0</v>
      </c>
      <c r="B59" s="74">
        <f>'1. Identificación'!F78</f>
        <v>0</v>
      </c>
      <c r="C59" s="75">
        <f>'1. Identificación'!A78</f>
        <v>0</v>
      </c>
      <c r="D59" s="87" t="str">
        <f>'1. Identificación'!N78</f>
        <v xml:space="preserve">  </v>
      </c>
      <c r="E59" s="98" t="str">
        <f>'2. Prob. Impacto'!I60</f>
        <v/>
      </c>
      <c r="F59" s="98" t="str">
        <f>'2. Prob. Impacto'!Q60</f>
        <v/>
      </c>
      <c r="G59" s="100" t="str">
        <f t="shared" si="0"/>
        <v/>
      </c>
      <c r="H59" s="95"/>
      <c r="I59" s="95"/>
      <c r="J59" s="95"/>
      <c r="K59" s="95"/>
      <c r="L59" s="95"/>
      <c r="M59" s="95"/>
      <c r="N59" s="95"/>
      <c r="O59" s="95"/>
      <c r="P59" s="95"/>
      <c r="Q59" s="44"/>
      <c r="R59" s="44"/>
      <c r="S59" s="44"/>
      <c r="T59" s="44"/>
      <c r="U59" s="44"/>
      <c r="V59" s="44"/>
      <c r="W59" s="44"/>
      <c r="X59" s="44"/>
    </row>
    <row r="60" spans="1:24" ht="170.25" customHeight="1" x14ac:dyDescent="0.35">
      <c r="A60" s="61">
        <f>'1. Identificación'!D79</f>
        <v>0</v>
      </c>
      <c r="B60" s="74">
        <f>'1. Identificación'!F79</f>
        <v>0</v>
      </c>
      <c r="C60" s="75">
        <f>'1. Identificación'!A79</f>
        <v>0</v>
      </c>
      <c r="D60" s="87" t="str">
        <f>'1. Identificación'!N79</f>
        <v xml:space="preserve">  </v>
      </c>
      <c r="E60" s="98" t="str">
        <f>'2. Prob. Impacto'!I61</f>
        <v/>
      </c>
      <c r="F60" s="98" t="str">
        <f>'2. Prob. Impacto'!Q61</f>
        <v/>
      </c>
      <c r="G60" s="100" t="str">
        <f t="shared" si="0"/>
        <v/>
      </c>
      <c r="H60" s="95"/>
      <c r="I60" s="95"/>
      <c r="J60" s="95"/>
      <c r="K60" s="95"/>
      <c r="L60" s="95"/>
      <c r="M60" s="95"/>
      <c r="N60" s="95"/>
      <c r="O60" s="95"/>
      <c r="P60" s="95"/>
      <c r="Q60" s="44"/>
      <c r="R60" s="44"/>
      <c r="S60" s="44"/>
      <c r="T60" s="44"/>
      <c r="U60" s="44"/>
      <c r="V60" s="44"/>
      <c r="W60" s="44"/>
      <c r="X60" s="44"/>
    </row>
    <row r="61" spans="1:24" ht="105.75" customHeight="1" x14ac:dyDescent="0.35">
      <c r="A61" s="61">
        <f>'1. Identificación'!D80</f>
        <v>0</v>
      </c>
      <c r="B61" s="74">
        <f>'1. Identificación'!F80</f>
        <v>0</v>
      </c>
      <c r="C61" s="75">
        <f>'1. Identificación'!A80</f>
        <v>0</v>
      </c>
      <c r="D61" s="87" t="str">
        <f>'1. Identificación'!N80</f>
        <v xml:space="preserve">  </v>
      </c>
      <c r="E61" s="98" t="str">
        <f>'2. Prob. Impacto'!I62</f>
        <v/>
      </c>
      <c r="F61" s="98" t="str">
        <f>'2. Prob. Impacto'!Q62</f>
        <v/>
      </c>
      <c r="G61" s="100" t="str">
        <f t="shared" si="0"/>
        <v/>
      </c>
      <c r="H61" s="95"/>
      <c r="I61" s="95"/>
      <c r="J61" s="95"/>
      <c r="K61" s="95"/>
      <c r="L61" s="95"/>
      <c r="M61" s="95"/>
      <c r="N61" s="95"/>
      <c r="O61" s="95"/>
      <c r="P61" s="95"/>
      <c r="Q61" s="44"/>
      <c r="R61" s="44"/>
      <c r="S61" s="44"/>
      <c r="T61" s="44"/>
      <c r="U61" s="44"/>
      <c r="V61" s="44"/>
      <c r="W61" s="44"/>
      <c r="X61" s="44"/>
    </row>
    <row r="62" spans="1:24" ht="195.75" customHeight="1" x14ac:dyDescent="0.35">
      <c r="A62" s="61">
        <f>'1. Identificación'!D81</f>
        <v>0</v>
      </c>
      <c r="B62" s="74">
        <f>'1. Identificación'!F81</f>
        <v>0</v>
      </c>
      <c r="C62" s="75">
        <f>'1. Identificación'!A81</f>
        <v>0</v>
      </c>
      <c r="D62" s="87" t="str">
        <f>'1. Identificación'!N81</f>
        <v xml:space="preserve">  </v>
      </c>
      <c r="E62" s="98" t="str">
        <f>'2. Prob. Impacto'!I63</f>
        <v/>
      </c>
      <c r="F62" s="98" t="str">
        <f>'2. Prob. Impacto'!Q63</f>
        <v/>
      </c>
      <c r="G62" s="100" t="str">
        <f t="shared" si="0"/>
        <v/>
      </c>
      <c r="H62" s="95"/>
      <c r="I62" s="95"/>
      <c r="J62" s="95"/>
      <c r="K62" s="95"/>
      <c r="L62" s="95"/>
      <c r="M62" s="95"/>
      <c r="N62" s="95"/>
      <c r="O62" s="95"/>
      <c r="P62" s="95"/>
      <c r="Q62" s="44"/>
      <c r="R62" s="44"/>
      <c r="S62" s="44"/>
      <c r="T62" s="44"/>
      <c r="U62" s="44"/>
      <c r="V62" s="44"/>
      <c r="W62" s="44"/>
      <c r="X62" s="44"/>
    </row>
    <row r="63" spans="1:24" ht="80.25" customHeight="1" x14ac:dyDescent="0.35">
      <c r="A63" s="61">
        <f>'1. Identificación'!D82</f>
        <v>0</v>
      </c>
      <c r="B63" s="74">
        <f>'1. Identificación'!F82</f>
        <v>0</v>
      </c>
      <c r="C63" s="75">
        <f>'1. Identificación'!A82</f>
        <v>0</v>
      </c>
      <c r="D63" s="87" t="str">
        <f>'1. Identificación'!N82</f>
        <v xml:space="preserve">  </v>
      </c>
      <c r="E63" s="98" t="str">
        <f>'2. Prob. Impacto'!I64</f>
        <v/>
      </c>
      <c r="F63" s="98" t="str">
        <f>'2. Prob. Impacto'!Q64</f>
        <v/>
      </c>
      <c r="G63" s="100" t="str">
        <f t="shared" si="0"/>
        <v/>
      </c>
      <c r="H63" s="95"/>
      <c r="I63" s="95"/>
      <c r="J63" s="95"/>
      <c r="K63" s="95"/>
      <c r="L63" s="95"/>
      <c r="M63" s="95"/>
      <c r="N63" s="95"/>
      <c r="O63" s="95"/>
      <c r="P63" s="95"/>
      <c r="Q63" s="44"/>
      <c r="R63" s="44"/>
      <c r="S63" s="44"/>
      <c r="T63" s="44"/>
      <c r="U63" s="44"/>
      <c r="V63" s="44"/>
      <c r="W63" s="44"/>
      <c r="X63" s="44"/>
    </row>
    <row r="64" spans="1:24" ht="156" customHeight="1" x14ac:dyDescent="0.35">
      <c r="A64" s="61">
        <f>'1. Identificación'!D83</f>
        <v>0</v>
      </c>
      <c r="B64" s="74">
        <f>'1. Identificación'!F83</f>
        <v>0</v>
      </c>
      <c r="C64" s="75">
        <f>'1. Identificación'!A83</f>
        <v>0</v>
      </c>
      <c r="D64" s="87" t="str">
        <f>'1. Identificación'!N83</f>
        <v xml:space="preserve">  </v>
      </c>
      <c r="E64" s="98" t="str">
        <f>'2. Prob. Impacto'!I65</f>
        <v/>
      </c>
      <c r="F64" s="98" t="str">
        <f>'2. Prob. Impacto'!Q65</f>
        <v/>
      </c>
      <c r="G64" s="100" t="str">
        <f t="shared" si="0"/>
        <v/>
      </c>
      <c r="H64" s="95"/>
      <c r="I64" s="95"/>
      <c r="J64" s="95"/>
      <c r="K64" s="95"/>
      <c r="L64" s="95"/>
      <c r="M64" s="95"/>
      <c r="N64" s="95"/>
      <c r="O64" s="95"/>
      <c r="P64" s="95"/>
      <c r="Q64" s="44"/>
      <c r="R64" s="44"/>
      <c r="S64" s="44"/>
      <c r="T64" s="44"/>
      <c r="U64" s="44"/>
      <c r="V64" s="44"/>
      <c r="W64" s="44"/>
      <c r="X64" s="44"/>
    </row>
    <row r="65" spans="1:24" ht="101.25" customHeight="1" x14ac:dyDescent="0.35">
      <c r="A65" s="61">
        <f>'1. Identificación'!D84</f>
        <v>0</v>
      </c>
      <c r="B65" s="74">
        <f>'1. Identificación'!F84</f>
        <v>0</v>
      </c>
      <c r="C65" s="75">
        <f>'1. Identificación'!A84</f>
        <v>0</v>
      </c>
      <c r="D65" s="87" t="str">
        <f>'1. Identificación'!N84</f>
        <v xml:space="preserve">  </v>
      </c>
      <c r="E65" s="98" t="str">
        <f>'2. Prob. Impacto'!I66</f>
        <v/>
      </c>
      <c r="F65" s="98" t="str">
        <f>'2. Prob. Impacto'!Q66</f>
        <v/>
      </c>
      <c r="G65" s="100" t="str">
        <f t="shared" si="0"/>
        <v/>
      </c>
      <c r="H65" s="95"/>
      <c r="I65" s="95"/>
      <c r="J65" s="95"/>
      <c r="K65" s="95"/>
      <c r="L65" s="95"/>
      <c r="M65" s="95"/>
      <c r="N65" s="95"/>
      <c r="O65" s="95"/>
      <c r="P65" s="95"/>
      <c r="Q65" s="44"/>
      <c r="R65" s="44"/>
      <c r="S65" s="44"/>
      <c r="T65" s="44"/>
      <c r="U65" s="44"/>
      <c r="V65" s="44"/>
      <c r="W65" s="44"/>
      <c r="X65" s="44"/>
    </row>
    <row r="66" spans="1:24" ht="129.75" customHeight="1" x14ac:dyDescent="0.35">
      <c r="A66" s="61">
        <f>'1. Identificación'!D85</f>
        <v>0</v>
      </c>
      <c r="B66" s="74">
        <f>'1. Identificación'!F85</f>
        <v>0</v>
      </c>
      <c r="C66" s="75">
        <f>'1. Identificación'!A85</f>
        <v>0</v>
      </c>
      <c r="D66" s="87" t="str">
        <f>'1. Identificación'!N85</f>
        <v xml:space="preserve">  </v>
      </c>
      <c r="E66" s="98" t="str">
        <f>'2. Prob. Impacto'!I67</f>
        <v/>
      </c>
      <c r="F66" s="98" t="str">
        <f>'2. Prob. Impacto'!Q67</f>
        <v/>
      </c>
      <c r="G66" s="100" t="str">
        <f t="shared" si="0"/>
        <v/>
      </c>
      <c r="H66" s="95"/>
      <c r="I66" s="95"/>
      <c r="J66" s="95"/>
      <c r="K66" s="95"/>
      <c r="L66" s="95"/>
      <c r="M66" s="95"/>
      <c r="N66" s="95"/>
      <c r="O66" s="95"/>
      <c r="P66" s="95"/>
      <c r="Q66" s="44"/>
      <c r="R66" s="44"/>
      <c r="S66" s="44"/>
      <c r="T66" s="44"/>
      <c r="U66" s="44"/>
      <c r="V66" s="44"/>
      <c r="W66" s="44"/>
      <c r="X66" s="44"/>
    </row>
    <row r="67" spans="1:24" ht="128.25" customHeight="1" x14ac:dyDescent="0.35">
      <c r="A67" s="61">
        <f>'1. Identificación'!D86</f>
        <v>0</v>
      </c>
      <c r="B67" s="74">
        <f>'1. Identificación'!F86</f>
        <v>0</v>
      </c>
      <c r="C67" s="75">
        <f>'1. Identificación'!A86</f>
        <v>0</v>
      </c>
      <c r="D67" s="87" t="str">
        <f>'1. Identificación'!N86</f>
        <v xml:space="preserve">  </v>
      </c>
      <c r="E67" s="98" t="str">
        <f>'2. Prob. Impacto'!I68</f>
        <v/>
      </c>
      <c r="F67" s="98" t="str">
        <f>'2. Prob. Impacto'!Q68</f>
        <v/>
      </c>
      <c r="G67" s="100" t="str">
        <f t="shared" si="0"/>
        <v/>
      </c>
      <c r="H67" s="95"/>
      <c r="I67" s="95"/>
      <c r="J67" s="95"/>
      <c r="K67" s="95"/>
      <c r="L67" s="95"/>
      <c r="M67" s="95"/>
      <c r="N67" s="95"/>
      <c r="O67" s="95"/>
      <c r="P67" s="95"/>
      <c r="Q67" s="44"/>
      <c r="R67" s="44"/>
      <c r="S67" s="44"/>
      <c r="T67" s="44"/>
      <c r="U67" s="44"/>
      <c r="V67" s="44"/>
      <c r="W67" s="44"/>
      <c r="X67" s="44"/>
    </row>
    <row r="68" spans="1:24" ht="118.5" customHeight="1" x14ac:dyDescent="0.35">
      <c r="A68" s="61">
        <f>'1. Identificación'!D87</f>
        <v>0</v>
      </c>
      <c r="B68" s="74">
        <f>'1. Identificación'!F87</f>
        <v>0</v>
      </c>
      <c r="C68" s="75">
        <f>'1. Identificación'!A87</f>
        <v>0</v>
      </c>
      <c r="D68" s="87" t="str">
        <f>'1. Identificación'!N87</f>
        <v xml:space="preserve">  </v>
      </c>
      <c r="E68" s="98" t="str">
        <f>'2. Prob. Impacto'!I69</f>
        <v/>
      </c>
      <c r="F68" s="98" t="str">
        <f>'2. Prob. Impacto'!Q69</f>
        <v/>
      </c>
      <c r="G68" s="100" t="str">
        <f t="shared" si="0"/>
        <v/>
      </c>
      <c r="H68" s="95"/>
      <c r="I68" s="95"/>
      <c r="J68" s="95"/>
      <c r="K68" s="95"/>
      <c r="L68" s="95"/>
      <c r="M68" s="95"/>
      <c r="N68" s="95"/>
      <c r="O68" s="95"/>
      <c r="P68" s="95"/>
      <c r="Q68" s="44"/>
      <c r="R68" s="44"/>
      <c r="S68" s="44"/>
      <c r="T68" s="44"/>
      <c r="U68" s="44"/>
      <c r="V68" s="44"/>
      <c r="W68" s="44"/>
      <c r="X68" s="44"/>
    </row>
    <row r="69" spans="1:24" ht="157.5" customHeight="1" x14ac:dyDescent="0.35">
      <c r="A69" s="185">
        <f>'1. Identificación'!D88</f>
        <v>0</v>
      </c>
      <c r="B69" s="186">
        <f>'1. Identificación'!F88</f>
        <v>0</v>
      </c>
      <c r="C69" s="187">
        <f>'1. Identificación'!A88</f>
        <v>0</v>
      </c>
      <c r="D69" s="87" t="str">
        <f>'1. Identificación'!N88</f>
        <v xml:space="preserve">  </v>
      </c>
      <c r="E69" s="193" t="str">
        <f>'2. Prob. Impacto'!I70</f>
        <v/>
      </c>
      <c r="F69" s="193" t="str">
        <f>'2. Prob. Impacto'!Q70</f>
        <v/>
      </c>
      <c r="G69" s="194" t="str">
        <f>+IF(E69=$S$10,IF(F69=$T$9,$T$10,IF(F69=$U$9,$U$10,IF(F69=$V$9,$V$10,IF(F69=$W$9,$W$10,IF(F69=$X$9,$X$10))))),IF(E69=$S$11,IF(F69=$T$9,$T$11,IF(F69=$U$9,$U$11,IF(F69=$V$9,$V$11,IF(F69=$W$9,$W$11,IF(F69=$X$9,$X$11))))),IF(E69=$S$12,IF(F69=$T$9,$T$12,IF(F69=$U$9,$U$12,IF(F69=$V$9,$V$12,IF(F69=$W$9,$W$12,IF(F69=$X$9,$X$12))))),IF(E69=$S$13,IF(F69=$T$9,$T$13,IF(F69=$U$9,$U$13,IF(F69=$V$9,$V$13,IF(F69=$W$9,$W$13,IF(F69=$X$9,$X$13))))),IF(E69=$S$14,IF(F69=$T$9,$T$14,IF(F69=$U$9,$U$14,IF(F69=$V$9,$V$14,IF(F69=$W$9,$W$14,IF(F69=$X$9,$X$14))))),"")))))</f>
        <v/>
      </c>
      <c r="H69" s="95"/>
      <c r="I69" s="95"/>
      <c r="J69" s="95"/>
      <c r="K69" s="95"/>
      <c r="L69" s="95"/>
      <c r="M69" s="95"/>
      <c r="N69" s="95"/>
      <c r="O69" s="95"/>
      <c r="P69" s="95"/>
      <c r="Q69" s="44"/>
      <c r="R69" s="44"/>
      <c r="S69" s="44"/>
      <c r="T69" s="44"/>
      <c r="U69" s="44"/>
      <c r="V69" s="44"/>
      <c r="W69" s="44"/>
      <c r="X69" s="44"/>
    </row>
    <row r="70" spans="1:24" ht="141.75" customHeight="1" x14ac:dyDescent="0.35">
      <c r="A70" s="61">
        <f>'1. Identificación'!D89</f>
        <v>0</v>
      </c>
      <c r="B70" s="74">
        <f>'1. Identificación'!F89</f>
        <v>0</v>
      </c>
      <c r="C70" s="75">
        <f>'1. Identificación'!A89</f>
        <v>0</v>
      </c>
      <c r="D70" s="87" t="str">
        <f>'1. Identificación'!N89</f>
        <v xml:space="preserve">  </v>
      </c>
      <c r="E70" s="98" t="str">
        <f>'2. Prob. Impacto'!I71</f>
        <v/>
      </c>
      <c r="F70" s="98" t="str">
        <f>'2. Prob. Impacto'!Q71</f>
        <v/>
      </c>
      <c r="G70" s="100" t="str">
        <f t="shared" ref="G70:G74" si="2">+IF(E70=$S$10,IF(F70=$T$9,$T$10,IF(F70=$U$9,$U$10,IF(F70=$V$9,$V$10,IF(F70=$W$9,$W$10,IF(F70=$X$9,$X$10))))),IF(E70=$S$11,IF(F70=$T$9,$T$11,IF(F70=$U$9,$U$11,IF(F70=$V$9,$V$11,IF(F70=$W$9,$W$11,IF(F70=$X$9,$X$11))))),IF(E70=$S$12,IF(F70=$T$9,$T$12,IF(F70=$U$9,$U$12,IF(F70=$V$9,$V$12,IF(F70=$W$9,$W$12,IF(F70=$X$9,$X$12))))),IF(E70=$S$13,IF(F70=$T$9,$T$13,IF(F70=$U$9,$U$13,IF(F70=$V$9,$V$13,IF(F70=$W$9,$W$13,IF(F70=$X$9,$X$13))))),IF(E70=$S$14,IF(F70=$T$9,$T$14,IF(F70=$U$9,$U$14,IF(F70=$V$9,$V$14,IF(F70=$W$9,$W$14,IF(F70=$X$9,$X$14))))),"")))))</f>
        <v/>
      </c>
    </row>
    <row r="71" spans="1:24" ht="90" customHeight="1" x14ac:dyDescent="0.35">
      <c r="A71" s="61">
        <f>'1. Identificación'!D90</f>
        <v>0</v>
      </c>
      <c r="B71" s="74">
        <f>'1. Identificación'!F90</f>
        <v>0</v>
      </c>
      <c r="C71" s="75">
        <f>'1. Identificación'!A90</f>
        <v>0</v>
      </c>
      <c r="D71" s="87" t="str">
        <f>'1. Identificación'!N90</f>
        <v xml:space="preserve">  </v>
      </c>
      <c r="E71" s="98" t="str">
        <f>'2. Prob. Impacto'!I72</f>
        <v/>
      </c>
      <c r="F71" s="98" t="str">
        <f>'2. Prob. Impacto'!Q72</f>
        <v/>
      </c>
      <c r="G71" s="100" t="str">
        <f t="shared" si="2"/>
        <v/>
      </c>
    </row>
    <row r="72" spans="1:24" ht="80.25" customHeight="1" x14ac:dyDescent="0.35">
      <c r="A72" s="61">
        <f>'1. Identificación'!D91</f>
        <v>0</v>
      </c>
      <c r="B72" s="74">
        <f>'1. Identificación'!F91</f>
        <v>0</v>
      </c>
      <c r="C72" s="75">
        <f>'1. Identificación'!A91</f>
        <v>0</v>
      </c>
      <c r="D72" s="87" t="str">
        <f>'1. Identificación'!N91</f>
        <v xml:space="preserve">  </v>
      </c>
      <c r="E72" s="98" t="str">
        <f>'2. Prob. Impacto'!I73</f>
        <v/>
      </c>
      <c r="F72" s="98" t="str">
        <f>'2. Prob. Impacto'!Q73</f>
        <v/>
      </c>
      <c r="G72" s="100" t="str">
        <f t="shared" si="2"/>
        <v/>
      </c>
    </row>
    <row r="73" spans="1:24" ht="45.75" customHeight="1" x14ac:dyDescent="0.35">
      <c r="A73" s="61" t="e">
        <f>'1. Identificación'!#REF!</f>
        <v>#REF!</v>
      </c>
      <c r="B73" s="74" t="e">
        <f>'1. Identificación'!#REF!</f>
        <v>#REF!</v>
      </c>
      <c r="C73" s="75" t="e">
        <f>'1. Identificación'!#REF!</f>
        <v>#REF!</v>
      </c>
      <c r="D73" s="87" t="e">
        <f>'1. Identificación'!#REF!</f>
        <v>#REF!</v>
      </c>
      <c r="E73" s="98" t="str">
        <f>'2. Prob. Impacto'!I74</f>
        <v/>
      </c>
      <c r="F73" s="98" t="str">
        <f>'2. Prob. Impacto'!Q74</f>
        <v/>
      </c>
      <c r="G73" s="100" t="str">
        <f t="shared" si="2"/>
        <v/>
      </c>
    </row>
    <row r="74" spans="1:24" ht="48" customHeight="1" thickBot="1" x14ac:dyDescent="0.4">
      <c r="A74" s="77" t="e">
        <f>'1. Identificación'!#REF!</f>
        <v>#REF!</v>
      </c>
      <c r="B74" s="78" t="e">
        <f>'1. Identificación'!#REF!</f>
        <v>#REF!</v>
      </c>
      <c r="C74" s="79" t="e">
        <f>'1. Identificación'!#REF!</f>
        <v>#REF!</v>
      </c>
      <c r="D74" s="96" t="e">
        <f>'1. Identificación'!#REF!</f>
        <v>#REF!</v>
      </c>
      <c r="E74" s="99" t="str">
        <f>'2. Prob. Impacto'!I75</f>
        <v/>
      </c>
      <c r="F74" s="99" t="str">
        <f>'2. Prob. Impacto'!Q75</f>
        <v/>
      </c>
      <c r="G74" s="101" t="str">
        <f t="shared" si="2"/>
        <v/>
      </c>
    </row>
  </sheetData>
  <autoFilter ref="A9:G9" xr:uid="{00000000-0009-0000-0000-000005000000}"/>
  <mergeCells count="18">
    <mergeCell ref="A3:A6"/>
    <mergeCell ref="B3:E3"/>
    <mergeCell ref="B4:E4"/>
    <mergeCell ref="E8:G8"/>
    <mergeCell ref="K8:O8"/>
    <mergeCell ref="B5:E5"/>
    <mergeCell ref="B6:C6"/>
    <mergeCell ref="O3:Q5"/>
    <mergeCell ref="H6:K6"/>
    <mergeCell ref="O6:Q6"/>
    <mergeCell ref="M3:N5"/>
    <mergeCell ref="M6:N6"/>
    <mergeCell ref="F3:G5"/>
    <mergeCell ref="F6:G6"/>
    <mergeCell ref="R7:X7"/>
    <mergeCell ref="I10:I14"/>
    <mergeCell ref="Q10:Q14"/>
    <mergeCell ref="I7:O7"/>
  </mergeCells>
  <conditionalFormatting sqref="E10:E74">
    <cfRule type="cellIs" dxfId="65" priority="6" operator="equal">
      <formula>$S$14</formula>
    </cfRule>
    <cfRule type="cellIs" dxfId="64" priority="7" operator="equal">
      <formula>$S$13</formula>
    </cfRule>
    <cfRule type="cellIs" dxfId="63" priority="8" operator="equal">
      <formula>$S$12</formula>
    </cfRule>
    <cfRule type="cellIs" dxfId="62" priority="9" operator="equal">
      <formula>$S$11</formula>
    </cfRule>
    <cfRule type="cellIs" dxfId="61" priority="10" operator="equal">
      <formula>$S$10</formula>
    </cfRule>
  </conditionalFormatting>
  <conditionalFormatting sqref="F10:F74">
    <cfRule type="cellIs" dxfId="60" priority="1" operator="equal">
      <formula>$T$9</formula>
    </cfRule>
    <cfRule type="cellIs" dxfId="59" priority="2" operator="equal">
      <formula>$U$9</formula>
    </cfRule>
    <cfRule type="cellIs" dxfId="58" priority="3" operator="equal">
      <formula>$V$9</formula>
    </cfRule>
    <cfRule type="cellIs" dxfId="57" priority="4" operator="equal">
      <formula>$W$9</formula>
    </cfRule>
    <cfRule type="cellIs" dxfId="56" priority="5" operator="equal">
      <formula>$X$9</formula>
    </cfRule>
  </conditionalFormatting>
  <conditionalFormatting sqref="G10:G74">
    <cfRule type="cellIs" dxfId="55" priority="11" operator="equal">
      <formula>$T$17</formula>
    </cfRule>
    <cfRule type="cellIs" dxfId="54" priority="12" operator="equal">
      <formula>$T$18</formula>
    </cfRule>
    <cfRule type="cellIs" dxfId="53" priority="13" operator="equal">
      <formula>$T$19</formula>
    </cfRule>
    <cfRule type="cellIs" dxfId="52" priority="14" operator="equal">
      <formula>$T$20</formula>
    </cfRule>
  </conditionalFormatting>
  <hyperlinks>
    <hyperlink ref="A1" location="OPCIONES!A1" display="OPCIONES" xr:uid="{00000000-0004-0000-0500-00000000000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0935A"/>
  </sheetPr>
  <dimension ref="A1:CO402"/>
  <sheetViews>
    <sheetView showGridLines="0" topLeftCell="A11" zoomScale="40" zoomScaleNormal="40" zoomScaleSheetLayoutView="80" workbookViewId="0">
      <pane xSplit="5" ySplit="4" topLeftCell="F38" activePane="bottomRight" state="frozen"/>
      <selection activeCell="A11" sqref="A11"/>
      <selection pane="topRight" activeCell="F11" sqref="F11"/>
      <selection pane="bottomLeft" activeCell="A15" sqref="A15"/>
      <selection pane="bottomRight" activeCell="F15" sqref="F15:F18"/>
    </sheetView>
  </sheetViews>
  <sheetFormatPr baseColWidth="10" defaultColWidth="11.453125" defaultRowHeight="15.5" x14ac:dyDescent="0.35"/>
  <cols>
    <col min="1" max="1" width="27.453125" style="24" customWidth="1"/>
    <col min="2" max="2" width="40.81640625" style="14" hidden="1" customWidth="1"/>
    <col min="3" max="3" width="20.453125" style="1" customWidth="1"/>
    <col min="4" max="4" width="20" style="1" hidden="1" customWidth="1"/>
    <col min="5" max="5" width="62.1796875" style="24" customWidth="1"/>
    <col min="6" max="6" width="19" style="24" customWidth="1"/>
    <col min="7" max="7" width="18.453125" style="24" customWidth="1"/>
    <col min="8" max="8" width="15.453125" style="24" customWidth="1"/>
    <col min="9" max="9" width="21.453125" style="1" customWidth="1"/>
    <col min="10" max="10" width="108.1796875" style="540" customWidth="1"/>
    <col min="11" max="11" width="35" style="24" customWidth="1"/>
    <col min="12" max="12" width="14.453125" style="24" customWidth="1"/>
    <col min="13" max="13" width="21.1796875" style="439" customWidth="1"/>
    <col min="14" max="15" width="21.1796875" style="24" customWidth="1"/>
    <col min="16" max="16" width="29.81640625" style="24" customWidth="1"/>
    <col min="17" max="17" width="26.1796875" style="24" customWidth="1"/>
    <col min="18" max="23" width="21.1796875" style="24" customWidth="1"/>
    <col min="24" max="25" width="59.26953125" style="24" customWidth="1"/>
    <col min="26" max="26" width="59.90625" style="24" customWidth="1"/>
    <col min="27" max="27" width="56.26953125" style="24" customWidth="1"/>
    <col min="28" max="28" width="45.1796875" style="24" customWidth="1"/>
    <col min="29" max="29" width="56.08984375" style="24" customWidth="1"/>
    <col min="30" max="32" width="11.453125" style="24" customWidth="1"/>
    <col min="33" max="16384" width="11.453125" style="24"/>
  </cols>
  <sheetData>
    <row r="1" spans="1:93" ht="59.5" customHeight="1" thickBot="1" x14ac:dyDescent="0.4">
      <c r="A1" s="359" t="s">
        <v>239</v>
      </c>
    </row>
    <row r="2" spans="1:93" ht="31" customHeight="1" thickBot="1" x14ac:dyDescent="0.4">
      <c r="A2" s="1"/>
      <c r="B2" s="1"/>
    </row>
    <row r="3" spans="1:93" ht="35.15" customHeight="1" x14ac:dyDescent="0.3">
      <c r="A3" s="644"/>
      <c r="B3" s="645"/>
      <c r="C3" s="719"/>
      <c r="D3" s="732" t="s">
        <v>268</v>
      </c>
      <c r="E3" s="732"/>
      <c r="F3" s="732"/>
      <c r="G3" s="732"/>
      <c r="H3" s="732"/>
      <c r="I3" s="732"/>
      <c r="J3" s="732"/>
      <c r="K3" s="732"/>
      <c r="L3" s="732"/>
      <c r="M3" s="732"/>
      <c r="N3" s="732"/>
      <c r="O3" s="732"/>
      <c r="P3" s="732"/>
      <c r="Q3" s="732"/>
      <c r="R3" s="732"/>
      <c r="S3" s="732"/>
      <c r="T3" s="732"/>
      <c r="U3" s="732"/>
      <c r="V3" s="732"/>
      <c r="W3" s="470"/>
      <c r="X3" s="728"/>
      <c r="Y3" s="728"/>
      <c r="Z3" s="728"/>
      <c r="AA3" s="728"/>
      <c r="AB3" s="728"/>
      <c r="AC3" s="728"/>
    </row>
    <row r="4" spans="1:93" ht="37.5" customHeight="1" x14ac:dyDescent="0.3">
      <c r="A4" s="646"/>
      <c r="B4" s="647"/>
      <c r="C4" s="720"/>
      <c r="D4" s="733" t="s">
        <v>270</v>
      </c>
      <c r="E4" s="733"/>
      <c r="F4" s="733"/>
      <c r="G4" s="733"/>
      <c r="H4" s="733"/>
      <c r="I4" s="733"/>
      <c r="J4" s="733"/>
      <c r="K4" s="733"/>
      <c r="L4" s="733"/>
      <c r="M4" s="733"/>
      <c r="N4" s="733"/>
      <c r="O4" s="733"/>
      <c r="P4" s="733"/>
      <c r="Q4" s="733"/>
      <c r="R4" s="733"/>
      <c r="S4" s="733"/>
      <c r="T4" s="733"/>
      <c r="U4" s="733"/>
      <c r="V4" s="733"/>
      <c r="W4" s="471"/>
      <c r="X4" s="729"/>
      <c r="Y4" s="729"/>
      <c r="Z4" s="729"/>
      <c r="AA4" s="729"/>
      <c r="AB4" s="729"/>
      <c r="AC4" s="729"/>
    </row>
    <row r="5" spans="1:93" ht="32.15" customHeight="1" x14ac:dyDescent="0.3">
      <c r="A5" s="646"/>
      <c r="B5" s="647"/>
      <c r="C5" s="720"/>
      <c r="D5" s="734" t="s">
        <v>285</v>
      </c>
      <c r="E5" s="734"/>
      <c r="F5" s="734"/>
      <c r="G5" s="734"/>
      <c r="H5" s="734"/>
      <c r="I5" s="734"/>
      <c r="J5" s="734"/>
      <c r="K5" s="734"/>
      <c r="L5" s="734"/>
      <c r="M5" s="734"/>
      <c r="N5" s="734"/>
      <c r="O5" s="734"/>
      <c r="P5" s="734"/>
      <c r="Q5" s="734"/>
      <c r="R5" s="734"/>
      <c r="S5" s="734"/>
      <c r="T5" s="734"/>
      <c r="U5" s="734"/>
      <c r="V5" s="734"/>
      <c r="W5" s="472"/>
      <c r="X5" s="729"/>
      <c r="Y5" s="729"/>
      <c r="Z5" s="729"/>
      <c r="AA5" s="729"/>
      <c r="AB5" s="729"/>
      <c r="AC5" s="729"/>
    </row>
    <row r="6" spans="1:93" ht="31.5" customHeight="1" thickBot="1" x14ac:dyDescent="0.35">
      <c r="A6" s="650"/>
      <c r="B6" s="651"/>
      <c r="C6" s="721"/>
      <c r="D6" s="692" t="s">
        <v>271</v>
      </c>
      <c r="E6" s="692"/>
      <c r="F6" s="692"/>
      <c r="G6" s="692"/>
      <c r="H6" s="692"/>
      <c r="I6" s="692"/>
      <c r="J6" s="731" t="s">
        <v>428</v>
      </c>
      <c r="K6" s="731"/>
      <c r="L6" s="731"/>
      <c r="M6" s="731"/>
      <c r="N6" s="731"/>
      <c r="O6" s="731"/>
      <c r="P6" s="731"/>
      <c r="Q6" s="731"/>
      <c r="R6" s="731"/>
      <c r="S6" s="731"/>
      <c r="T6" s="731"/>
      <c r="U6" s="731"/>
      <c r="V6" s="731"/>
      <c r="W6" s="473"/>
      <c r="X6" s="730"/>
      <c r="Y6" s="730"/>
      <c r="Z6" s="730"/>
      <c r="AA6" s="730"/>
      <c r="AB6" s="730"/>
      <c r="AC6" s="730"/>
    </row>
    <row r="7" spans="1:93" ht="21" hidden="1" customHeight="1" thickBot="1" x14ac:dyDescent="0.4">
      <c r="C7" s="6"/>
      <c r="D7" s="6"/>
      <c r="J7" s="540" t="s">
        <v>6</v>
      </c>
      <c r="K7" s="5"/>
      <c r="L7" s="5" t="s">
        <v>7</v>
      </c>
      <c r="N7" s="5"/>
      <c r="O7" s="5"/>
      <c r="P7" s="5"/>
      <c r="Q7" s="5"/>
      <c r="R7" s="5"/>
      <c r="S7" s="5"/>
      <c r="T7" s="5"/>
      <c r="U7" s="5"/>
      <c r="V7" s="5"/>
      <c r="W7" s="5"/>
      <c r="X7" s="5"/>
      <c r="Y7" s="5"/>
      <c r="Z7" s="5"/>
      <c r="AA7" s="5"/>
      <c r="AB7" s="5"/>
      <c r="AC7" s="5"/>
    </row>
    <row r="8" spans="1:93" hidden="1" x14ac:dyDescent="0.35">
      <c r="C8" s="6"/>
      <c r="D8" s="6"/>
      <c r="J8" s="540" t="s">
        <v>15</v>
      </c>
      <c r="K8" s="5"/>
      <c r="L8" s="5" t="s">
        <v>9</v>
      </c>
      <c r="N8" s="5"/>
      <c r="O8" s="5"/>
      <c r="P8" s="5"/>
      <c r="Q8" s="5"/>
      <c r="R8" s="5"/>
      <c r="S8" s="5"/>
      <c r="T8" s="5"/>
      <c r="U8" s="5"/>
      <c r="V8" s="5"/>
      <c r="W8" s="5"/>
      <c r="X8" s="5"/>
      <c r="Y8" s="5"/>
      <c r="Z8" s="5"/>
      <c r="AA8" s="5"/>
      <c r="AB8" s="5"/>
      <c r="AC8" s="5"/>
    </row>
    <row r="9" spans="1:93" hidden="1" x14ac:dyDescent="0.35">
      <c r="C9" s="6"/>
      <c r="D9" s="6"/>
      <c r="K9" s="5"/>
      <c r="L9" s="5"/>
      <c r="N9" s="5"/>
      <c r="O9" s="5"/>
      <c r="P9" s="5"/>
      <c r="Q9" s="5"/>
      <c r="R9" s="5"/>
      <c r="S9" s="5"/>
      <c r="T9" s="5"/>
      <c r="U9" s="5"/>
      <c r="V9" s="5"/>
      <c r="W9" s="5"/>
      <c r="X9" s="5"/>
      <c r="Y9" s="5"/>
      <c r="Z9" s="5"/>
      <c r="AA9" s="5"/>
      <c r="AB9" s="5"/>
      <c r="AC9" s="5"/>
    </row>
    <row r="10" spans="1:93" hidden="1" x14ac:dyDescent="0.35">
      <c r="C10" s="6"/>
      <c r="D10" s="6"/>
      <c r="K10" s="5"/>
      <c r="L10" s="5"/>
      <c r="N10" s="5"/>
      <c r="O10" s="5"/>
      <c r="P10" s="5"/>
      <c r="Q10" s="5"/>
      <c r="R10" s="5"/>
      <c r="S10" s="5"/>
      <c r="T10" s="5"/>
      <c r="U10" s="5"/>
      <c r="V10" s="5"/>
      <c r="W10" s="5"/>
      <c r="X10" s="5"/>
      <c r="Y10" s="5"/>
      <c r="Z10" s="5"/>
      <c r="AA10" s="5"/>
      <c r="AB10" s="5"/>
      <c r="AC10" s="5"/>
    </row>
    <row r="11" spans="1:93" s="3" customFormat="1" ht="16" thickBot="1" x14ac:dyDescent="0.4">
      <c r="B11" s="14"/>
      <c r="J11" s="540"/>
      <c r="M11" s="440"/>
      <c r="X11" s="11"/>
      <c r="Y11" s="11"/>
      <c r="Z11" s="11"/>
      <c r="AA11" s="11"/>
      <c r="AB11" s="11"/>
      <c r="AC11" s="11"/>
    </row>
    <row r="12" spans="1:93" s="3" customFormat="1" ht="12" customHeight="1" thickBot="1" x14ac:dyDescent="0.35">
      <c r="A12" s="24"/>
      <c r="B12" s="14"/>
      <c r="J12" s="540"/>
      <c r="M12" s="708" t="s">
        <v>181</v>
      </c>
      <c r="N12" s="787"/>
      <c r="O12" s="787"/>
      <c r="P12" s="787"/>
      <c r="Q12" s="787"/>
      <c r="R12" s="800" t="s">
        <v>193</v>
      </c>
      <c r="S12" s="800" t="s">
        <v>194</v>
      </c>
      <c r="T12" s="800" t="s">
        <v>195</v>
      </c>
      <c r="U12" s="784" t="s">
        <v>196</v>
      </c>
      <c r="V12" s="786"/>
      <c r="W12" s="445"/>
      <c r="X12" s="785" t="s">
        <v>408</v>
      </c>
      <c r="Y12" s="785"/>
      <c r="Z12" s="785"/>
      <c r="AA12" s="785"/>
      <c r="AB12" s="785"/>
      <c r="AC12" s="785"/>
    </row>
    <row r="13" spans="1:93" s="3" customFormat="1" ht="81" customHeight="1" thickBot="1" x14ac:dyDescent="0.35">
      <c r="A13" s="24"/>
      <c r="B13" s="209"/>
      <c r="C13" s="791" t="s">
        <v>129</v>
      </c>
      <c r="D13" s="792"/>
      <c r="E13" s="792"/>
      <c r="F13" s="792"/>
      <c r="G13" s="792"/>
      <c r="H13" s="793"/>
      <c r="I13" s="784" t="s">
        <v>172</v>
      </c>
      <c r="J13" s="785"/>
      <c r="K13" s="786"/>
      <c r="L13" s="152"/>
      <c r="M13" s="788" t="s">
        <v>187</v>
      </c>
      <c r="N13" s="789"/>
      <c r="O13" s="789"/>
      <c r="P13" s="789"/>
      <c r="Q13" s="790"/>
      <c r="R13" s="801"/>
      <c r="S13" s="801"/>
      <c r="T13" s="801"/>
      <c r="U13" s="802"/>
      <c r="V13" s="803"/>
      <c r="W13" s="446"/>
      <c r="X13" s="806"/>
      <c r="Y13" s="806"/>
      <c r="Z13" s="806"/>
      <c r="AA13" s="806"/>
      <c r="AB13" s="806"/>
      <c r="AC13" s="806"/>
    </row>
    <row r="14" spans="1:93" s="26" customFormat="1" ht="78.650000000000006" customHeight="1" thickBot="1" x14ac:dyDescent="0.35">
      <c r="A14" s="321" t="s">
        <v>74</v>
      </c>
      <c r="B14" s="322"/>
      <c r="C14" s="322" t="s">
        <v>3</v>
      </c>
      <c r="D14" s="322" t="s">
        <v>104</v>
      </c>
      <c r="E14" s="322" t="s">
        <v>0</v>
      </c>
      <c r="F14" s="322" t="s">
        <v>169</v>
      </c>
      <c r="G14" s="322" t="s">
        <v>170</v>
      </c>
      <c r="H14" s="322" t="s">
        <v>168</v>
      </c>
      <c r="I14" s="322" t="s">
        <v>171</v>
      </c>
      <c r="J14" s="322" t="s">
        <v>172</v>
      </c>
      <c r="K14" s="322" t="s">
        <v>69</v>
      </c>
      <c r="L14" s="322" t="s">
        <v>70</v>
      </c>
      <c r="M14" s="441" t="s">
        <v>182</v>
      </c>
      <c r="N14" s="323" t="s">
        <v>183</v>
      </c>
      <c r="O14" s="323" t="s">
        <v>184</v>
      </c>
      <c r="P14" s="420" t="s">
        <v>185</v>
      </c>
      <c r="Q14" s="323" t="s">
        <v>186</v>
      </c>
      <c r="R14" s="327" t="s">
        <v>188</v>
      </c>
      <c r="S14" s="325" t="s">
        <v>189</v>
      </c>
      <c r="T14" s="326" t="s">
        <v>190</v>
      </c>
      <c r="U14" s="324" t="s">
        <v>191</v>
      </c>
      <c r="V14" s="325" t="s">
        <v>192</v>
      </c>
      <c r="W14" s="488" t="s">
        <v>308</v>
      </c>
      <c r="X14" s="498" t="s">
        <v>410</v>
      </c>
      <c r="Y14" s="327" t="s">
        <v>409</v>
      </c>
      <c r="Z14" s="492" t="s">
        <v>411</v>
      </c>
      <c r="AA14" s="322" t="s">
        <v>409</v>
      </c>
      <c r="AB14" s="322" t="s">
        <v>418</v>
      </c>
      <c r="AC14" s="327" t="s">
        <v>409</v>
      </c>
    </row>
    <row r="15" spans="1:93" s="342" customFormat="1" ht="80.150000000000006" customHeight="1" x14ac:dyDescent="0.35">
      <c r="A15" s="774">
        <f>'1. Identificación'!A28</f>
        <v>1</v>
      </c>
      <c r="B15" s="332"/>
      <c r="C15" s="780" t="str">
        <f>'1. Identificación'!D$28</f>
        <v>Contraveciones</v>
      </c>
      <c r="D15" s="333">
        <f>'1. Identificación'!F$28</f>
        <v>0</v>
      </c>
      <c r="E15" s="722" t="str">
        <f>'1. Identificación'!N28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F15" s="765">
        <f>'2. Prob. Impacto'!H11</f>
        <v>0.6</v>
      </c>
      <c r="G15" s="771">
        <f>'2. Prob. Impacto'!P11</f>
        <v>0.6</v>
      </c>
      <c r="H15" s="334">
        <v>1</v>
      </c>
      <c r="I15" s="335" t="s">
        <v>265</v>
      </c>
      <c r="J15" s="542" t="s">
        <v>425</v>
      </c>
      <c r="K15" s="335" t="s">
        <v>389</v>
      </c>
      <c r="L15" s="337" t="s">
        <v>7</v>
      </c>
      <c r="M15" s="430" t="s">
        <v>13</v>
      </c>
      <c r="N15" s="421">
        <f>+IF(M15='7. Formula'!$E$4,'7. Formula'!$F$4,IF(M15='7. Formula'!$E$5,'7. Formula'!$F$5,IF(M15='7. Formula'!$E$6,'7. Formula'!$F$6,"")))</f>
        <v>0.15</v>
      </c>
      <c r="O15" s="337" t="str">
        <f>+IF(OR(M15='7. Formula'!$O$4,M15='7. Formula'!$O$5),'7. Formula'!$P$5,IF(M15='7. Formula'!$O$6,'7. Formula'!$P$6,""))</f>
        <v>Probabilidad</v>
      </c>
      <c r="P15" s="337" t="s">
        <v>66</v>
      </c>
      <c r="Q15" s="421">
        <f>+IF(P15='7. Formula'!$H$4,'7. Formula'!$I$4,IF(P15='7. Formula'!$H$5,'7. Formula'!$I$5,""))</f>
        <v>0.15</v>
      </c>
      <c r="R15" s="424">
        <f>+IFERROR(Q15+N15,"")</f>
        <v>0.3</v>
      </c>
      <c r="S15" s="424">
        <f>IF(O15='7. Formula'!$P$5,$F$15-(F$15*R15),F$15)</f>
        <v>0.42</v>
      </c>
      <c r="T15" s="443">
        <f>IF(O15='7. Formula'!$P$6,G$15-(G$15*R15),G$15)</f>
        <v>0.6</v>
      </c>
      <c r="U15" s="772">
        <f>+IF(S18="","",S18)</f>
        <v>0.42</v>
      </c>
      <c r="V15" s="773">
        <f>+IF(T18="","",T18)</f>
        <v>0.6</v>
      </c>
      <c r="W15" s="489" t="s">
        <v>405</v>
      </c>
      <c r="X15" s="499"/>
      <c r="Y15" s="500"/>
      <c r="Z15" s="487"/>
      <c r="AA15" s="460"/>
      <c r="AB15" s="513"/>
      <c r="AC15" s="46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row>
    <row r="16" spans="1:93" s="342" customFormat="1" ht="80.150000000000006" customHeight="1" thickBot="1" x14ac:dyDescent="0.4">
      <c r="A16" s="775"/>
      <c r="B16" s="256"/>
      <c r="C16" s="794"/>
      <c r="D16" s="343">
        <f>'1. Identificación'!F$28</f>
        <v>0</v>
      </c>
      <c r="E16" s="723"/>
      <c r="F16" s="812"/>
      <c r="G16" s="796"/>
      <c r="H16" s="344">
        <v>2</v>
      </c>
      <c r="I16" s="258" t="s">
        <v>266</v>
      </c>
      <c r="J16" s="260" t="s">
        <v>419</v>
      </c>
      <c r="K16" s="258" t="s">
        <v>372</v>
      </c>
      <c r="L16" s="340" t="s">
        <v>7</v>
      </c>
      <c r="M16" s="442" t="s">
        <v>13</v>
      </c>
      <c r="N16" s="422">
        <f>+IF(M16='7. Formula'!$E$4,'7. Formula'!$F$4,IF(M16='7. Formula'!$E$5,'7. Formula'!$F$5,IF(M16='7. Formula'!$E$6,'7. Formula'!$F$6,"")))</f>
        <v>0.15</v>
      </c>
      <c r="O16" s="340" t="str">
        <f>+IF(OR(M16='7. Formula'!$O$4,M16='7. Formula'!$O$5),'7. Formula'!$P$5,IF(M16='7. Formula'!$O$6,'7. Formula'!$P$6,""))</f>
        <v>Probabilidad</v>
      </c>
      <c r="P16" s="340" t="s">
        <v>66</v>
      </c>
      <c r="Q16" s="422">
        <f>+IF(P16='7. Formula'!$H$4,'7. Formula'!$I$4,IF(P16='7. Formula'!$H$5,'7. Formula'!$I$5,""))</f>
        <v>0.15</v>
      </c>
      <c r="R16" s="425">
        <f>+IFERROR(Q16+N16,"")</f>
        <v>0.3</v>
      </c>
      <c r="S16" s="425">
        <f>IF(O16='7. Formula'!$P$5,$F$15-(F$15*R16),F$15)</f>
        <v>0.42</v>
      </c>
      <c r="T16" s="444">
        <f>IF(O16='7. Formula'!$P$6,G$15-(G$15*R16),G$15)</f>
        <v>0.6</v>
      </c>
      <c r="U16" s="804"/>
      <c r="V16" s="810"/>
      <c r="W16" s="490" t="s">
        <v>405</v>
      </c>
      <c r="X16" s="501"/>
      <c r="Y16" s="502"/>
      <c r="Z16" s="486"/>
      <c r="AA16" s="462"/>
      <c r="AB16" s="516"/>
      <c r="AC16" s="463"/>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341"/>
      <c r="BA16" s="341"/>
      <c r="BB16" s="341"/>
      <c r="BC16" s="341"/>
      <c r="BD16" s="341"/>
      <c r="BE16" s="341"/>
      <c r="BF16" s="341"/>
      <c r="BG16" s="341"/>
      <c r="BH16" s="341"/>
      <c r="BI16" s="341"/>
      <c r="BJ16" s="341"/>
      <c r="BK16" s="341"/>
      <c r="BL16" s="341"/>
      <c r="BM16" s="341"/>
      <c r="BN16" s="341"/>
      <c r="BO16" s="341"/>
      <c r="BP16" s="341"/>
      <c r="BQ16" s="341"/>
      <c r="BR16" s="341"/>
      <c r="BS16" s="341"/>
      <c r="BT16" s="341"/>
      <c r="BU16" s="341"/>
      <c r="BV16" s="341"/>
      <c r="BW16" s="341"/>
      <c r="BX16" s="341"/>
      <c r="BY16" s="341"/>
      <c r="BZ16" s="341"/>
      <c r="CA16" s="341"/>
      <c r="CB16" s="341"/>
      <c r="CC16" s="341"/>
      <c r="CD16" s="341"/>
      <c r="CE16" s="341"/>
      <c r="CF16" s="341"/>
      <c r="CG16" s="341"/>
      <c r="CH16" s="341"/>
      <c r="CI16" s="341"/>
      <c r="CJ16" s="341"/>
      <c r="CK16" s="341"/>
      <c r="CL16" s="341"/>
      <c r="CM16" s="341"/>
      <c r="CN16" s="341"/>
      <c r="CO16" s="341"/>
    </row>
    <row r="17" spans="1:93" s="342" customFormat="1" ht="80.150000000000006" hidden="1" customHeight="1" thickBot="1" x14ac:dyDescent="0.4">
      <c r="A17" s="775"/>
      <c r="B17" s="256"/>
      <c r="C17" s="794"/>
      <c r="D17" s="343">
        <f>'1. Identificación'!F$28</f>
        <v>0</v>
      </c>
      <c r="E17" s="723"/>
      <c r="F17" s="812"/>
      <c r="G17" s="796"/>
      <c r="H17" s="344">
        <v>3</v>
      </c>
      <c r="I17" s="258"/>
      <c r="J17" s="260"/>
      <c r="K17" s="258"/>
      <c r="L17" s="340"/>
      <c r="M17" s="442"/>
      <c r="N17" s="422" t="str">
        <f>+IF(M17='7. Formula'!$E$4,'7. Formula'!$F$4,IF(M17='7. Formula'!$E$5,'7. Formula'!$F$5,IF(M17='7. Formula'!$E$6,'7. Formula'!$F$6,"")))</f>
        <v/>
      </c>
      <c r="O17" s="340" t="str">
        <f>+IF(OR(M17='7. Formula'!$O$4,M17='7. Formula'!$O$5),'7. Formula'!$P$5,IF(M17='7. Formula'!$O$6,'7. Formula'!$P$6,""))</f>
        <v/>
      </c>
      <c r="P17" s="340"/>
      <c r="Q17" s="422" t="str">
        <f>+IF(P17='7. Formula'!$H$4,'7. Formula'!$I$4,IF(P17='7. Formula'!$H$5,'7. Formula'!$I$5,""))</f>
        <v/>
      </c>
      <c r="R17" s="425" t="str">
        <f>+IFERROR(Q17+N17,"")</f>
        <v/>
      </c>
      <c r="S17" s="455"/>
      <c r="T17" s="456"/>
      <c r="U17" s="804"/>
      <c r="V17" s="810"/>
      <c r="W17" s="490"/>
      <c r="X17" s="503"/>
      <c r="Y17" s="502"/>
      <c r="Z17" s="480"/>
      <c r="AA17" s="462"/>
      <c r="AB17" s="514"/>
      <c r="AC17" s="463"/>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c r="BG17" s="341"/>
      <c r="BH17" s="341"/>
      <c r="BI17" s="341"/>
      <c r="BJ17" s="341"/>
      <c r="BK17" s="341"/>
      <c r="BL17" s="341"/>
      <c r="BM17" s="341"/>
      <c r="BN17" s="341"/>
      <c r="BO17" s="341"/>
      <c r="BP17" s="341"/>
      <c r="BQ17" s="341"/>
      <c r="BR17" s="341"/>
      <c r="BS17" s="341"/>
      <c r="BT17" s="341"/>
      <c r="BU17" s="341"/>
      <c r="BV17" s="341"/>
      <c r="BW17" s="341"/>
      <c r="BX17" s="341"/>
      <c r="BY17" s="341"/>
      <c r="BZ17" s="341"/>
      <c r="CA17" s="341"/>
      <c r="CB17" s="341"/>
      <c r="CC17" s="341"/>
      <c r="CD17" s="341"/>
      <c r="CE17" s="341"/>
      <c r="CF17" s="341"/>
      <c r="CG17" s="341"/>
      <c r="CH17" s="341"/>
      <c r="CI17" s="341"/>
      <c r="CJ17" s="341"/>
      <c r="CK17" s="341"/>
      <c r="CL17" s="341"/>
      <c r="CM17" s="341"/>
      <c r="CN17" s="341"/>
      <c r="CO17" s="341"/>
    </row>
    <row r="18" spans="1:93" s="342" customFormat="1" ht="80.150000000000006" customHeight="1" thickBot="1" x14ac:dyDescent="0.4">
      <c r="A18" s="776"/>
      <c r="B18" s="347"/>
      <c r="C18" s="795"/>
      <c r="D18" s="348">
        <f>'1. Identificación'!F$28</f>
        <v>0</v>
      </c>
      <c r="E18" s="724"/>
      <c r="F18" s="813"/>
      <c r="G18" s="797"/>
      <c r="H18" s="349"/>
      <c r="I18" s="350"/>
      <c r="J18" s="351"/>
      <c r="K18" s="350"/>
      <c r="L18" s="352"/>
      <c r="M18" s="353"/>
      <c r="N18" s="423" t="str">
        <f>+IF(M18='7. Formula'!$E$4,'7. Formula'!$F$4,IF(M18='7. Formula'!$E$5,'7. Formula'!$F$5,IF(M18='7. Formula'!$E$6,'7. Formula'!$F$6,"")))</f>
        <v/>
      </c>
      <c r="O18" s="352" t="str">
        <f>+IF(OR(M18='7. Formula'!$O$4,M18='7. Formula'!$O$5),'7. Formula'!$P$5,IF(M18='7. Formula'!$O$6,'7. Formula'!$P$6,""))</f>
        <v/>
      </c>
      <c r="P18" s="352"/>
      <c r="Q18" s="423" t="str">
        <f>+IF(P18='7. Formula'!$H$4,'7. Formula'!$I$4,IF(P18='7. Formula'!$H$5,'7. Formula'!$I$5,""))</f>
        <v/>
      </c>
      <c r="R18" s="454" t="str">
        <f>+IF(Q18='7. Formula'!$H$4,'7. Formula'!$I$4,IF(Q18='7. Formula'!$H$5,'7. Formula'!$I$5,""))</f>
        <v/>
      </c>
      <c r="S18" s="458">
        <f>AVERAGE(S15:S17)</f>
        <v>0.42</v>
      </c>
      <c r="T18" s="459">
        <f>AVERAGE(T15:T17)</f>
        <v>0.6</v>
      </c>
      <c r="U18" s="805"/>
      <c r="V18" s="811"/>
      <c r="W18" s="491"/>
      <c r="X18" s="504"/>
      <c r="Y18" s="505"/>
      <c r="Z18" s="481"/>
      <c r="AA18" s="464"/>
      <c r="AB18" s="515"/>
      <c r="AC18" s="465"/>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41"/>
      <c r="BG18" s="341"/>
      <c r="BH18" s="341"/>
      <c r="BI18" s="341"/>
      <c r="BJ18" s="341"/>
      <c r="BK18" s="341"/>
      <c r="BL18" s="341"/>
      <c r="BM18" s="341"/>
      <c r="BN18" s="341"/>
      <c r="BO18" s="341"/>
      <c r="BP18" s="341"/>
      <c r="BQ18" s="341"/>
      <c r="BR18" s="341"/>
      <c r="BS18" s="341"/>
      <c r="BT18" s="341"/>
      <c r="BU18" s="341"/>
      <c r="BV18" s="341"/>
      <c r="BW18" s="341"/>
      <c r="BX18" s="341"/>
      <c r="BY18" s="341"/>
      <c r="BZ18" s="341"/>
      <c r="CA18" s="341"/>
      <c r="CB18" s="341"/>
      <c r="CC18" s="341"/>
      <c r="CD18" s="341"/>
      <c r="CE18" s="341"/>
      <c r="CF18" s="341"/>
      <c r="CG18" s="341"/>
      <c r="CH18" s="341"/>
      <c r="CI18" s="341"/>
      <c r="CJ18" s="341"/>
      <c r="CK18" s="341"/>
      <c r="CL18" s="341"/>
      <c r="CM18" s="341"/>
      <c r="CN18" s="341"/>
      <c r="CO18" s="341"/>
    </row>
    <row r="19" spans="1:93" s="342" customFormat="1" ht="80.150000000000006" customHeight="1" thickBot="1" x14ac:dyDescent="0.4">
      <c r="A19" s="777">
        <f>'1. Identificación'!A29</f>
        <v>2</v>
      </c>
      <c r="B19" s="332"/>
      <c r="C19" s="780" t="str">
        <f>'1. Identificación'!D$29</f>
        <v>Contraveciones</v>
      </c>
      <c r="D19" s="333">
        <f>'1. Identificación'!F$29</f>
        <v>0</v>
      </c>
      <c r="E19" s="781" t="str">
        <f>'1. Identificación'!N29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F19" s="765">
        <f>'2. Prob. Impacto'!H12</f>
        <v>0.6</v>
      </c>
      <c r="G19" s="771">
        <f>'2. Prob. Impacto'!P12</f>
        <v>0.6</v>
      </c>
      <c r="H19" s="428">
        <v>1</v>
      </c>
      <c r="I19" s="335" t="s">
        <v>266</v>
      </c>
      <c r="J19" s="254" t="s">
        <v>420</v>
      </c>
      <c r="K19" s="252" t="s">
        <v>412</v>
      </c>
      <c r="L19" s="337" t="s">
        <v>7</v>
      </c>
      <c r="M19" s="430" t="s">
        <v>12</v>
      </c>
      <c r="N19" s="421">
        <f>+IF(M19='7. Formula'!$E$4,'7. Formula'!$F$4,IF(M19='7. Formula'!$E$5,'7. Formula'!$F$5,IF(M19='7. Formula'!$E$6,'7. Formula'!$F$6,"")))</f>
        <v>0.25</v>
      </c>
      <c r="O19" s="337" t="str">
        <f>+IF(OR(M19='7. Formula'!$O$4,M19='7. Formula'!$O$5),'7. Formula'!$P$5,IF(M19='7. Formula'!$O$6,'7. Formula'!$P$6,""))</f>
        <v>Probabilidad</v>
      </c>
      <c r="P19" s="337" t="s">
        <v>66</v>
      </c>
      <c r="Q19" s="421">
        <f>+IF(P19='7. Formula'!$H$4,'7. Formula'!$I$4,IF(P19='7. Formula'!$H$5,'7. Formula'!$I$5,""))</f>
        <v>0.15</v>
      </c>
      <c r="R19" s="424">
        <f>+IFERROR(Q19+N19,"")</f>
        <v>0.4</v>
      </c>
      <c r="S19" s="424">
        <f>IF(O19='7. Formula'!$P$5,$F$19-(F$19*R19),F$19)</f>
        <v>0.36</v>
      </c>
      <c r="T19" s="426">
        <f>IF(O19='7. Formula'!$P$6,G$19-(G$19*R19),G$19)</f>
        <v>0.6</v>
      </c>
      <c r="U19" s="772">
        <f>+IF(S22="","",S22)</f>
        <v>0.48</v>
      </c>
      <c r="V19" s="738">
        <f>+IF(T22="","",T22)</f>
        <v>0.6</v>
      </c>
      <c r="W19" s="489" t="s">
        <v>405</v>
      </c>
      <c r="X19" s="506"/>
      <c r="Y19" s="507"/>
      <c r="Z19" s="479"/>
      <c r="AA19" s="460"/>
      <c r="AB19" s="336"/>
      <c r="AC19" s="46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41"/>
      <c r="BE19" s="341"/>
      <c r="BF19" s="341"/>
      <c r="BG19" s="341"/>
      <c r="BH19" s="341"/>
      <c r="BI19" s="341"/>
      <c r="BJ19" s="341"/>
      <c r="BK19" s="341"/>
      <c r="BL19" s="341"/>
      <c r="BM19" s="341"/>
      <c r="BN19" s="341"/>
      <c r="BO19" s="341"/>
      <c r="BP19" s="341"/>
      <c r="BQ19" s="341"/>
      <c r="BR19" s="341"/>
      <c r="BS19" s="341"/>
      <c r="BT19" s="341"/>
      <c r="BU19" s="341"/>
      <c r="BV19" s="341"/>
      <c r="BW19" s="341"/>
      <c r="BX19" s="341"/>
      <c r="BY19" s="341"/>
      <c r="BZ19" s="341"/>
      <c r="CA19" s="341"/>
      <c r="CB19" s="341"/>
      <c r="CC19" s="341"/>
      <c r="CD19" s="341"/>
      <c r="CE19" s="341"/>
      <c r="CF19" s="341"/>
      <c r="CG19" s="341"/>
      <c r="CH19" s="341"/>
      <c r="CI19" s="341"/>
      <c r="CJ19" s="341"/>
      <c r="CK19" s="341"/>
      <c r="CL19" s="341"/>
      <c r="CM19" s="341"/>
      <c r="CN19" s="341"/>
      <c r="CO19" s="341"/>
    </row>
    <row r="20" spans="1:93" s="342" customFormat="1" ht="80.150000000000006" hidden="1" customHeight="1" thickBot="1" x14ac:dyDescent="0.4">
      <c r="A20" s="778"/>
      <c r="B20" s="256"/>
      <c r="C20" s="794"/>
      <c r="D20" s="343">
        <f>'1. Identificación'!F$29</f>
        <v>0</v>
      </c>
      <c r="E20" s="782"/>
      <c r="F20" s="766"/>
      <c r="G20" s="798"/>
      <c r="H20" s="344">
        <v>2</v>
      </c>
      <c r="I20" s="258"/>
      <c r="J20" s="260"/>
      <c r="K20" s="258"/>
      <c r="L20" s="340"/>
      <c r="M20" s="442"/>
      <c r="N20" s="422"/>
      <c r="O20" s="340"/>
      <c r="P20" s="340"/>
      <c r="Q20" s="422" t="str">
        <f>+IF(P20='7. Formula'!$H$4,'7. Formula'!$I$4,IF(P20='7. Formula'!$H$5,'7. Formula'!$I$5,""))</f>
        <v/>
      </c>
      <c r="R20" s="425" t="str">
        <f>+IFERROR(Q20+N20,"")</f>
        <v/>
      </c>
      <c r="S20" s="425">
        <f>IF(O20='7. Formula'!$P$5,$F$19-(F$19*R20),F$19)</f>
        <v>0.6</v>
      </c>
      <c r="T20" s="427">
        <f>IF(O20='7. Formula'!$P$6,G$19-(G$19*R20),G$19)</f>
        <v>0.6</v>
      </c>
      <c r="U20" s="804"/>
      <c r="V20" s="739"/>
      <c r="W20" s="490"/>
      <c r="X20" s="503"/>
      <c r="Y20" s="502"/>
      <c r="Z20" s="480"/>
      <c r="AA20" s="462"/>
      <c r="AB20" s="514"/>
      <c r="AC20" s="463"/>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row>
    <row r="21" spans="1:93" s="342" customFormat="1" ht="80.150000000000006" hidden="1" customHeight="1" thickBot="1" x14ac:dyDescent="0.4">
      <c r="A21" s="778"/>
      <c r="B21" s="256"/>
      <c r="C21" s="794"/>
      <c r="D21" s="343">
        <f>'1. Identificación'!F$29</f>
        <v>0</v>
      </c>
      <c r="E21" s="782"/>
      <c r="F21" s="766"/>
      <c r="G21" s="798"/>
      <c r="H21" s="344">
        <v>3</v>
      </c>
      <c r="I21" s="258"/>
      <c r="J21" s="260"/>
      <c r="K21" s="258"/>
      <c r="L21" s="340"/>
      <c r="M21" s="442"/>
      <c r="N21" s="422" t="str">
        <f>+IF(M21='7. Formula'!$E$4,'7. Formula'!$F$4,IF(M21='7. Formula'!$E$5,'7. Formula'!$F$5,IF(M21='7. Formula'!$E$6,'7. Formula'!$F$6,"")))</f>
        <v/>
      </c>
      <c r="O21" s="340" t="str">
        <f>+IF(OR(M21='7. Formula'!$O$4,M21='7. Formula'!$O$5),'7. Formula'!$P$5,IF(M21='7. Formula'!$O$6,'7. Formula'!$P$6,""))</f>
        <v/>
      </c>
      <c r="P21" s="340"/>
      <c r="Q21" s="422" t="str">
        <f>+IF(P21='7. Formula'!$H$4,'7. Formula'!$I$4,IF(P21='7. Formula'!$H$5,'7. Formula'!$I$5,""))</f>
        <v/>
      </c>
      <c r="R21" s="425" t="str">
        <f>+IFERROR(Q21+N21,"")</f>
        <v/>
      </c>
      <c r="S21" s="455"/>
      <c r="T21" s="457"/>
      <c r="U21" s="804"/>
      <c r="V21" s="739"/>
      <c r="W21" s="490"/>
      <c r="X21" s="503"/>
      <c r="Y21" s="502"/>
      <c r="Z21" s="480"/>
      <c r="AA21" s="462"/>
      <c r="AB21" s="514"/>
      <c r="AC21" s="463"/>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row>
    <row r="22" spans="1:93" s="342" customFormat="1" ht="80.150000000000006" customHeight="1" thickBot="1" x14ac:dyDescent="0.4">
      <c r="A22" s="779"/>
      <c r="B22" s="347"/>
      <c r="C22" s="795"/>
      <c r="D22" s="348">
        <f>'1. Identificación'!F$29</f>
        <v>0</v>
      </c>
      <c r="E22" s="783"/>
      <c r="F22" s="767"/>
      <c r="G22" s="799"/>
      <c r="H22" s="349"/>
      <c r="I22" s="350"/>
      <c r="J22" s="351"/>
      <c r="K22" s="350"/>
      <c r="L22" s="352"/>
      <c r="M22" s="353"/>
      <c r="N22" s="423" t="str">
        <f>+IF(M22='7. Formula'!$E$4,'7. Formula'!$F$4,IF(M22='7. Formula'!$E$5,'7. Formula'!$F$5,IF(M22='7. Formula'!$E$6,'7. Formula'!$F$6,"")))</f>
        <v/>
      </c>
      <c r="O22" s="352" t="str">
        <f>+IF(OR(M22='7. Formula'!$O$4,M22='7. Formula'!$O$5),'7. Formula'!$P$5,IF(M22='7. Formula'!$O$6,'7. Formula'!$P$6,""))</f>
        <v/>
      </c>
      <c r="P22" s="352"/>
      <c r="Q22" s="423" t="str">
        <f>+IF(P22='7. Formula'!$H$4,'7. Formula'!$I$4,IF(P22='7. Formula'!$H$5,'7. Formula'!$I$5,""))</f>
        <v/>
      </c>
      <c r="R22" s="454" t="str">
        <f>+IF(Q22='7. Formula'!$H$4,'7. Formula'!$I$4,IF(Q22='7. Formula'!$H$5,'7. Formula'!$I$5,""))</f>
        <v/>
      </c>
      <c r="S22" s="458">
        <f>AVERAGE(S19:S21)</f>
        <v>0.48</v>
      </c>
      <c r="T22" s="459">
        <f>AVERAGE(T19:T21)</f>
        <v>0.6</v>
      </c>
      <c r="U22" s="805"/>
      <c r="V22" s="740"/>
      <c r="W22" s="491"/>
      <c r="X22" s="504"/>
      <c r="Y22" s="505"/>
      <c r="Z22" s="481"/>
      <c r="AA22" s="464"/>
      <c r="AB22" s="515"/>
      <c r="AC22" s="465"/>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row>
    <row r="23" spans="1:93" s="342" customFormat="1" ht="98" customHeight="1" thickBot="1" x14ac:dyDescent="0.4">
      <c r="A23" s="774">
        <f>'1. Identificación'!A30</f>
        <v>3</v>
      </c>
      <c r="B23" s="332"/>
      <c r="C23" s="780" t="str">
        <f>'1. Identificación'!D$30</f>
        <v>Seguridad vial y transporte</v>
      </c>
      <c r="D23" s="333">
        <f>'1. Identificación'!F$30</f>
        <v>0</v>
      </c>
      <c r="E23" s="722" t="str">
        <f>'1. Identificación'!N30</f>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F23" s="765">
        <f>'2. Prob. Impacto'!H13</f>
        <v>0.6</v>
      </c>
      <c r="G23" s="771">
        <f>'2. Prob. Impacto'!P13</f>
        <v>0.8</v>
      </c>
      <c r="H23" s="334">
        <v>1</v>
      </c>
      <c r="I23" s="335" t="s">
        <v>266</v>
      </c>
      <c r="J23" s="336" t="s">
        <v>421</v>
      </c>
      <c r="K23" s="335" t="s">
        <v>391</v>
      </c>
      <c r="L23" s="337" t="s">
        <v>7</v>
      </c>
      <c r="M23" s="430" t="s">
        <v>13</v>
      </c>
      <c r="N23" s="421">
        <f>+IF(M23='7. Formula'!$E$4,'7. Formula'!$F$4,IF(M23='7. Formula'!$E$5,'7. Formula'!$F$5,IF(M23='7. Formula'!$E$6,'7. Formula'!$F$6,"")))</f>
        <v>0.15</v>
      </c>
      <c r="O23" s="337" t="str">
        <f>+IF(OR(M23='7. Formula'!$O$4,M23='7. Formula'!$O$5),'7. Formula'!$P$5,IF(M23='7. Formula'!$O$6,'7. Formula'!$P$6,""))</f>
        <v>Probabilidad</v>
      </c>
      <c r="P23" s="337" t="s">
        <v>66</v>
      </c>
      <c r="Q23" s="421">
        <f>+IF(P23='7. Formula'!$H$4,'7. Formula'!$I$4,IF(P23='7. Formula'!$H$5,'7. Formula'!$I$5,""))</f>
        <v>0.15</v>
      </c>
      <c r="R23" s="424">
        <f>+IFERROR(Q23+N23,"")</f>
        <v>0.3</v>
      </c>
      <c r="S23" s="424">
        <f>IF(O23='7. Formula'!$P$5,$F$23-(F$23*R23),F$23)</f>
        <v>0.42</v>
      </c>
      <c r="T23" s="426">
        <f>IF(O23='7. Formula'!$P$6,G$23-(G$23*R23),G$23)</f>
        <v>0.8</v>
      </c>
      <c r="U23" s="772">
        <f>+IF(S26="","",S26)</f>
        <v>0.42</v>
      </c>
      <c r="V23" s="773">
        <f>+IF(T26="","",T26)</f>
        <v>0.8</v>
      </c>
      <c r="W23" s="489" t="s">
        <v>405</v>
      </c>
      <c r="X23" s="499"/>
      <c r="Y23" s="508"/>
      <c r="Z23" s="487"/>
      <c r="AA23" s="460"/>
      <c r="AB23" s="513"/>
      <c r="AC23" s="46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c r="BP23" s="341"/>
      <c r="BQ23" s="341"/>
      <c r="BR23" s="341"/>
      <c r="BS23" s="341"/>
      <c r="BT23" s="341"/>
      <c r="BU23" s="341"/>
      <c r="BV23" s="341"/>
      <c r="BW23" s="341"/>
      <c r="BX23" s="341"/>
      <c r="BY23" s="341"/>
      <c r="BZ23" s="341"/>
      <c r="CA23" s="341"/>
      <c r="CB23" s="341"/>
      <c r="CC23" s="341"/>
      <c r="CD23" s="341"/>
      <c r="CE23" s="341"/>
      <c r="CF23" s="341"/>
      <c r="CG23" s="341"/>
      <c r="CH23" s="341"/>
      <c r="CI23" s="341"/>
      <c r="CJ23" s="341"/>
      <c r="CK23" s="341"/>
      <c r="CL23" s="341"/>
      <c r="CM23" s="341"/>
      <c r="CN23" s="341"/>
      <c r="CO23" s="341"/>
    </row>
    <row r="24" spans="1:93" s="342" customFormat="1" ht="80.150000000000006" hidden="1" customHeight="1" thickBot="1" x14ac:dyDescent="0.4">
      <c r="A24" s="775"/>
      <c r="B24" s="256"/>
      <c r="C24" s="794"/>
      <c r="D24" s="343">
        <f>'1. Identificación'!F$30</f>
        <v>0</v>
      </c>
      <c r="E24" s="723"/>
      <c r="F24" s="812"/>
      <c r="G24" s="796"/>
      <c r="H24" s="344">
        <v>2</v>
      </c>
      <c r="I24" s="258"/>
      <c r="J24" s="260"/>
      <c r="K24" s="258"/>
      <c r="L24" s="340"/>
      <c r="M24" s="442"/>
      <c r="N24" s="422" t="str">
        <f>+IF(M24='7. Formula'!$E$4,'7. Formula'!$F$4,IF(M24='7. Formula'!$E$5,'7. Formula'!$F$5,IF(M24='7. Formula'!$E$6,'7. Formula'!$F$6,"")))</f>
        <v/>
      </c>
      <c r="O24" s="340" t="str">
        <f>+IF(OR(M24='7. Formula'!$O$4,M24='7. Formula'!$O$5),'7. Formula'!$P$5,IF(M24='7. Formula'!$O$6,'7. Formula'!$P$6,""))</f>
        <v/>
      </c>
      <c r="P24" s="340"/>
      <c r="Q24" s="422" t="str">
        <f>+IF(P24='7. Formula'!$H$4,'7. Formula'!$I$4,IF(P24='7. Formula'!$H$5,'7. Formula'!$I$5,""))</f>
        <v/>
      </c>
      <c r="R24" s="425" t="str">
        <f>+IFERROR(Q24+N24,"")</f>
        <v/>
      </c>
      <c r="S24" s="425"/>
      <c r="T24" s="427"/>
      <c r="U24" s="804"/>
      <c r="V24" s="810"/>
      <c r="W24" s="490"/>
      <c r="X24" s="503"/>
      <c r="Y24" s="502"/>
      <c r="Z24" s="480"/>
      <c r="AA24" s="462"/>
      <c r="AB24" s="514"/>
      <c r="AC24" s="463"/>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row>
    <row r="25" spans="1:93" s="342" customFormat="1" ht="80.150000000000006" hidden="1" customHeight="1" thickBot="1" x14ac:dyDescent="0.4">
      <c r="A25" s="775"/>
      <c r="B25" s="256"/>
      <c r="C25" s="794"/>
      <c r="D25" s="343">
        <f>'1. Identificación'!F$30</f>
        <v>0</v>
      </c>
      <c r="E25" s="723"/>
      <c r="F25" s="812"/>
      <c r="G25" s="796"/>
      <c r="H25" s="344">
        <v>3</v>
      </c>
      <c r="I25" s="258"/>
      <c r="J25" s="260"/>
      <c r="K25" s="258"/>
      <c r="L25" s="340"/>
      <c r="M25" s="442"/>
      <c r="N25" s="422" t="str">
        <f>+IF(M25='7. Formula'!$E$4,'7. Formula'!$F$4,IF(M25='7. Formula'!$E$5,'7. Formula'!$F$5,IF(M25='7. Formula'!$E$6,'7. Formula'!$F$6,"")))</f>
        <v/>
      </c>
      <c r="O25" s="340" t="str">
        <f>+IF(OR(M25='7. Formula'!$O$4,M25='7. Formula'!$O$5),'7. Formula'!$P$5,IF(M25='7. Formula'!$O$6,'7. Formula'!$P$6,""))</f>
        <v/>
      </c>
      <c r="P25" s="340"/>
      <c r="Q25" s="422" t="str">
        <f>+IF(P25='7. Formula'!$H$4,'7. Formula'!$I$4,IF(P25='7. Formula'!$H$5,'7. Formula'!$I$5,""))</f>
        <v/>
      </c>
      <c r="R25" s="425" t="str">
        <f>+IFERROR(Q25+N25,"")</f>
        <v/>
      </c>
      <c r="S25" s="455"/>
      <c r="T25" s="457"/>
      <c r="U25" s="804"/>
      <c r="V25" s="810"/>
      <c r="W25" s="490"/>
      <c r="X25" s="503"/>
      <c r="Y25" s="502"/>
      <c r="Z25" s="480"/>
      <c r="AA25" s="462"/>
      <c r="AB25" s="514"/>
      <c r="AC25" s="463"/>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row>
    <row r="26" spans="1:93" s="342" customFormat="1" ht="80.150000000000006" customHeight="1" thickBot="1" x14ac:dyDescent="0.4">
      <c r="A26" s="776"/>
      <c r="B26" s="347"/>
      <c r="C26" s="795"/>
      <c r="D26" s="348">
        <f>'1. Identificación'!F$30</f>
        <v>0</v>
      </c>
      <c r="E26" s="724"/>
      <c r="F26" s="813"/>
      <c r="G26" s="797"/>
      <c r="H26" s="349"/>
      <c r="I26" s="350"/>
      <c r="J26" s="351"/>
      <c r="K26" s="350"/>
      <c r="L26" s="352"/>
      <c r="M26" s="353"/>
      <c r="N26" s="423" t="str">
        <f>+IF(M26='7. Formula'!$E$4,'7. Formula'!$F$4,IF(M26='7. Formula'!$E$5,'7. Formula'!$F$5,IF(M26='7. Formula'!$E$6,'7. Formula'!$F$6,"")))</f>
        <v/>
      </c>
      <c r="O26" s="352" t="str">
        <f>+IF(OR(M26='7. Formula'!$O$4,M26='7. Formula'!$O$5),'7. Formula'!$P$5,IF(M26='7. Formula'!$O$6,'7. Formula'!$P$6,""))</f>
        <v/>
      </c>
      <c r="P26" s="352"/>
      <c r="Q26" s="423" t="str">
        <f>+IF(P26='7. Formula'!$H$4,'7. Formula'!$I$4,IF(P26='7. Formula'!$H$5,'7. Formula'!$I$5,""))</f>
        <v/>
      </c>
      <c r="R26" s="454" t="str">
        <f>+IF(Q26='7. Formula'!$H$4,'7. Formula'!$I$4,IF(Q26='7. Formula'!$H$5,'7. Formula'!$I$5,""))</f>
        <v/>
      </c>
      <c r="S26" s="458">
        <f>AVERAGE(S23:S25)</f>
        <v>0.42</v>
      </c>
      <c r="T26" s="459">
        <f>AVERAGE(T23:T25)</f>
        <v>0.8</v>
      </c>
      <c r="U26" s="805"/>
      <c r="V26" s="811"/>
      <c r="W26" s="491"/>
      <c r="X26" s="504"/>
      <c r="Y26" s="505"/>
      <c r="Z26" s="481"/>
      <c r="AA26" s="464"/>
      <c r="AB26" s="515"/>
      <c r="AC26" s="465"/>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row>
    <row r="27" spans="1:93" s="342" customFormat="1" ht="130.75" customHeight="1" x14ac:dyDescent="0.35">
      <c r="A27" s="777">
        <f>'1. Identificación'!A31</f>
        <v>4</v>
      </c>
      <c r="B27" s="332"/>
      <c r="C27" s="780" t="str">
        <f>'1. Identificación'!D$31</f>
        <v>Tramites</v>
      </c>
      <c r="D27" s="333">
        <f>'1. Identificación'!F$31</f>
        <v>0</v>
      </c>
      <c r="E27" s="781" t="str">
        <f>'1. Identificación'!N31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F27" s="765">
        <f>'2. Prob. Impacto'!H14</f>
        <v>0.6</v>
      </c>
      <c r="G27" s="771">
        <f>'2. Prob. Impacto'!P14</f>
        <v>0.6</v>
      </c>
      <c r="H27" s="334">
        <v>1</v>
      </c>
      <c r="I27" s="429" t="s">
        <v>266</v>
      </c>
      <c r="J27" s="260" t="s">
        <v>422</v>
      </c>
      <c r="K27" s="335" t="s">
        <v>385</v>
      </c>
      <c r="L27" s="337" t="s">
        <v>7</v>
      </c>
      <c r="M27" s="430" t="s">
        <v>13</v>
      </c>
      <c r="N27" s="421">
        <f>+IF(M27='7. Formula'!$E$4,'7. Formula'!$F$4,IF(M27='7. Formula'!$E$5,'7. Formula'!$F$5,IF(M27='7. Formula'!$E$6,'7. Formula'!$F$6,"")))</f>
        <v>0.15</v>
      </c>
      <c r="O27" s="337" t="str">
        <f>+IF(OR(M27='7. Formula'!$O$4,M27='7. Formula'!$O$5),'7. Formula'!$P$5,IF(M27='7. Formula'!$O$6,'7. Formula'!$P$6,""))</f>
        <v>Probabilidad</v>
      </c>
      <c r="P27" s="337" t="s">
        <v>66</v>
      </c>
      <c r="Q27" s="421">
        <f>+IF(P27='7. Formula'!$H$4,'7. Formula'!$I$4,IF(P27='7. Formula'!$H$5,'7. Formula'!$I$5,""))</f>
        <v>0.15</v>
      </c>
      <c r="R27" s="424">
        <f>+IFERROR(Q27+N27,"")</f>
        <v>0.3</v>
      </c>
      <c r="S27" s="424">
        <f>IF(O27='7. Formula'!$P$5,$F$27-(F$27*R27),F$27)</f>
        <v>0.42</v>
      </c>
      <c r="T27" s="426">
        <f>IF(O27='7. Formula'!$P$6,G$27-(G$27*R27),G$27)</f>
        <v>0.6</v>
      </c>
      <c r="U27" s="772">
        <f>+IF(S30="","",S30)</f>
        <v>0.42</v>
      </c>
      <c r="V27" s="738">
        <f>+IF(T30="","",T30)</f>
        <v>0.6</v>
      </c>
      <c r="W27" s="489" t="s">
        <v>405</v>
      </c>
      <c r="X27" s="506"/>
      <c r="Y27" s="508"/>
      <c r="Z27" s="482"/>
      <c r="AA27" s="460"/>
      <c r="AB27" s="513"/>
      <c r="AC27" s="46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row>
    <row r="28" spans="1:93" s="342" customFormat="1" ht="126.65" customHeight="1" thickBot="1" x14ac:dyDescent="0.4">
      <c r="A28" s="778"/>
      <c r="B28" s="256"/>
      <c r="C28" s="794"/>
      <c r="D28" s="343">
        <f>'1. Identificación'!F$31</f>
        <v>0</v>
      </c>
      <c r="E28" s="782"/>
      <c r="F28" s="766"/>
      <c r="G28" s="798"/>
      <c r="H28" s="344"/>
      <c r="I28" s="258"/>
      <c r="J28" s="260"/>
      <c r="K28" s="258"/>
      <c r="L28" s="340"/>
      <c r="M28" s="442"/>
      <c r="N28" s="422"/>
      <c r="O28" s="340"/>
      <c r="P28" s="340"/>
      <c r="Q28" s="422"/>
      <c r="R28" s="425"/>
      <c r="S28" s="425"/>
      <c r="T28" s="427"/>
      <c r="U28" s="804"/>
      <c r="V28" s="739"/>
      <c r="W28" s="490"/>
      <c r="X28" s="501"/>
      <c r="Y28" s="502"/>
      <c r="Z28" s="486"/>
      <c r="AA28" s="462"/>
      <c r="AB28" s="514"/>
      <c r="AC28" s="463"/>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row>
    <row r="29" spans="1:93" s="342" customFormat="1" ht="80.150000000000006" hidden="1" customHeight="1" thickBot="1" x14ac:dyDescent="0.4">
      <c r="A29" s="778"/>
      <c r="B29" s="256"/>
      <c r="C29" s="794"/>
      <c r="D29" s="343">
        <f>'1. Identificación'!F$31</f>
        <v>0</v>
      </c>
      <c r="E29" s="782"/>
      <c r="F29" s="766"/>
      <c r="G29" s="798"/>
      <c r="H29" s="344">
        <v>3</v>
      </c>
      <c r="I29" s="258"/>
      <c r="J29" s="260"/>
      <c r="K29" s="258"/>
      <c r="L29" s="340"/>
      <c r="M29" s="442"/>
      <c r="N29" s="422" t="str">
        <f>+IF(M29='7. Formula'!$E$4,'7. Formula'!$F$4,IF(M29='7. Formula'!$E$5,'7. Formula'!$F$5,IF(M29='7. Formula'!$E$6,'7. Formula'!$F$6,"")))</f>
        <v/>
      </c>
      <c r="O29" s="340" t="str">
        <f>+IF(OR(M29='7. Formula'!$O$4,M29='7. Formula'!$O$5),'7. Formula'!$P$5,IF(M29='7. Formula'!$O$6,'7. Formula'!$P$6,""))</f>
        <v/>
      </c>
      <c r="P29" s="340"/>
      <c r="Q29" s="422" t="str">
        <f>+IF(P29='7. Formula'!$H$4,'7. Formula'!$I$4,IF(P29='7. Formula'!$H$5,'7. Formula'!$I$5,""))</f>
        <v/>
      </c>
      <c r="R29" s="425" t="str">
        <f>+IFERROR(Q29+N29,"")</f>
        <v/>
      </c>
      <c r="S29" s="455"/>
      <c r="T29" s="457"/>
      <c r="U29" s="804"/>
      <c r="V29" s="739"/>
      <c r="W29" s="490"/>
      <c r="X29" s="503"/>
      <c r="Y29" s="502"/>
      <c r="Z29" s="480"/>
      <c r="AA29" s="462"/>
      <c r="AB29" s="514"/>
      <c r="AC29" s="463"/>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row>
    <row r="30" spans="1:93" s="342" customFormat="1" ht="80.150000000000006" customHeight="1" thickBot="1" x14ac:dyDescent="0.4">
      <c r="A30" s="779"/>
      <c r="B30" s="347"/>
      <c r="C30" s="795"/>
      <c r="D30" s="348">
        <f>'1. Identificación'!F$31</f>
        <v>0</v>
      </c>
      <c r="E30" s="783"/>
      <c r="F30" s="767"/>
      <c r="G30" s="799"/>
      <c r="H30" s="349"/>
      <c r="I30" s="350"/>
      <c r="J30" s="351"/>
      <c r="K30" s="350"/>
      <c r="L30" s="352"/>
      <c r="M30" s="353"/>
      <c r="N30" s="423" t="str">
        <f>+IF(M30='7. Formula'!$E$4,'7. Formula'!$F$4,IF(M30='7. Formula'!$E$5,'7. Formula'!$F$5,IF(M30='7. Formula'!$E$6,'7. Formula'!$F$6,"")))</f>
        <v/>
      </c>
      <c r="O30" s="352" t="str">
        <f>+IF(OR(M30='7. Formula'!$O$4,M30='7. Formula'!$O$5),'7. Formula'!$P$5,IF(M30='7. Formula'!$O$6,'7. Formula'!$P$6,""))</f>
        <v/>
      </c>
      <c r="P30" s="352"/>
      <c r="Q30" s="423" t="str">
        <f>+IF(P30='7. Formula'!$H$4,'7. Formula'!$I$4,IF(P30='7. Formula'!$H$5,'7. Formula'!$I$5,""))</f>
        <v/>
      </c>
      <c r="R30" s="454" t="str">
        <f>+IF(Q30='7. Formula'!$H$4,'7. Formula'!$I$4,IF(Q30='7. Formula'!$H$5,'7. Formula'!$I$5,""))</f>
        <v/>
      </c>
      <c r="S30" s="458">
        <f>AVERAGE(S27:S29)</f>
        <v>0.42</v>
      </c>
      <c r="T30" s="459">
        <f>AVERAGE(T27:T29)</f>
        <v>0.6</v>
      </c>
      <c r="U30" s="805"/>
      <c r="V30" s="740"/>
      <c r="W30" s="491"/>
      <c r="X30" s="504"/>
      <c r="Y30" s="505"/>
      <c r="Z30" s="481"/>
      <c r="AA30" s="464"/>
      <c r="AB30" s="515"/>
      <c r="AC30" s="465"/>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c r="BG30" s="341"/>
      <c r="BH30" s="341"/>
      <c r="BI30" s="341"/>
      <c r="BJ30" s="341"/>
      <c r="BK30" s="341"/>
      <c r="BL30" s="341"/>
      <c r="BM30" s="341"/>
      <c r="BN30" s="341"/>
      <c r="BO30" s="341"/>
      <c r="BP30" s="341"/>
      <c r="BQ30" s="341"/>
      <c r="BR30" s="341"/>
      <c r="BS30" s="341"/>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row>
    <row r="31" spans="1:93" s="342" customFormat="1" ht="80.150000000000006" customHeight="1" thickBot="1" x14ac:dyDescent="0.4">
      <c r="A31" s="777">
        <f>'1. Identificación'!A32</f>
        <v>5</v>
      </c>
      <c r="B31" s="332"/>
      <c r="C31" s="780" t="str">
        <f>'1. Identificación'!D$32</f>
        <v>Tramites</v>
      </c>
      <c r="D31" s="333">
        <f>'1. Identificación'!F$32</f>
        <v>0</v>
      </c>
      <c r="E31" s="781" t="str">
        <f>'1. Identificación'!N32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F31" s="765">
        <f>'2. Prob. Impacto'!H15</f>
        <v>0.6</v>
      </c>
      <c r="G31" s="771">
        <f>'2. Prob. Impacto'!P15</f>
        <v>0.6</v>
      </c>
      <c r="H31" s="334">
        <v>1</v>
      </c>
      <c r="I31" s="258" t="s">
        <v>266</v>
      </c>
      <c r="J31" s="336" t="s">
        <v>392</v>
      </c>
      <c r="K31" s="335" t="s">
        <v>413</v>
      </c>
      <c r="L31" s="337" t="s">
        <v>7</v>
      </c>
      <c r="M31" s="430" t="s">
        <v>13</v>
      </c>
      <c r="N31" s="421">
        <f>+IF(M31='7. Formula'!$E$4,'7. Formula'!$F$4,IF(M31='7. Formula'!$E$5,'7. Formula'!$F$5,IF(M31='7. Formula'!$E$6,'7. Formula'!$F$6,"")))</f>
        <v>0.15</v>
      </c>
      <c r="O31" s="337" t="str">
        <f>+IF(OR(M31='7. Formula'!$O$4,M31='7. Formula'!$O$5),'7. Formula'!$P$5,IF(M31='7. Formula'!$O$6,'7. Formula'!$P$6,""))</f>
        <v>Probabilidad</v>
      </c>
      <c r="P31" s="337" t="s">
        <v>66</v>
      </c>
      <c r="Q31" s="421">
        <f>+IF(P31='7. Formula'!$H$4,'7. Formula'!$I$4,IF(P31='7. Formula'!$H$5,'7. Formula'!$I$5,""))</f>
        <v>0.15</v>
      </c>
      <c r="R31" s="424">
        <f>+IFERROR(Q31+N31,"")</f>
        <v>0.3</v>
      </c>
      <c r="S31" s="424">
        <f>IF(O31='7. Formula'!$P$5,$F$31-(F$31*R31),F$31)</f>
        <v>0.42</v>
      </c>
      <c r="T31" s="426">
        <f>IF(O31='7. Formula'!$P$6,G$31-(G$31*R31),G$31)</f>
        <v>0.6</v>
      </c>
      <c r="U31" s="772">
        <f>+IF(S34="","",S34)</f>
        <v>0.42</v>
      </c>
      <c r="V31" s="738">
        <f>+IF(T34="","",T34)</f>
        <v>0.6</v>
      </c>
      <c r="W31" s="489" t="s">
        <v>414</v>
      </c>
      <c r="X31" s="506"/>
      <c r="Y31" s="508"/>
      <c r="Z31" s="482"/>
      <c r="AA31" s="460"/>
      <c r="AB31" s="517"/>
      <c r="AC31" s="461"/>
    </row>
    <row r="32" spans="1:93" s="342" customFormat="1" ht="80.150000000000006" hidden="1" customHeight="1" thickBot="1" x14ac:dyDescent="0.4">
      <c r="A32" s="778"/>
      <c r="B32" s="256"/>
      <c r="C32" s="794"/>
      <c r="D32" s="343">
        <f>'1. Identificación'!F$32</f>
        <v>0</v>
      </c>
      <c r="E32" s="782"/>
      <c r="F32" s="766"/>
      <c r="G32" s="798"/>
      <c r="H32" s="344">
        <v>2</v>
      </c>
      <c r="I32" s="258"/>
      <c r="J32" s="260" t="s">
        <v>415</v>
      </c>
      <c r="K32" s="258"/>
      <c r="L32" s="340"/>
      <c r="M32" s="442"/>
      <c r="N32" s="422" t="str">
        <f>+IF(M32='7. Formula'!$E$4,'7. Formula'!$F$4,IF(M32='7. Formula'!$E$5,'7. Formula'!$F$5,IF(M32='7. Formula'!$E$6,'7. Formula'!$F$6,"")))</f>
        <v/>
      </c>
      <c r="O32" s="340" t="str">
        <f>+IF(OR(M32='7. Formula'!$O$4,M32='7. Formula'!$O$5),'7. Formula'!$P$5,IF(M32='7. Formula'!$O$6,'7. Formula'!$P$6,""))</f>
        <v/>
      </c>
      <c r="P32" s="340"/>
      <c r="Q32" s="422" t="str">
        <f>+IF(P32='7. Formula'!$H$4,'7. Formula'!$I$4,IF(P32='7. Formula'!$H$5,'7. Formula'!$I$5,""))</f>
        <v/>
      </c>
      <c r="R32" s="425"/>
      <c r="S32" s="425"/>
      <c r="T32" s="427"/>
      <c r="U32" s="804"/>
      <c r="V32" s="739"/>
      <c r="W32" s="490"/>
      <c r="X32" s="503"/>
      <c r="Y32" s="502"/>
      <c r="Z32" s="480"/>
      <c r="AA32" s="462"/>
      <c r="AB32" s="514"/>
      <c r="AC32" s="463"/>
    </row>
    <row r="33" spans="1:93" s="342" customFormat="1" ht="80.150000000000006" hidden="1" customHeight="1" thickBot="1" x14ac:dyDescent="0.4">
      <c r="A33" s="778"/>
      <c r="B33" s="256"/>
      <c r="C33" s="794"/>
      <c r="D33" s="343">
        <f>'1. Identificación'!F$32</f>
        <v>0</v>
      </c>
      <c r="E33" s="782"/>
      <c r="F33" s="766"/>
      <c r="G33" s="798"/>
      <c r="H33" s="344">
        <v>3</v>
      </c>
      <c r="I33" s="258"/>
      <c r="J33" s="260"/>
      <c r="K33" s="258"/>
      <c r="L33" s="340"/>
      <c r="M33" s="442"/>
      <c r="N33" s="422" t="str">
        <f>+IF(M33='7. Formula'!$E$4,'7. Formula'!$F$4,IF(M33='7. Formula'!$E$5,'7. Formula'!$F$5,IF(M33='7. Formula'!$E$6,'7. Formula'!$F$6,"")))</f>
        <v/>
      </c>
      <c r="O33" s="340" t="str">
        <f>+IF(OR(M33='7. Formula'!$O$4,M33='7. Formula'!$O$5),'7. Formula'!$P$5,IF(M33='7. Formula'!$O$6,'7. Formula'!$P$6,""))</f>
        <v/>
      </c>
      <c r="P33" s="340"/>
      <c r="Q33" s="422" t="str">
        <f>+IF(P33='7. Formula'!$H$4,'7. Formula'!$I$4,IF(P33='7. Formula'!$H$5,'7. Formula'!$I$5,""))</f>
        <v/>
      </c>
      <c r="R33" s="425" t="str">
        <f>+IFERROR(Q33+N33,"")</f>
        <v/>
      </c>
      <c r="S33" s="455"/>
      <c r="T33" s="457"/>
      <c r="U33" s="804"/>
      <c r="V33" s="739"/>
      <c r="W33" s="490"/>
      <c r="X33" s="503"/>
      <c r="Y33" s="502"/>
      <c r="Z33" s="480"/>
      <c r="AA33" s="462"/>
      <c r="AB33" s="514"/>
      <c r="AC33" s="463"/>
    </row>
    <row r="34" spans="1:93" s="342" customFormat="1" ht="80.150000000000006" customHeight="1" thickBot="1" x14ac:dyDescent="0.4">
      <c r="A34" s="779"/>
      <c r="B34" s="347"/>
      <c r="C34" s="795"/>
      <c r="D34" s="348">
        <f>'1. Identificación'!F$32</f>
        <v>0</v>
      </c>
      <c r="E34" s="783"/>
      <c r="F34" s="767"/>
      <c r="G34" s="799"/>
      <c r="H34" s="349"/>
      <c r="I34" s="350"/>
      <c r="J34" s="351"/>
      <c r="K34" s="350"/>
      <c r="L34" s="352"/>
      <c r="M34" s="353"/>
      <c r="N34" s="423" t="str">
        <f>+IF(M34='7. Formula'!$E$4,'7. Formula'!$F$4,IF(M34='7. Formula'!$E$5,'7. Formula'!$F$5,IF(M34='7. Formula'!$E$6,'7. Formula'!$F$6,"")))</f>
        <v/>
      </c>
      <c r="O34" s="352" t="str">
        <f>+IF(OR(M34='7. Formula'!$O$4,M34='7. Formula'!$O$5),'7. Formula'!$P$5,IF(M34='7. Formula'!$O$6,'7. Formula'!$P$6,""))</f>
        <v/>
      </c>
      <c r="P34" s="352"/>
      <c r="Q34" s="423" t="str">
        <f>+IF(P34='7. Formula'!$H$4,'7. Formula'!$I$4,IF(P34='7. Formula'!$H$5,'7. Formula'!$I$5,""))</f>
        <v/>
      </c>
      <c r="R34" s="454" t="str">
        <f>+IF(Q34='7. Formula'!$H$4,'7. Formula'!$I$4,IF(Q34='7. Formula'!$H$5,'7. Formula'!$I$5,""))</f>
        <v/>
      </c>
      <c r="S34" s="458">
        <f>AVERAGE(S31:S33)</f>
        <v>0.42</v>
      </c>
      <c r="T34" s="459">
        <f>AVERAGE(T31:T33)</f>
        <v>0.6</v>
      </c>
      <c r="U34" s="805"/>
      <c r="V34" s="740"/>
      <c r="W34" s="491"/>
      <c r="X34" s="504"/>
      <c r="Y34" s="505"/>
      <c r="Z34" s="481"/>
      <c r="AA34" s="464"/>
      <c r="AB34" s="515"/>
      <c r="AC34" s="465"/>
    </row>
    <row r="35" spans="1:93" s="342" customFormat="1" ht="80.150000000000006" customHeight="1" thickBot="1" x14ac:dyDescent="0.4">
      <c r="A35" s="777">
        <f>'1. Identificación'!A33</f>
        <v>6</v>
      </c>
      <c r="B35" s="356"/>
      <c r="C35" s="780" t="str">
        <f>'1. Identificación'!D$33</f>
        <v>Jurídica y Contratación</v>
      </c>
      <c r="D35" s="333">
        <f>'1. Identificación'!F$33</f>
        <v>0</v>
      </c>
      <c r="E35" s="781" t="str">
        <f>'1. Identificación'!N33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F35" s="765">
        <f>'2. Prob. Impacto'!H16</f>
        <v>0.6</v>
      </c>
      <c r="G35" s="771">
        <f>'2. Prob. Impacto'!P16</f>
        <v>0.8</v>
      </c>
      <c r="H35" s="334">
        <v>1</v>
      </c>
      <c r="I35" s="335" t="s">
        <v>259</v>
      </c>
      <c r="J35" s="336" t="s">
        <v>386</v>
      </c>
      <c r="K35" s="336" t="s">
        <v>387</v>
      </c>
      <c r="L35" s="337" t="s">
        <v>7</v>
      </c>
      <c r="M35" s="430" t="s">
        <v>13</v>
      </c>
      <c r="N35" s="421">
        <f>+IF(M35='7. Formula'!$E$4,'7. Formula'!$F$4,IF(M35='7. Formula'!$E$5,'7. Formula'!$F$5,IF(M35='7. Formula'!$E$6,'7. Formula'!$F$6,"")))</f>
        <v>0.15</v>
      </c>
      <c r="O35" s="337" t="str">
        <f>+IF(OR(M35='7. Formula'!$O$4,M35='7. Formula'!$O$5),'7. Formula'!$P$5,IF(M35='7. Formula'!$O$6,'7. Formula'!$P$6,""))</f>
        <v>Probabilidad</v>
      </c>
      <c r="P35" s="337" t="s">
        <v>66</v>
      </c>
      <c r="Q35" s="421">
        <f>+IF(P35='7. Formula'!$H$4,'7. Formula'!$I$4,IF(P35='7. Formula'!$H$5,'7. Formula'!$I$5,""))</f>
        <v>0.15</v>
      </c>
      <c r="R35" s="424">
        <f t="shared" ref="R35:R40" si="0">+IFERROR(Q35+N35,"")</f>
        <v>0.3</v>
      </c>
      <c r="S35" s="424">
        <f>IF(O35='7. Formula'!$P$5,$F$35-(F$35*R35),F$35)</f>
        <v>0.42</v>
      </c>
      <c r="T35" s="426">
        <f>IF(O35='7. Formula'!$P$6,G$35-(G$35*R35),G$35)</f>
        <v>0.8</v>
      </c>
      <c r="U35" s="772">
        <f>+IF(S38="","",S38)</f>
        <v>0.42</v>
      </c>
      <c r="V35" s="738">
        <f>+IF(T38="","",T38)</f>
        <v>0.8</v>
      </c>
      <c r="W35" s="489" t="s">
        <v>407</v>
      </c>
      <c r="X35" s="506"/>
      <c r="Y35" s="508"/>
      <c r="Z35" s="482"/>
      <c r="AA35" s="460"/>
      <c r="AB35" s="513"/>
      <c r="AC35" s="461"/>
    </row>
    <row r="36" spans="1:93" s="342" customFormat="1" ht="80.150000000000006" hidden="1" customHeight="1" thickBot="1" x14ac:dyDescent="0.4">
      <c r="A36" s="778"/>
      <c r="B36" s="357"/>
      <c r="C36" s="794"/>
      <c r="D36" s="343">
        <f>'1. Identificación'!F$33</f>
        <v>0</v>
      </c>
      <c r="E36" s="782"/>
      <c r="F36" s="766"/>
      <c r="G36" s="798"/>
      <c r="H36" s="344">
        <v>2</v>
      </c>
      <c r="I36" s="258"/>
      <c r="J36" s="260"/>
      <c r="K36" s="258"/>
      <c r="L36" s="340"/>
      <c r="M36" s="442"/>
      <c r="N36" s="422" t="str">
        <f>+IF(M36='7. Formula'!$E$4,'7. Formula'!$F$4,IF(M36='7. Formula'!$E$5,'7. Formula'!$F$5,IF(M36='7. Formula'!$E$6,'7. Formula'!$F$6,"")))</f>
        <v/>
      </c>
      <c r="O36" s="340" t="str">
        <f>+IF(OR(M36='7. Formula'!$O$4,M36='7. Formula'!$O$5),'7. Formula'!$P$5,IF(M36='7. Formula'!$O$6,'7. Formula'!$P$6,""))</f>
        <v/>
      </c>
      <c r="P36" s="340"/>
      <c r="Q36" s="422" t="str">
        <f>+IF(P36='7. Formula'!$H$4,'7. Formula'!$I$4,IF(P36='7. Formula'!$H$5,'7. Formula'!$I$5,""))</f>
        <v/>
      </c>
      <c r="R36" s="425"/>
      <c r="S36" s="425"/>
      <c r="T36" s="427"/>
      <c r="U36" s="804"/>
      <c r="V36" s="739"/>
      <c r="W36" s="490"/>
      <c r="X36" s="503"/>
      <c r="Y36" s="502"/>
      <c r="Z36" s="480"/>
      <c r="AA36" s="462"/>
      <c r="AB36" s="514"/>
      <c r="AC36" s="463"/>
    </row>
    <row r="37" spans="1:93" s="342" customFormat="1" ht="80.150000000000006" hidden="1" customHeight="1" thickBot="1" x14ac:dyDescent="0.4">
      <c r="A37" s="778"/>
      <c r="B37" s="357"/>
      <c r="C37" s="794"/>
      <c r="D37" s="343">
        <f>'1. Identificación'!F$33</f>
        <v>0</v>
      </c>
      <c r="E37" s="782"/>
      <c r="F37" s="766"/>
      <c r="G37" s="798"/>
      <c r="H37" s="344">
        <v>3</v>
      </c>
      <c r="I37" s="258"/>
      <c r="J37" s="260"/>
      <c r="K37" s="258"/>
      <c r="L37" s="340"/>
      <c r="M37" s="442"/>
      <c r="N37" s="422" t="str">
        <f>+IF(M37='7. Formula'!$E$4,'7. Formula'!$F$4,IF(M37='7. Formula'!$E$5,'7. Formula'!$F$5,IF(M37='7. Formula'!$E$6,'7. Formula'!$F$6,"")))</f>
        <v/>
      </c>
      <c r="O37" s="340" t="str">
        <f>+IF(OR(M37='7. Formula'!$O$4,M37='7. Formula'!$O$5),'7. Formula'!$P$5,IF(M37='7. Formula'!$O$6,'7. Formula'!$P$6,""))</f>
        <v/>
      </c>
      <c r="P37" s="340"/>
      <c r="Q37" s="422" t="str">
        <f>+IF(P37='7. Formula'!$H$4,'7. Formula'!$I$4,IF(P37='7. Formula'!$H$5,'7. Formula'!$I$5,""))</f>
        <v/>
      </c>
      <c r="R37" s="425" t="str">
        <f>+IFERROR(Q37+N37,"")</f>
        <v/>
      </c>
      <c r="S37" s="455"/>
      <c r="T37" s="457"/>
      <c r="U37" s="804"/>
      <c r="V37" s="739"/>
      <c r="W37" s="490"/>
      <c r="X37" s="503"/>
      <c r="Y37" s="502"/>
      <c r="Z37" s="480"/>
      <c r="AA37" s="462"/>
      <c r="AB37" s="514"/>
      <c r="AC37" s="463"/>
    </row>
    <row r="38" spans="1:93" s="342" customFormat="1" ht="80.150000000000006" customHeight="1" thickBot="1" x14ac:dyDescent="0.4">
      <c r="A38" s="779"/>
      <c r="B38" s="358"/>
      <c r="C38" s="795"/>
      <c r="D38" s="348">
        <f>'1. Identificación'!F$33</f>
        <v>0</v>
      </c>
      <c r="E38" s="783"/>
      <c r="F38" s="767"/>
      <c r="G38" s="799"/>
      <c r="H38" s="349"/>
      <c r="I38" s="350"/>
      <c r="J38" s="351"/>
      <c r="K38" s="350"/>
      <c r="L38" s="352"/>
      <c r="M38" s="353"/>
      <c r="N38" s="423" t="str">
        <f>+IF(M38='7. Formula'!$E$4,'7. Formula'!$F$4,IF(M38='7. Formula'!$E$5,'7. Formula'!$F$5,IF(M38='7. Formula'!$E$6,'7. Formula'!$F$6,"")))</f>
        <v/>
      </c>
      <c r="O38" s="352" t="str">
        <f>+IF(OR(M38='7. Formula'!$O$4,M38='7. Formula'!$O$5),'7. Formula'!$P$5,IF(M38='7. Formula'!$O$6,'7. Formula'!$P$6,""))</f>
        <v/>
      </c>
      <c r="P38" s="352"/>
      <c r="Q38" s="423" t="str">
        <f>+IF(P38='7. Formula'!$H$4,'7. Formula'!$I$4,IF(P38='7. Formula'!$H$5,'7. Formula'!$I$5,""))</f>
        <v/>
      </c>
      <c r="R38" s="454" t="str">
        <f>+IF(Q38='7. Formula'!$H$4,'7. Formula'!$I$4,IF(Q38='7. Formula'!$H$5,'7. Formula'!$I$5,""))</f>
        <v/>
      </c>
      <c r="S38" s="458">
        <f>AVERAGE(S35:S37)</f>
        <v>0.42</v>
      </c>
      <c r="T38" s="459">
        <f>AVERAGE(T35:T37)</f>
        <v>0.8</v>
      </c>
      <c r="U38" s="805"/>
      <c r="V38" s="740"/>
      <c r="W38" s="491"/>
      <c r="X38" s="504"/>
      <c r="Y38" s="505"/>
      <c r="Z38" s="481"/>
      <c r="AA38" s="464"/>
      <c r="AB38" s="515"/>
      <c r="AC38" s="465"/>
    </row>
    <row r="39" spans="1:93" s="342" customFormat="1" ht="80.150000000000006" customHeight="1" x14ac:dyDescent="0.35">
      <c r="A39" s="777">
        <f>'1. Identificación'!A34</f>
        <v>7</v>
      </c>
      <c r="B39" s="356"/>
      <c r="C39" s="780" t="str">
        <f>'1. Identificación'!D$34</f>
        <v>Jurídica y Contratación</v>
      </c>
      <c r="D39" s="333">
        <f>'1. Identificación'!F$34</f>
        <v>0</v>
      </c>
      <c r="E39" s="781" t="str">
        <f>'1. Identificación'!N34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F39" s="765">
        <f>'2. Prob. Impacto'!H17</f>
        <v>0.6</v>
      </c>
      <c r="G39" s="771">
        <f>'2. Prob. Impacto'!P17</f>
        <v>1</v>
      </c>
      <c r="H39" s="334">
        <v>1</v>
      </c>
      <c r="I39" s="429" t="s">
        <v>259</v>
      </c>
      <c r="J39" s="336" t="s">
        <v>388</v>
      </c>
      <c r="K39" s="335" t="s">
        <v>416</v>
      </c>
      <c r="L39" s="337" t="s">
        <v>7</v>
      </c>
      <c r="M39" s="430" t="s">
        <v>12</v>
      </c>
      <c r="N39" s="421">
        <f>+IF(M39='7. Formula'!$E$4,'7. Formula'!$F$4,IF(M39='7. Formula'!$E$5,'7. Formula'!$F$5,IF(M39='7. Formula'!$E$6,'7. Formula'!$F$6,"")))</f>
        <v>0.25</v>
      </c>
      <c r="O39" s="337" t="str">
        <f>+IF(OR(M39='7. Formula'!$O$4,M39='7. Formula'!$O$5),'7. Formula'!$P$5,IF(M39='7. Formula'!$O$6,'7. Formula'!$P$6,""))</f>
        <v>Probabilidad</v>
      </c>
      <c r="P39" s="337" t="s">
        <v>66</v>
      </c>
      <c r="Q39" s="421">
        <f>+IF(P39='7. Formula'!$H$4,'7. Formula'!$I$4,IF(P39='7. Formula'!$H$5,'7. Formula'!$I$5,""))</f>
        <v>0.15</v>
      </c>
      <c r="R39" s="424">
        <f t="shared" si="0"/>
        <v>0.4</v>
      </c>
      <c r="S39" s="424">
        <f>IF(O39='7. Formula'!$P$5,$F$39-(F$39*R39),F$39)</f>
        <v>0.36</v>
      </c>
      <c r="T39" s="426">
        <f>IF(O39='7. Formula'!$P$6,G$39-(G$39*R39),G$39)</f>
        <v>1</v>
      </c>
      <c r="U39" s="807">
        <f>+IF(S42="","",S42)</f>
        <v>0.36</v>
      </c>
      <c r="V39" s="738">
        <f>+IF(T42="","",T42)</f>
        <v>1</v>
      </c>
      <c r="W39" s="489" t="s">
        <v>405</v>
      </c>
      <c r="X39" s="506"/>
      <c r="Y39" s="508"/>
      <c r="Z39" s="506"/>
      <c r="AA39" s="460"/>
      <c r="AB39" s="336"/>
      <c r="AC39" s="461"/>
    </row>
    <row r="40" spans="1:93" s="342" customFormat="1" ht="80.150000000000006" customHeight="1" thickBot="1" x14ac:dyDescent="0.4">
      <c r="A40" s="778"/>
      <c r="B40" s="357"/>
      <c r="C40" s="794"/>
      <c r="D40" s="343">
        <f>'1. Identificación'!F$34</f>
        <v>0</v>
      </c>
      <c r="E40" s="782"/>
      <c r="F40" s="766"/>
      <c r="G40" s="798"/>
      <c r="H40" s="344">
        <v>2</v>
      </c>
      <c r="I40" s="258" t="s">
        <v>259</v>
      </c>
      <c r="J40" s="260" t="s">
        <v>417</v>
      </c>
      <c r="K40" s="258" t="s">
        <v>400</v>
      </c>
      <c r="L40" s="340" t="s">
        <v>7</v>
      </c>
      <c r="M40" s="442" t="s">
        <v>12</v>
      </c>
      <c r="N40" s="422">
        <f>+IF(M40='7. Formula'!$E$4,'7. Formula'!$F$4,IF(M40='7. Formula'!$E$5,'7. Formula'!$F$5,IF(M40='7. Formula'!$E$6,'7. Formula'!$F$6,"")))</f>
        <v>0.25</v>
      </c>
      <c r="O40" s="340" t="str">
        <f>+IF(OR(M40='7. Formula'!$O$4,M40='7. Formula'!$O$5),'7. Formula'!$P$5,IF(M40='7. Formula'!$O$6,'7. Formula'!$P$6,""))</f>
        <v>Probabilidad</v>
      </c>
      <c r="P40" s="340" t="s">
        <v>66</v>
      </c>
      <c r="Q40" s="422">
        <f>+IF(P40='7. Formula'!$H$4,'7. Formula'!$I$4,IF(P40='7. Formula'!$H$5,'7. Formula'!$I$5,""))</f>
        <v>0.15</v>
      </c>
      <c r="R40" s="425">
        <f t="shared" si="0"/>
        <v>0.4</v>
      </c>
      <c r="S40" s="425">
        <f>IF(O40='7. Formula'!$P$5,$F$39-(F$39*R40),F$39)</f>
        <v>0.36</v>
      </c>
      <c r="T40" s="427">
        <f>IF(O40='7. Formula'!$P$6,G$39-(G$39*R40),G$39)</f>
        <v>1</v>
      </c>
      <c r="U40" s="808"/>
      <c r="V40" s="739"/>
      <c r="W40" s="490" t="s">
        <v>405</v>
      </c>
      <c r="X40" s="503"/>
      <c r="Y40" s="502"/>
      <c r="Z40" s="503"/>
      <c r="AA40" s="462"/>
      <c r="AB40" s="260"/>
      <c r="AC40" s="463"/>
    </row>
    <row r="41" spans="1:93" s="342" customFormat="1" ht="80.150000000000006" hidden="1" customHeight="1" thickBot="1" x14ac:dyDescent="0.4">
      <c r="A41" s="778"/>
      <c r="B41" s="357"/>
      <c r="C41" s="794"/>
      <c r="D41" s="343">
        <f>'1. Identificación'!F$34</f>
        <v>0</v>
      </c>
      <c r="E41" s="782"/>
      <c r="F41" s="766"/>
      <c r="G41" s="798"/>
      <c r="H41" s="344">
        <v>3</v>
      </c>
      <c r="I41" s="258"/>
      <c r="J41" s="260"/>
      <c r="K41" s="258"/>
      <c r="L41" s="340"/>
      <c r="M41" s="442"/>
      <c r="N41" s="422" t="str">
        <f>+IF(M41='7. Formula'!$E$4,'7. Formula'!$F$4,IF(M41='7. Formula'!$E$5,'7. Formula'!$F$5,IF(M41='7. Formula'!$E$6,'7. Formula'!$F$6,"")))</f>
        <v/>
      </c>
      <c r="O41" s="340" t="str">
        <f>+IF(OR(M41='7. Formula'!$O$4,M41='7. Formula'!$O$5),'7. Formula'!$P$5,IF(M41='7. Formula'!$O$6,'7. Formula'!$P$6,""))</f>
        <v/>
      </c>
      <c r="P41" s="340"/>
      <c r="Q41" s="422" t="str">
        <f>+IF(P41='7. Formula'!$H$4,'7. Formula'!$I$4,IF(P41='7. Formula'!$H$5,'7. Formula'!$I$5,""))</f>
        <v/>
      </c>
      <c r="R41" s="425" t="str">
        <f>+IFERROR(Q41+N41,"")</f>
        <v/>
      </c>
      <c r="S41" s="455"/>
      <c r="T41" s="457"/>
      <c r="U41" s="808"/>
      <c r="V41" s="739"/>
      <c r="W41" s="490"/>
      <c r="X41" s="503"/>
      <c r="Y41" s="502"/>
      <c r="Z41" s="480"/>
      <c r="AA41" s="462"/>
      <c r="AB41" s="514"/>
      <c r="AC41" s="463"/>
    </row>
    <row r="42" spans="1:93" s="342" customFormat="1" ht="80.150000000000006" customHeight="1" thickBot="1" x14ac:dyDescent="0.4">
      <c r="A42" s="779"/>
      <c r="B42" s="358"/>
      <c r="C42" s="795"/>
      <c r="D42" s="348">
        <f>'1. Identificación'!F$34</f>
        <v>0</v>
      </c>
      <c r="E42" s="783"/>
      <c r="F42" s="767"/>
      <c r="G42" s="799"/>
      <c r="H42" s="349"/>
      <c r="I42" s="350"/>
      <c r="J42" s="351"/>
      <c r="K42" s="350"/>
      <c r="L42" s="352"/>
      <c r="M42" s="353"/>
      <c r="N42" s="423" t="str">
        <f>+IF(M42='7. Formula'!$E$4,'7. Formula'!$F$4,IF(M42='7. Formula'!$E$5,'7. Formula'!$F$5,IF(M42='7. Formula'!$E$6,'7. Formula'!$F$6,"")))</f>
        <v/>
      </c>
      <c r="O42" s="352" t="str">
        <f>+IF(OR(M42='7. Formula'!$O$4,M42='7. Formula'!$O$5),'7. Formula'!$P$5,IF(M42='7. Formula'!$O$6,'7. Formula'!$P$6,""))</f>
        <v/>
      </c>
      <c r="P42" s="352"/>
      <c r="Q42" s="423" t="str">
        <f>+IF(P42='7. Formula'!$H$4,'7. Formula'!$I$4,IF(P42='7. Formula'!$H$5,'7. Formula'!$I$5,""))</f>
        <v/>
      </c>
      <c r="R42" s="454" t="str">
        <f>+IF(Q42='7. Formula'!$H$4,'7. Formula'!$I$4,IF(Q42='7. Formula'!$H$5,'7. Formula'!$I$5,""))</f>
        <v/>
      </c>
      <c r="S42" s="458">
        <f>AVERAGE(S39:S41)</f>
        <v>0.36</v>
      </c>
      <c r="T42" s="459">
        <f>AVERAGE(T39:T41)</f>
        <v>1</v>
      </c>
      <c r="U42" s="809"/>
      <c r="V42" s="740"/>
      <c r="W42" s="491"/>
      <c r="X42" s="504"/>
      <c r="Y42" s="505"/>
      <c r="Z42" s="481"/>
      <c r="AA42" s="464"/>
      <c r="AB42" s="515"/>
      <c r="AC42" s="465"/>
    </row>
    <row r="43" spans="1:93" s="342" customFormat="1" ht="80.150000000000006" customHeight="1" thickBot="1" x14ac:dyDescent="0.4">
      <c r="A43" s="774">
        <f>'1. Identificación'!A35</f>
        <v>8</v>
      </c>
      <c r="B43" s="332"/>
      <c r="C43" s="780" t="str">
        <f>'1. Identificación'!D$35</f>
        <v>Gestión Documental</v>
      </c>
      <c r="D43" s="333">
        <f>'1. Identificación'!F$35</f>
        <v>0</v>
      </c>
      <c r="E43" s="722" t="str">
        <f>'1. Identificación'!N35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F43" s="765">
        <f>'2. Prob. Impacto'!H18</f>
        <v>0.6</v>
      </c>
      <c r="G43" s="771">
        <f>'2. Prob. Impacto'!P18</f>
        <v>0.6</v>
      </c>
      <c r="H43" s="334">
        <v>1</v>
      </c>
      <c r="I43" s="335" t="s">
        <v>257</v>
      </c>
      <c r="J43" s="336" t="s">
        <v>424</v>
      </c>
      <c r="K43" s="335" t="s">
        <v>371</v>
      </c>
      <c r="L43" s="337" t="s">
        <v>7</v>
      </c>
      <c r="M43" s="430" t="s">
        <v>14</v>
      </c>
      <c r="N43" s="421">
        <f>+IF(M43='7. Formula'!$E$4,'7. Formula'!$F$4,IF(M43='7. Formula'!$E$5,'7. Formula'!$F$5,IF(M43='7. Formula'!$E$6,'7. Formula'!$F$6,"")))</f>
        <v>0.1</v>
      </c>
      <c r="O43" s="337" t="str">
        <f>+IF(OR(M43='7. Formula'!$O$4,M43='7. Formula'!$O$5),'7. Formula'!$P$5,IF(M43='7. Formula'!$O$6,'7. Formula'!$P$6,""))</f>
        <v>Impacto</v>
      </c>
      <c r="P43" s="337" t="s">
        <v>66</v>
      </c>
      <c r="Q43" s="421">
        <f>+IF(P43='7. Formula'!$H$4,'7. Formula'!$I$4,IF(P43='7. Formula'!$H$5,'7. Formula'!$I$5,""))</f>
        <v>0.15</v>
      </c>
      <c r="R43" s="424">
        <f>+IFERROR(Q43+N43,"")</f>
        <v>0.25</v>
      </c>
      <c r="S43" s="424">
        <f>IF(O43='7. Formula'!$P$5,$F$43-(F$43*R43),F$43)</f>
        <v>0.6</v>
      </c>
      <c r="T43" s="426">
        <f>IF(O43='7. Formula'!$P$6,G$43-(G$43*R43),G$43)</f>
        <v>0.44999999999999996</v>
      </c>
      <c r="U43" s="772">
        <f>+IF(S46="","",S46)</f>
        <v>0.6</v>
      </c>
      <c r="V43" s="773">
        <f>+IF(T46="","",T46)</f>
        <v>0.44999999999999996</v>
      </c>
      <c r="W43" s="489" t="s">
        <v>405</v>
      </c>
      <c r="X43" s="499"/>
      <c r="Y43" s="508"/>
      <c r="Z43" s="482"/>
      <c r="AA43" s="460"/>
      <c r="AB43" s="517"/>
      <c r="AC43" s="46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row>
    <row r="44" spans="1:93" s="342" customFormat="1" ht="80.150000000000006" hidden="1" customHeight="1" thickBot="1" x14ac:dyDescent="0.4">
      <c r="A44" s="774"/>
      <c r="B44" s="256"/>
      <c r="C44" s="780"/>
      <c r="D44" s="343">
        <f>'1. Identificación'!F$35</f>
        <v>0</v>
      </c>
      <c r="E44" s="723"/>
      <c r="F44" s="812"/>
      <c r="G44" s="796"/>
      <c r="H44" s="344">
        <v>2</v>
      </c>
      <c r="I44" s="258"/>
      <c r="J44" s="260"/>
      <c r="K44" s="258"/>
      <c r="L44" s="340"/>
      <c r="M44" s="442"/>
      <c r="N44" s="422" t="str">
        <f>+IF(M44='7. Formula'!$E$4,'7. Formula'!$F$4,IF(M44='7. Formula'!$E$5,'7. Formula'!$F$5,IF(M44='7. Formula'!$E$6,'7. Formula'!$F$6,"")))</f>
        <v/>
      </c>
      <c r="O44" s="340" t="str">
        <f>+IF(OR(M44='7. Formula'!$O$4,M44='7. Formula'!$O$5),'7. Formula'!$P$5,IF(M44='7. Formula'!$O$6,'7. Formula'!$P$6,""))</f>
        <v/>
      </c>
      <c r="P44" s="340"/>
      <c r="Q44" s="422" t="str">
        <f>+IF(P44='7. Formula'!$H$4,'7. Formula'!$I$4,IF(P44='7. Formula'!$H$5,'7. Formula'!$I$5,""))</f>
        <v/>
      </c>
      <c r="R44" s="425" t="str">
        <f>+IFERROR(Q44+N44,"")</f>
        <v/>
      </c>
      <c r="S44" s="425"/>
      <c r="T44" s="427"/>
      <c r="U44" s="772"/>
      <c r="V44" s="773"/>
      <c r="W44" s="490"/>
      <c r="X44" s="503"/>
      <c r="Y44" s="502"/>
      <c r="Z44" s="480"/>
      <c r="AA44" s="462"/>
      <c r="AB44" s="514"/>
      <c r="AC44" s="463"/>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row>
    <row r="45" spans="1:93" s="342" customFormat="1" ht="80.150000000000006" hidden="1" customHeight="1" thickBot="1" x14ac:dyDescent="0.4">
      <c r="A45" s="774"/>
      <c r="B45" s="256"/>
      <c r="C45" s="780"/>
      <c r="D45" s="343">
        <f>'1. Identificación'!F$35</f>
        <v>0</v>
      </c>
      <c r="E45" s="723"/>
      <c r="F45" s="812"/>
      <c r="G45" s="796"/>
      <c r="H45" s="344">
        <v>3</v>
      </c>
      <c r="I45" s="258"/>
      <c r="J45" s="260"/>
      <c r="K45" s="258"/>
      <c r="L45" s="340"/>
      <c r="M45" s="442"/>
      <c r="N45" s="422" t="str">
        <f>+IF(M45='7. Formula'!$E$4,'7. Formula'!$F$4,IF(M45='7. Formula'!$E$5,'7. Formula'!$F$5,IF(M45='7. Formula'!$E$6,'7. Formula'!$F$6,"")))</f>
        <v/>
      </c>
      <c r="O45" s="340" t="str">
        <f>+IF(OR(M45='7. Formula'!$O$4,M45='7. Formula'!$O$5),'7. Formula'!$P$5,IF(M45='7. Formula'!$O$6,'7. Formula'!$P$6,""))</f>
        <v/>
      </c>
      <c r="P45" s="340"/>
      <c r="Q45" s="422" t="str">
        <f>+IF(P45='7. Formula'!$H$4,'7. Formula'!$I$4,IF(P45='7. Formula'!$H$5,'7. Formula'!$I$5,""))</f>
        <v/>
      </c>
      <c r="R45" s="425" t="str">
        <f>+IFERROR(Q45+N45,"")</f>
        <v/>
      </c>
      <c r="S45" s="455"/>
      <c r="T45" s="457"/>
      <c r="U45" s="772"/>
      <c r="V45" s="773"/>
      <c r="W45" s="490"/>
      <c r="X45" s="503"/>
      <c r="Y45" s="502"/>
      <c r="Z45" s="480"/>
      <c r="AA45" s="462"/>
      <c r="AB45" s="514"/>
      <c r="AC45" s="463"/>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row>
    <row r="46" spans="1:93" s="342" customFormat="1" ht="80.150000000000006" customHeight="1" thickBot="1" x14ac:dyDescent="0.4">
      <c r="A46" s="774"/>
      <c r="B46" s="347"/>
      <c r="C46" s="780"/>
      <c r="D46" s="348">
        <f>'1. Identificación'!F$35</f>
        <v>0</v>
      </c>
      <c r="E46" s="724"/>
      <c r="F46" s="813"/>
      <c r="G46" s="797"/>
      <c r="H46" s="349"/>
      <c r="I46" s="350"/>
      <c r="J46" s="351"/>
      <c r="K46" s="350"/>
      <c r="L46" s="352"/>
      <c r="M46" s="353"/>
      <c r="N46" s="423" t="str">
        <f>+IF(M46='7. Formula'!$E$4,'7. Formula'!$F$4,IF(M46='7. Formula'!$E$5,'7. Formula'!$F$5,IF(M46='7. Formula'!$E$6,'7. Formula'!$F$6,"")))</f>
        <v/>
      </c>
      <c r="O46" s="352" t="str">
        <f>+IF(OR(M46='7. Formula'!$O$4,M46='7. Formula'!$O$5),'7. Formula'!$P$5,IF(M46='7. Formula'!$O$6,'7. Formula'!$P$6,""))</f>
        <v/>
      </c>
      <c r="P46" s="352"/>
      <c r="Q46" s="423" t="str">
        <f>+IF(P46='7. Formula'!$H$4,'7. Formula'!$I$4,IF(P46='7. Formula'!$H$5,'7. Formula'!$I$5,""))</f>
        <v/>
      </c>
      <c r="R46" s="454" t="str">
        <f>+IF(Q46='7. Formula'!$H$4,'7. Formula'!$I$4,IF(Q46='7. Formula'!$H$5,'7. Formula'!$I$5,""))</f>
        <v/>
      </c>
      <c r="S46" s="458">
        <f>AVERAGE(S43:S45)</f>
        <v>0.6</v>
      </c>
      <c r="T46" s="459">
        <f>AVERAGE(T43:T45)</f>
        <v>0.44999999999999996</v>
      </c>
      <c r="U46" s="772"/>
      <c r="V46" s="773"/>
      <c r="W46" s="491"/>
      <c r="X46" s="504"/>
      <c r="Y46" s="505"/>
      <c r="Z46" s="481"/>
      <c r="AA46" s="464"/>
      <c r="AB46" s="515"/>
      <c r="AC46" s="465"/>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row>
    <row r="47" spans="1:93" s="342" customFormat="1" ht="80.150000000000006" customHeight="1" thickBot="1" x14ac:dyDescent="0.4">
      <c r="A47" s="774">
        <f>'1. Identificación'!A36</f>
        <v>9</v>
      </c>
      <c r="B47" s="332"/>
      <c r="C47" s="780" t="str">
        <f>'1. Identificación'!D$36</f>
        <v>Sistemas de Información y Tecnología</v>
      </c>
      <c r="D47" s="333">
        <f>'1. Identificación'!F$36</f>
        <v>0</v>
      </c>
      <c r="E47" s="722" t="str">
        <f>'1. Identificación'!N36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F47" s="765">
        <f>'2. Prob. Impacto'!H19</f>
        <v>0.6</v>
      </c>
      <c r="G47" s="771">
        <f>'2. Prob. Impacto'!P19</f>
        <v>0.6</v>
      </c>
      <c r="H47" s="334">
        <v>1</v>
      </c>
      <c r="I47" s="335" t="s">
        <v>258</v>
      </c>
      <c r="J47" s="336" t="s">
        <v>402</v>
      </c>
      <c r="K47" s="335" t="s">
        <v>401</v>
      </c>
      <c r="L47" s="337" t="s">
        <v>7</v>
      </c>
      <c r="M47" s="430" t="s">
        <v>13</v>
      </c>
      <c r="N47" s="421">
        <f>+IF(M47='7. Formula'!$E$4,'7. Formula'!$F$4,IF(M47='7. Formula'!$E$5,'7. Formula'!$F$5,IF(M47='7. Formula'!$E$6,'7. Formula'!$F$6,"")))</f>
        <v>0.15</v>
      </c>
      <c r="O47" s="337" t="str">
        <f>+IF(OR(M47='7. Formula'!$O$4,M47='7. Formula'!$O$5),'7. Formula'!$P$5,IF(M47='7. Formula'!$O$6,'7. Formula'!$P$6,""))</f>
        <v>Probabilidad</v>
      </c>
      <c r="P47" s="337" t="s">
        <v>66</v>
      </c>
      <c r="Q47" s="421">
        <f>+IF(P47='7. Formula'!$H$4,'7. Formula'!$I$4,IF(P47='7. Formula'!$H$5,'7. Formula'!$I$5,""))</f>
        <v>0.15</v>
      </c>
      <c r="R47" s="424">
        <f>+IFERROR(Q47+N47,"")</f>
        <v>0.3</v>
      </c>
      <c r="S47" s="424">
        <f>IF(O47='7. Formula'!$P$5,$F$47-(F$47*R47),F$47)</f>
        <v>0.42</v>
      </c>
      <c r="T47" s="426">
        <f>IF(O47='7. Formula'!$P$6,G$47-(G$47*R47),G$47)</f>
        <v>0.6</v>
      </c>
      <c r="U47" s="772">
        <f>+IF(S50="","",S50)</f>
        <v>0.42</v>
      </c>
      <c r="V47" s="773">
        <f>+IF(T50="","",T50)</f>
        <v>0.6</v>
      </c>
      <c r="W47" s="489" t="s">
        <v>405</v>
      </c>
      <c r="X47" s="506"/>
      <c r="Y47" s="508"/>
      <c r="Z47" s="493"/>
      <c r="AA47" s="460"/>
      <c r="AB47" s="336"/>
      <c r="AC47" s="46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row>
    <row r="48" spans="1:93" s="342" customFormat="1" ht="80.150000000000006" hidden="1" customHeight="1" thickBot="1" x14ac:dyDescent="0.4">
      <c r="A48" s="774"/>
      <c r="B48" s="256"/>
      <c r="C48" s="780"/>
      <c r="D48" s="343">
        <f>'1. Identificación'!F$36</f>
        <v>0</v>
      </c>
      <c r="E48" s="723"/>
      <c r="F48" s="765"/>
      <c r="G48" s="771"/>
      <c r="H48" s="344">
        <v>2</v>
      </c>
      <c r="I48" s="258"/>
      <c r="J48" s="260"/>
      <c r="K48" s="258"/>
      <c r="L48" s="340"/>
      <c r="M48" s="442"/>
      <c r="N48" s="422" t="str">
        <f>+IF(M48='7. Formula'!$E$4,'7. Formula'!$F$4,IF(M48='7. Formula'!$E$5,'7. Formula'!$F$5,IF(M48='7. Formula'!$E$6,'7. Formula'!$F$6,"")))</f>
        <v/>
      </c>
      <c r="O48" s="340" t="str">
        <f>+IF(OR(M48='7. Formula'!$O$4,M48='7. Formula'!$O$5),'7. Formula'!$P$5,IF(M48='7. Formula'!$O$6,'7. Formula'!$P$6,""))</f>
        <v/>
      </c>
      <c r="P48" s="340"/>
      <c r="Q48" s="422" t="str">
        <f>+IF(P48='7. Formula'!$H$4,'7. Formula'!$I$4,IF(P48='7. Formula'!$H$5,'7. Formula'!$I$5,""))</f>
        <v/>
      </c>
      <c r="R48" s="425" t="str">
        <f>+IFERROR(Q48+N48,"")</f>
        <v/>
      </c>
      <c r="S48" s="425"/>
      <c r="T48" s="427"/>
      <c r="U48" s="772"/>
      <c r="V48" s="773"/>
      <c r="W48" s="490"/>
      <c r="X48" s="503"/>
      <c r="Y48" s="502"/>
      <c r="Z48" s="494"/>
      <c r="AA48" s="462"/>
      <c r="AB48" s="260"/>
      <c r="AC48" s="463"/>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341"/>
      <c r="BZ48" s="341"/>
      <c r="CA48" s="341"/>
      <c r="CB48" s="341"/>
      <c r="CC48" s="341"/>
      <c r="CD48" s="341"/>
      <c r="CE48" s="341"/>
      <c r="CF48" s="341"/>
      <c r="CG48" s="341"/>
      <c r="CH48" s="341"/>
      <c r="CI48" s="341"/>
      <c r="CJ48" s="341"/>
      <c r="CK48" s="341"/>
      <c r="CL48" s="341"/>
      <c r="CM48" s="341"/>
      <c r="CN48" s="341"/>
      <c r="CO48" s="341"/>
    </row>
    <row r="49" spans="1:93" s="342" customFormat="1" ht="80.150000000000006" hidden="1" customHeight="1" thickBot="1" x14ac:dyDescent="0.4">
      <c r="A49" s="774"/>
      <c r="B49" s="256"/>
      <c r="C49" s="780"/>
      <c r="D49" s="343">
        <f>'1. Identificación'!F$36</f>
        <v>0</v>
      </c>
      <c r="E49" s="723"/>
      <c r="F49" s="765"/>
      <c r="G49" s="771"/>
      <c r="H49" s="344">
        <v>3</v>
      </c>
      <c r="I49" s="258"/>
      <c r="J49" s="260"/>
      <c r="K49" s="258"/>
      <c r="L49" s="340"/>
      <c r="M49" s="442"/>
      <c r="N49" s="422" t="str">
        <f>+IF(M49='7. Formula'!$E$4,'7. Formula'!$F$4,IF(M49='7. Formula'!$E$5,'7. Formula'!$F$5,IF(M49='7. Formula'!$E$6,'7. Formula'!$F$6,"")))</f>
        <v/>
      </c>
      <c r="O49" s="340" t="str">
        <f>+IF(OR(M49='7. Formula'!$O$4,M49='7. Formula'!$O$5),'7. Formula'!$P$5,IF(M49='7. Formula'!$O$6,'7. Formula'!$P$6,""))</f>
        <v/>
      </c>
      <c r="P49" s="340"/>
      <c r="Q49" s="422" t="str">
        <f>+IF(P49='7. Formula'!$H$4,'7. Formula'!$I$4,IF(P49='7. Formula'!$H$5,'7. Formula'!$I$5,""))</f>
        <v/>
      </c>
      <c r="R49" s="425" t="str">
        <f>+IFERROR(Q49+N49,"")</f>
        <v/>
      </c>
      <c r="S49" s="455"/>
      <c r="T49" s="457"/>
      <c r="U49" s="772"/>
      <c r="V49" s="773"/>
      <c r="W49" s="490"/>
      <c r="X49" s="503"/>
      <c r="Y49" s="502"/>
      <c r="Z49" s="494"/>
      <c r="AA49" s="462"/>
      <c r="AB49" s="260"/>
      <c r="AC49" s="463"/>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41"/>
      <c r="CI49" s="341"/>
      <c r="CJ49" s="341"/>
      <c r="CK49" s="341"/>
      <c r="CL49" s="341"/>
      <c r="CM49" s="341"/>
      <c r="CN49" s="341"/>
      <c r="CO49" s="341"/>
    </row>
    <row r="50" spans="1:93" s="342" customFormat="1" ht="119" customHeight="1" thickBot="1" x14ac:dyDescent="0.4">
      <c r="A50" s="774"/>
      <c r="B50" s="347"/>
      <c r="C50" s="780"/>
      <c r="D50" s="348">
        <f>'1. Identificación'!F$36</f>
        <v>0</v>
      </c>
      <c r="E50" s="724"/>
      <c r="F50" s="765"/>
      <c r="G50" s="771"/>
      <c r="H50" s="349"/>
      <c r="I50" s="350"/>
      <c r="J50" s="351"/>
      <c r="K50" s="350"/>
      <c r="L50" s="352"/>
      <c r="M50" s="353"/>
      <c r="N50" s="423" t="str">
        <f>+IF(M50='7. Formula'!$E$4,'7. Formula'!$F$4,IF(M50='7. Formula'!$E$5,'7. Formula'!$F$5,IF(M50='7. Formula'!$E$6,'7. Formula'!$F$6,"")))</f>
        <v/>
      </c>
      <c r="O50" s="352" t="str">
        <f>+IF(OR(M50='7. Formula'!$O$4,M50='7. Formula'!$O$5),'7. Formula'!$P$5,IF(M50='7. Formula'!$O$6,'7. Formula'!$P$6,""))</f>
        <v/>
      </c>
      <c r="P50" s="352"/>
      <c r="Q50" s="423" t="str">
        <f>+IF(P50='7. Formula'!$H$4,'7. Formula'!$I$4,IF(P50='7. Formula'!$H$5,'7. Formula'!$I$5,""))</f>
        <v/>
      </c>
      <c r="R50" s="454" t="str">
        <f>+IF(Q50='7. Formula'!$H$4,'7. Formula'!$I$4,IF(Q50='7. Formula'!$H$5,'7. Formula'!$I$5,""))</f>
        <v/>
      </c>
      <c r="S50" s="458">
        <f>AVERAGE(S47:S49)</f>
        <v>0.42</v>
      </c>
      <c r="T50" s="459">
        <f>AVERAGE(T47:T49)</f>
        <v>0.6</v>
      </c>
      <c r="U50" s="772"/>
      <c r="V50" s="773"/>
      <c r="W50" s="491"/>
      <c r="X50" s="504"/>
      <c r="Y50" s="505"/>
      <c r="Z50" s="495"/>
      <c r="AA50" s="464"/>
      <c r="AB50" s="351"/>
      <c r="AC50" s="465"/>
      <c r="AD50" s="341"/>
      <c r="AE50" s="341"/>
      <c r="AF50" s="341"/>
      <c r="AG50" s="341"/>
      <c r="AH50" s="341"/>
      <c r="AI50" s="341"/>
      <c r="AJ50" s="341"/>
      <c r="AK50" s="341"/>
      <c r="AL50" s="341"/>
      <c r="AM50" s="341"/>
      <c r="AN50" s="341"/>
      <c r="AO50" s="341"/>
      <c r="AP50" s="341"/>
      <c r="AQ50" s="341"/>
      <c r="AR50" s="341"/>
      <c r="AS50" s="341"/>
      <c r="AT50" s="341"/>
      <c r="AU50" s="341"/>
      <c r="AV50" s="341"/>
      <c r="AW50" s="341"/>
      <c r="AX50" s="341"/>
      <c r="AY50" s="341"/>
      <c r="AZ50" s="341"/>
      <c r="BA50" s="341"/>
      <c r="BB50" s="341"/>
      <c r="BC50" s="341"/>
      <c r="BD50" s="341"/>
      <c r="BE50" s="341"/>
      <c r="BF50" s="341"/>
      <c r="BG50" s="341"/>
      <c r="BH50" s="341"/>
      <c r="BI50" s="341"/>
      <c r="BJ50" s="341"/>
      <c r="BK50" s="341"/>
      <c r="BL50" s="341"/>
      <c r="BM50" s="341"/>
      <c r="BN50" s="341"/>
      <c r="BO50" s="341"/>
      <c r="BP50" s="341"/>
      <c r="BQ50" s="341"/>
      <c r="BR50" s="341"/>
      <c r="BS50" s="341"/>
      <c r="BT50" s="341"/>
      <c r="BU50" s="341"/>
      <c r="BV50" s="341"/>
      <c r="BW50" s="341"/>
      <c r="BX50" s="341"/>
      <c r="BY50" s="341"/>
      <c r="BZ50" s="341"/>
      <c r="CA50" s="341"/>
      <c r="CB50" s="341"/>
      <c r="CC50" s="341"/>
      <c r="CD50" s="341"/>
      <c r="CE50" s="341"/>
      <c r="CF50" s="341"/>
      <c r="CG50" s="341"/>
      <c r="CH50" s="341"/>
      <c r="CI50" s="341"/>
      <c r="CJ50" s="341"/>
      <c r="CK50" s="341"/>
      <c r="CL50" s="341"/>
      <c r="CM50" s="341"/>
      <c r="CN50" s="341"/>
      <c r="CO50" s="341"/>
    </row>
    <row r="51" spans="1:93" s="342" customFormat="1" ht="80.150000000000006" customHeight="1" thickBot="1" x14ac:dyDescent="0.4">
      <c r="A51" s="774">
        <f>'1. Identificación'!A37</f>
        <v>10</v>
      </c>
      <c r="B51" s="332"/>
      <c r="C51" s="780" t="str">
        <f>'1. Identificación'!D$37</f>
        <v>Sistemas de Información y Tecnología</v>
      </c>
      <c r="D51" s="333">
        <f>'1. Identificación'!F$37</f>
        <v>0</v>
      </c>
      <c r="E51" s="722" t="str">
        <f>'1. Identificación'!N37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F51" s="765">
        <f>'2. Prob. Impacto'!H20</f>
        <v>0.6</v>
      </c>
      <c r="G51" s="771">
        <f>'2. Prob. Impacto'!P20</f>
        <v>0.6</v>
      </c>
      <c r="H51" s="334">
        <v>1</v>
      </c>
      <c r="I51" s="335" t="s">
        <v>258</v>
      </c>
      <c r="J51" s="336" t="s">
        <v>403</v>
      </c>
      <c r="K51" s="335" t="s">
        <v>404</v>
      </c>
      <c r="L51" s="337" t="s">
        <v>7</v>
      </c>
      <c r="M51" s="430" t="s">
        <v>13</v>
      </c>
      <c r="N51" s="421">
        <f>+IF(M51='7. Formula'!$E$4,'7. Formula'!$F$4,IF(M51='7. Formula'!$E$5,'7. Formula'!$F$5,IF(M51='7. Formula'!$E$6,'7. Formula'!$F$6,"")))</f>
        <v>0.15</v>
      </c>
      <c r="O51" s="337" t="str">
        <f>+IF(OR(M51='7. Formula'!$O$4,M51='7. Formula'!$O$5),'7. Formula'!$P$5,IF(M51='7. Formula'!$O$6,'7. Formula'!$P$6,""))</f>
        <v>Probabilidad</v>
      </c>
      <c r="P51" s="337" t="s">
        <v>67</v>
      </c>
      <c r="Q51" s="421">
        <f>+IF(P51='7. Formula'!$H$4,'7. Formula'!$I$4,IF(P51='7. Formula'!$H$5,'7. Formula'!$I$5,""))</f>
        <v>0.25</v>
      </c>
      <c r="R51" s="424">
        <f>+IFERROR(Q51+N51,"")</f>
        <v>0.4</v>
      </c>
      <c r="S51" s="424">
        <f>IF(O51='7. Formula'!$P$5,$F$51-(F$51*R51),F$51)</f>
        <v>0.36</v>
      </c>
      <c r="T51" s="426">
        <f>IF(O51='7. Formula'!$P$6,G$51-(G$51*R51),G$51)</f>
        <v>0.6</v>
      </c>
      <c r="U51" s="772">
        <f>+IF(S54="","",S54)</f>
        <v>0.48</v>
      </c>
      <c r="V51" s="773">
        <f>+IF(T54="","",T54)</f>
        <v>0.6</v>
      </c>
      <c r="W51" s="489" t="s">
        <v>405</v>
      </c>
      <c r="X51" s="499"/>
      <c r="Y51" s="508"/>
      <c r="Z51" s="499"/>
      <c r="AA51" s="460"/>
      <c r="AB51" s="513"/>
      <c r="AC51" s="461"/>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341"/>
      <c r="CC51" s="341"/>
      <c r="CD51" s="341"/>
      <c r="CE51" s="341"/>
      <c r="CF51" s="341"/>
      <c r="CG51" s="341"/>
      <c r="CH51" s="341"/>
      <c r="CI51" s="341"/>
      <c r="CJ51" s="341"/>
      <c r="CK51" s="341"/>
      <c r="CL51" s="341"/>
      <c r="CM51" s="341"/>
      <c r="CN51" s="341"/>
      <c r="CO51" s="341"/>
    </row>
    <row r="52" spans="1:93" s="342" customFormat="1" ht="37.5" hidden="1" customHeight="1" thickBot="1" x14ac:dyDescent="0.4">
      <c r="A52" s="774"/>
      <c r="B52" s="256"/>
      <c r="C52" s="780"/>
      <c r="D52" s="343">
        <f>'1. Identificación'!F$37</f>
        <v>0</v>
      </c>
      <c r="E52" s="723"/>
      <c r="F52" s="765"/>
      <c r="G52" s="771"/>
      <c r="H52" s="344">
        <v>2</v>
      </c>
      <c r="I52" s="258"/>
      <c r="J52" s="260"/>
      <c r="K52" s="258"/>
      <c r="L52" s="340"/>
      <c r="M52" s="442"/>
      <c r="N52" s="422" t="str">
        <f>+IF(M52='7. Formula'!$E$4,'7. Formula'!$F$4,IF(M52='7. Formula'!$E$5,'7. Formula'!$F$5,IF(M52='7. Formula'!$E$6,'7. Formula'!$F$6,"")))</f>
        <v/>
      </c>
      <c r="O52" s="340"/>
      <c r="P52" s="340"/>
      <c r="Q52" s="422" t="str">
        <f>+IF(P52='7. Formula'!$H$4,'7. Formula'!$I$4,IF(P52='7. Formula'!$H$5,'7. Formula'!$I$5,""))</f>
        <v/>
      </c>
      <c r="R52" s="425" t="str">
        <f>+IFERROR(Q52+N52,"")</f>
        <v/>
      </c>
      <c r="S52" s="425">
        <f>IF(O52='7. Formula'!$P$5,$F$51-(F$51*R52),F$51)</f>
        <v>0.6</v>
      </c>
      <c r="T52" s="427">
        <f>IF(O52='7. Formula'!$P$6,G$51-(G$51*R52),G$51)</f>
        <v>0.6</v>
      </c>
      <c r="U52" s="772"/>
      <c r="V52" s="773"/>
      <c r="W52" s="490"/>
      <c r="X52" s="503"/>
      <c r="Y52" s="502"/>
      <c r="Z52" s="494"/>
      <c r="AA52" s="462"/>
      <c r="AB52" s="260"/>
      <c r="AC52" s="463"/>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row>
    <row r="53" spans="1:93" s="342" customFormat="1" ht="37.5" hidden="1" customHeight="1" thickBot="1" x14ac:dyDescent="0.4">
      <c r="A53" s="774"/>
      <c r="B53" s="256"/>
      <c r="C53" s="780"/>
      <c r="D53" s="343">
        <f>'1. Identificación'!F$37</f>
        <v>0</v>
      </c>
      <c r="E53" s="723"/>
      <c r="F53" s="765"/>
      <c r="G53" s="771"/>
      <c r="H53" s="344">
        <v>3</v>
      </c>
      <c r="I53" s="258"/>
      <c r="J53" s="260"/>
      <c r="K53" s="258"/>
      <c r="L53" s="340"/>
      <c r="M53" s="442"/>
      <c r="N53" s="422" t="str">
        <f>+IF(M53='7. Formula'!$E$4,'7. Formula'!$F$4,IF(M53='7. Formula'!$E$5,'7. Formula'!$F$5,IF(M53='7. Formula'!$E$6,'7. Formula'!$F$6,"")))</f>
        <v/>
      </c>
      <c r="O53" s="340" t="str">
        <f>+IF(OR(M53='7. Formula'!$O$4,M53='7. Formula'!$O$5),'7. Formula'!$P$5,IF(M53='7. Formula'!$O$6,'7. Formula'!$P$6,""))</f>
        <v/>
      </c>
      <c r="P53" s="340"/>
      <c r="Q53" s="422" t="str">
        <f>+IF(P53='7. Formula'!$H$4,'7. Formula'!$I$4,IF(P53='7. Formula'!$H$5,'7. Formula'!$I$5,""))</f>
        <v/>
      </c>
      <c r="R53" s="425" t="str">
        <f>+IFERROR(Q53+N53,"")</f>
        <v/>
      </c>
      <c r="S53" s="455"/>
      <c r="T53" s="457"/>
      <c r="U53" s="772"/>
      <c r="V53" s="773"/>
      <c r="W53" s="490"/>
      <c r="X53" s="503"/>
      <c r="Y53" s="502"/>
      <c r="Z53" s="494"/>
      <c r="AA53" s="462"/>
      <c r="AB53" s="260"/>
      <c r="AC53" s="463"/>
      <c r="AD53" s="341"/>
      <c r="AE53" s="341"/>
      <c r="AF53" s="341"/>
      <c r="AG53" s="341"/>
      <c r="AH53" s="341"/>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341"/>
      <c r="BX53" s="341"/>
      <c r="BY53" s="341"/>
      <c r="BZ53" s="341"/>
      <c r="CA53" s="341"/>
      <c r="CB53" s="341"/>
      <c r="CC53" s="341"/>
      <c r="CD53" s="341"/>
      <c r="CE53" s="341"/>
      <c r="CF53" s="341"/>
      <c r="CG53" s="341"/>
      <c r="CH53" s="341"/>
      <c r="CI53" s="341"/>
      <c r="CJ53" s="341"/>
      <c r="CK53" s="341"/>
      <c r="CL53" s="341"/>
      <c r="CM53" s="341"/>
      <c r="CN53" s="341"/>
      <c r="CO53" s="341"/>
    </row>
    <row r="54" spans="1:93" s="342" customFormat="1" ht="80.150000000000006" customHeight="1" thickBot="1" x14ac:dyDescent="0.4">
      <c r="A54" s="774"/>
      <c r="B54" s="347"/>
      <c r="C54" s="780"/>
      <c r="D54" s="348">
        <f>'1. Identificación'!F$37</f>
        <v>0</v>
      </c>
      <c r="E54" s="724"/>
      <c r="F54" s="765"/>
      <c r="G54" s="771"/>
      <c r="H54" s="349"/>
      <c r="I54" s="350"/>
      <c r="J54" s="351"/>
      <c r="K54" s="350"/>
      <c r="L54" s="352"/>
      <c r="M54" s="353"/>
      <c r="N54" s="423" t="str">
        <f>+IF(M54='7. Formula'!$E$4,'7. Formula'!$F$4,IF(M54='7. Formula'!$E$5,'7. Formula'!$F$5,IF(M54='7. Formula'!$E$6,'7. Formula'!$F$6,"")))</f>
        <v/>
      </c>
      <c r="O54" s="352" t="str">
        <f>+IF(OR(M54='7. Formula'!$O$4,M54='7. Formula'!$O$5),'7. Formula'!$P$5,IF(M54='7. Formula'!$O$6,'7. Formula'!$P$6,""))</f>
        <v/>
      </c>
      <c r="P54" s="352"/>
      <c r="Q54" s="423" t="str">
        <f>+IF(P54='7. Formula'!$H$4,'7. Formula'!$I$4,IF(P54='7. Formula'!$H$5,'7. Formula'!$I$5,""))</f>
        <v/>
      </c>
      <c r="R54" s="454" t="str">
        <f>+IF(Q54='7. Formula'!$H$4,'7. Formula'!$I$4,IF(Q54='7. Formula'!$H$5,'7. Formula'!$I$5,""))</f>
        <v/>
      </c>
      <c r="S54" s="458">
        <f>AVERAGE(S51:S53)</f>
        <v>0.48</v>
      </c>
      <c r="T54" s="459">
        <f>AVERAGE(T51:T53)</f>
        <v>0.6</v>
      </c>
      <c r="U54" s="772"/>
      <c r="V54" s="773"/>
      <c r="W54" s="491"/>
      <c r="X54" s="504"/>
      <c r="Y54" s="505"/>
      <c r="Z54" s="495"/>
      <c r="AA54" s="464"/>
      <c r="AB54" s="351"/>
      <c r="AC54" s="465"/>
      <c r="AD54" s="341"/>
      <c r="AE54" s="341"/>
      <c r="AF54" s="341"/>
      <c r="AG54" s="341"/>
      <c r="AH54" s="341"/>
      <c r="AI54" s="341"/>
      <c r="AJ54" s="341"/>
      <c r="AK54" s="341"/>
      <c r="AL54" s="341"/>
      <c r="AM54" s="341"/>
      <c r="AN54" s="341"/>
      <c r="AO54" s="341"/>
      <c r="AP54" s="341"/>
      <c r="AQ54" s="341"/>
      <c r="AR54" s="341"/>
      <c r="AS54" s="341"/>
      <c r="AT54" s="341"/>
      <c r="AU54" s="341"/>
      <c r="AV54" s="341"/>
      <c r="AW54" s="341"/>
      <c r="AX54" s="341"/>
      <c r="AY54" s="341"/>
      <c r="AZ54" s="341"/>
      <c r="BA54" s="341"/>
      <c r="BB54" s="341"/>
      <c r="BC54" s="341"/>
      <c r="BD54" s="341"/>
      <c r="BE54" s="341"/>
      <c r="BF54" s="341"/>
      <c r="BG54" s="341"/>
      <c r="BH54" s="341"/>
      <c r="BI54" s="341"/>
      <c r="BJ54" s="341"/>
      <c r="BK54" s="341"/>
      <c r="BL54" s="341"/>
      <c r="BM54" s="341"/>
      <c r="BN54" s="341"/>
      <c r="BO54" s="341"/>
      <c r="BP54" s="341"/>
      <c r="BQ54" s="341"/>
      <c r="BR54" s="341"/>
      <c r="BS54" s="341"/>
      <c r="BT54" s="341"/>
      <c r="BU54" s="341"/>
      <c r="BV54" s="341"/>
      <c r="BW54" s="341"/>
      <c r="BX54" s="341"/>
      <c r="BY54" s="341"/>
      <c r="BZ54" s="341"/>
      <c r="CA54" s="341"/>
      <c r="CB54" s="341"/>
      <c r="CC54" s="341"/>
      <c r="CD54" s="341"/>
      <c r="CE54" s="341"/>
      <c r="CF54" s="341"/>
      <c r="CG54" s="341"/>
      <c r="CH54" s="341"/>
      <c r="CI54" s="341"/>
      <c r="CJ54" s="341"/>
      <c r="CK54" s="341"/>
      <c r="CL54" s="341"/>
      <c r="CM54" s="341"/>
      <c r="CN54" s="341"/>
      <c r="CO54" s="341"/>
    </row>
    <row r="55" spans="1:93" s="342" customFormat="1" ht="111.65" customHeight="1" thickBot="1" x14ac:dyDescent="0.4">
      <c r="A55" s="777">
        <f>'1. Identificación'!A38</f>
        <v>11</v>
      </c>
      <c r="B55" s="332"/>
      <c r="C55" s="780" t="str">
        <f>'1. Identificación'!D$38</f>
        <v>Compras y Almacén</v>
      </c>
      <c r="D55" s="333">
        <f>'1. Identificación'!F$37</f>
        <v>0</v>
      </c>
      <c r="E55" s="781" t="str">
        <f>'1. Identificación'!N38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F55" s="765">
        <f>'2. Prob. Impacto'!H20</f>
        <v>0.6</v>
      </c>
      <c r="G55" s="768">
        <f>'2. Prob. Impacto'!P20</f>
        <v>0.6</v>
      </c>
      <c r="H55" s="334">
        <v>1</v>
      </c>
      <c r="I55" s="429" t="s">
        <v>393</v>
      </c>
      <c r="J55" s="336" t="s">
        <v>394</v>
      </c>
      <c r="K55" s="335" t="s">
        <v>381</v>
      </c>
      <c r="L55" s="337" t="s">
        <v>7</v>
      </c>
      <c r="M55" s="430" t="s">
        <v>12</v>
      </c>
      <c r="N55" s="421">
        <v>0.25</v>
      </c>
      <c r="O55" s="337" t="s">
        <v>110</v>
      </c>
      <c r="P55" s="337" t="s">
        <v>66</v>
      </c>
      <c r="Q55" s="421">
        <f>+IF(P55='7. Formula'!$H$4,'7. Formula'!$I$4,IF(P55='7. Formula'!$H$5,'7. Formula'!$I$5,""))</f>
        <v>0.15</v>
      </c>
      <c r="R55" s="424">
        <v>0.4</v>
      </c>
      <c r="S55" s="424">
        <f>IF(O55='7. Formula'!$P$5,$F$51-(F$51*R55),F$51)</f>
        <v>0.36</v>
      </c>
      <c r="T55" s="426">
        <f>IF(O55='7. Formula'!$P$6,G$51-(G$51*R55),G$51)</f>
        <v>0.6</v>
      </c>
      <c r="U55" s="807">
        <f>+IF(S58="","",S58)</f>
        <v>0.48</v>
      </c>
      <c r="V55" s="738">
        <f>+IF(T58="","",T58)</f>
        <v>0.6</v>
      </c>
      <c r="W55" s="489" t="s">
        <v>405</v>
      </c>
      <c r="X55" s="499"/>
      <c r="Y55" s="508"/>
      <c r="Z55" s="499"/>
      <c r="AA55" s="460"/>
      <c r="AB55" s="513"/>
      <c r="AC55" s="461"/>
      <c r="AD55" s="341"/>
      <c r="AE55" s="341"/>
      <c r="AF55" s="341"/>
      <c r="AG55" s="341"/>
      <c r="AH55" s="341"/>
      <c r="AI55" s="341"/>
      <c r="AJ55" s="341"/>
      <c r="AK55" s="341"/>
      <c r="AL55" s="341"/>
      <c r="AM55" s="341"/>
      <c r="AN55" s="341"/>
      <c r="AO55" s="341"/>
      <c r="AP55" s="341"/>
      <c r="AQ55" s="341"/>
      <c r="AR55" s="341"/>
      <c r="AS55" s="341"/>
      <c r="AT55" s="341"/>
      <c r="AU55" s="341"/>
      <c r="AV55" s="341"/>
      <c r="AW55" s="341"/>
      <c r="AX55" s="341"/>
      <c r="AY55" s="341"/>
      <c r="AZ55" s="341"/>
      <c r="BA55" s="341"/>
      <c r="BB55" s="341"/>
      <c r="BC55" s="341"/>
      <c r="BD55" s="341"/>
      <c r="BE55" s="341"/>
      <c r="BF55" s="341"/>
      <c r="BG55" s="341"/>
      <c r="BH55" s="341"/>
      <c r="BI55" s="341"/>
      <c r="BJ55" s="341"/>
      <c r="BK55" s="341"/>
      <c r="BL55" s="341"/>
      <c r="BM55" s="341"/>
      <c r="BN55" s="341"/>
      <c r="BO55" s="341"/>
      <c r="BP55" s="341"/>
      <c r="BQ55" s="341"/>
      <c r="BR55" s="341"/>
      <c r="BS55" s="341"/>
      <c r="BT55" s="341"/>
      <c r="BU55" s="341"/>
      <c r="BV55" s="341"/>
      <c r="BW55" s="341"/>
      <c r="BX55" s="341"/>
      <c r="BY55" s="341"/>
      <c r="BZ55" s="341"/>
      <c r="CA55" s="341"/>
      <c r="CB55" s="341"/>
      <c r="CC55" s="341"/>
      <c r="CD55" s="341"/>
      <c r="CE55" s="341"/>
      <c r="CF55" s="341"/>
      <c r="CG55" s="341"/>
      <c r="CH55" s="341"/>
      <c r="CI55" s="341"/>
      <c r="CJ55" s="341"/>
      <c r="CK55" s="341"/>
      <c r="CL55" s="341"/>
      <c r="CM55" s="341"/>
      <c r="CN55" s="341"/>
      <c r="CO55" s="341"/>
    </row>
    <row r="56" spans="1:93" s="21" customFormat="1" ht="80.150000000000006" hidden="1" customHeight="1" thickBot="1" x14ac:dyDescent="0.35">
      <c r="A56" s="778"/>
      <c r="B56" s="256"/>
      <c r="C56" s="794"/>
      <c r="D56" s="343">
        <f>'1. Identificación'!F$37</f>
        <v>0</v>
      </c>
      <c r="E56" s="782"/>
      <c r="F56" s="766"/>
      <c r="G56" s="769"/>
      <c r="H56" s="344">
        <v>2</v>
      </c>
      <c r="I56" s="258" t="s">
        <v>393</v>
      </c>
      <c r="J56" s="260"/>
      <c r="K56" s="258"/>
      <c r="L56" s="340"/>
      <c r="M56" s="442"/>
      <c r="N56" s="422"/>
      <c r="O56" s="340"/>
      <c r="P56" s="340"/>
      <c r="Q56" s="422"/>
      <c r="R56" s="425"/>
      <c r="S56" s="425">
        <f>IF(O56='7. Formula'!$P$5,$F$51-(F$51*R56),F$51)</f>
        <v>0.6</v>
      </c>
      <c r="T56" s="427">
        <f>IF(O56='7. Formula'!$P$6,G$51-(G$51*R56),G$51)</f>
        <v>0.6</v>
      </c>
      <c r="U56" s="808"/>
      <c r="V56" s="739"/>
      <c r="W56" s="490"/>
      <c r="X56" s="509"/>
      <c r="Y56" s="510"/>
      <c r="Z56" s="496"/>
      <c r="AA56" s="466"/>
      <c r="AB56" s="151"/>
      <c r="AC56" s="467"/>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row>
    <row r="57" spans="1:93" s="21" customFormat="1" ht="80.150000000000006" hidden="1" customHeight="1" thickBot="1" x14ac:dyDescent="0.35">
      <c r="A57" s="778"/>
      <c r="B57" s="256"/>
      <c r="C57" s="794"/>
      <c r="D57" s="343">
        <f>'1. Identificación'!F$37</f>
        <v>0</v>
      </c>
      <c r="E57" s="782"/>
      <c r="F57" s="766"/>
      <c r="G57" s="769"/>
      <c r="H57" s="344"/>
      <c r="I57" s="252"/>
      <c r="J57" s="260"/>
      <c r="K57" s="258"/>
      <c r="L57" s="340"/>
      <c r="M57" s="442"/>
      <c r="N57" s="422" t="str">
        <f>+IF(M57='7. Formula'!$E$4,'7. Formula'!$F$4,IF(M57='7. Formula'!$E$5,'7. Formula'!$F$5,IF(M57='7. Formula'!$E$6,'7. Formula'!$F$6,"")))</f>
        <v/>
      </c>
      <c r="O57" s="340" t="str">
        <f>+IF(OR(M57='7. Formula'!$O$4,M57='7. Formula'!$O$5),'7. Formula'!$P$5,IF(M57='7. Formula'!$O$6,'7. Formula'!$P$6,""))</f>
        <v/>
      </c>
      <c r="P57" s="340"/>
      <c r="Q57" s="422" t="str">
        <f>+IF(P57='7. Formula'!$H$4,'7. Formula'!$I$4,IF(P57='7. Formula'!$H$5,'7. Formula'!$I$5,""))</f>
        <v/>
      </c>
      <c r="R57" s="425" t="str">
        <f>+IFERROR(Q57+N57,"")</f>
        <v/>
      </c>
      <c r="S57" s="455"/>
      <c r="T57" s="457"/>
      <c r="U57" s="808"/>
      <c r="V57" s="739"/>
      <c r="W57" s="490"/>
      <c r="X57" s="509"/>
      <c r="Y57" s="510"/>
      <c r="Z57" s="496"/>
      <c r="AA57" s="466"/>
      <c r="AB57" s="151"/>
      <c r="AC57" s="467"/>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row>
    <row r="58" spans="1:93" s="21" customFormat="1" ht="80.150000000000006" customHeight="1" thickBot="1" x14ac:dyDescent="0.35">
      <c r="A58" s="779"/>
      <c r="B58" s="347"/>
      <c r="C58" s="795"/>
      <c r="D58" s="348">
        <f>'1. Identificación'!F$37</f>
        <v>0</v>
      </c>
      <c r="E58" s="783"/>
      <c r="F58" s="767"/>
      <c r="G58" s="770"/>
      <c r="H58" s="349"/>
      <c r="I58" s="350"/>
      <c r="J58" s="351"/>
      <c r="K58" s="350"/>
      <c r="L58" s="352"/>
      <c r="M58" s="353"/>
      <c r="N58" s="423" t="str">
        <f>+IF(M58='7. Formula'!$E$4,'7. Formula'!$F$4,IF(M58='7. Formula'!$E$5,'7. Formula'!$F$5,IF(M58='7. Formula'!$E$6,'7. Formula'!$F$6,"")))</f>
        <v/>
      </c>
      <c r="O58" s="352" t="str">
        <f>+IF(OR(M58='7. Formula'!$O$4,M58='7. Formula'!$O$5),'7. Formula'!$P$5,IF(M58='7. Formula'!$O$6,'7. Formula'!$P$6,""))</f>
        <v/>
      </c>
      <c r="P58" s="352"/>
      <c r="Q58" s="423" t="str">
        <f>+IF(P58='7. Formula'!$H$4,'7. Formula'!$I$4,IF(P58='7. Formula'!$H$5,'7. Formula'!$I$5,""))</f>
        <v/>
      </c>
      <c r="R58" s="454" t="str">
        <f>+IF(Q58='7. Formula'!$H$4,'7. Formula'!$I$4,IF(Q58='7. Formula'!$H$5,'7. Formula'!$I$5,""))</f>
        <v/>
      </c>
      <c r="S58" s="458">
        <f>AVERAGE(S55:S57)</f>
        <v>0.48</v>
      </c>
      <c r="T58" s="459">
        <f>AVERAGE(T55:T57)</f>
        <v>0.6</v>
      </c>
      <c r="U58" s="809"/>
      <c r="V58" s="740"/>
      <c r="W58" s="491"/>
      <c r="X58" s="511"/>
      <c r="Y58" s="512"/>
      <c r="Z58" s="497"/>
      <c r="AA58" s="468"/>
      <c r="AB58" s="159"/>
      <c r="AC58" s="469"/>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row>
    <row r="59" spans="1:93" s="21" customFormat="1" ht="30" hidden="1" customHeight="1" thickBot="1" x14ac:dyDescent="0.35">
      <c r="A59" s="747">
        <f>'1. Identificación'!A40</f>
        <v>0</v>
      </c>
      <c r="B59" s="154"/>
      <c r="C59" s="180"/>
      <c r="D59" s="180"/>
      <c r="E59" s="750"/>
      <c r="F59" s="741" t="str">
        <f>'2. Prob. Impacto'!H22</f>
        <v/>
      </c>
      <c r="G59" s="744" t="str">
        <f>'2. Prob. Impacto'!P22</f>
        <v/>
      </c>
      <c r="H59" s="167"/>
      <c r="I59" s="155"/>
      <c r="J59" s="541"/>
      <c r="K59" s="155"/>
      <c r="L59" s="156"/>
      <c r="M59" s="430"/>
      <c r="N59" s="138"/>
      <c r="O59" s="138"/>
      <c r="P59" s="141"/>
      <c r="Q59" s="138"/>
      <c r="R59" s="338"/>
      <c r="S59" s="338"/>
      <c r="T59" s="339"/>
      <c r="U59" s="735"/>
      <c r="V59" s="725"/>
      <c r="W59" s="474"/>
      <c r="X59" s="156"/>
      <c r="Y59" s="483"/>
      <c r="Z59" s="447"/>
      <c r="AA59" s="447"/>
      <c r="AB59" s="447"/>
      <c r="AC59" s="447"/>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row>
    <row r="60" spans="1:93" s="21" customFormat="1" ht="30" hidden="1" customHeight="1" x14ac:dyDescent="0.3">
      <c r="A60" s="748"/>
      <c r="B60" s="22"/>
      <c r="C60" s="181"/>
      <c r="D60" s="181"/>
      <c r="E60" s="751"/>
      <c r="F60" s="742"/>
      <c r="G60" s="745"/>
      <c r="H60" s="168"/>
      <c r="I60" s="23"/>
      <c r="J60" s="151"/>
      <c r="K60" s="23"/>
      <c r="L60" s="20"/>
      <c r="M60" s="442"/>
      <c r="N60" s="139"/>
      <c r="O60" s="139"/>
      <c r="P60" s="142"/>
      <c r="Q60" s="139"/>
      <c r="R60" s="345"/>
      <c r="S60" s="345"/>
      <c r="T60" s="346"/>
      <c r="U60" s="736"/>
      <c r="V60" s="726"/>
      <c r="W60" s="475"/>
      <c r="X60" s="20"/>
      <c r="Y60" s="484"/>
      <c r="Z60" s="448"/>
      <c r="AA60" s="448"/>
      <c r="AB60" s="448"/>
      <c r="AC60" s="448"/>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row>
    <row r="61" spans="1:93" s="21" customFormat="1" ht="30" hidden="1" customHeight="1" x14ac:dyDescent="0.3">
      <c r="A61" s="748"/>
      <c r="B61" s="22"/>
      <c r="C61" s="181"/>
      <c r="D61" s="181"/>
      <c r="E61" s="751"/>
      <c r="F61" s="742"/>
      <c r="G61" s="745"/>
      <c r="H61" s="168"/>
      <c r="I61" s="23"/>
      <c r="J61" s="151"/>
      <c r="K61" s="23"/>
      <c r="L61" s="20"/>
      <c r="M61" s="442"/>
      <c r="N61" s="139"/>
      <c r="O61" s="139"/>
      <c r="P61" s="142"/>
      <c r="Q61" s="139"/>
      <c r="R61" s="345"/>
      <c r="S61" s="345"/>
      <c r="T61" s="346"/>
      <c r="U61" s="736"/>
      <c r="V61" s="726"/>
      <c r="W61" s="475"/>
      <c r="X61" s="20"/>
      <c r="Y61" s="484"/>
      <c r="Z61" s="448"/>
      <c r="AA61" s="448"/>
      <c r="AB61" s="448"/>
      <c r="AC61" s="448"/>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row>
    <row r="62" spans="1:93" s="21" customFormat="1" ht="30" hidden="1" customHeight="1" x14ac:dyDescent="0.3">
      <c r="A62" s="749"/>
      <c r="B62" s="157"/>
      <c r="C62" s="182"/>
      <c r="D62" s="182"/>
      <c r="E62" s="752"/>
      <c r="F62" s="743"/>
      <c r="G62" s="746"/>
      <c r="H62" s="169"/>
      <c r="I62" s="158"/>
      <c r="J62" s="159"/>
      <c r="K62" s="158"/>
      <c r="L62" s="160"/>
      <c r="M62" s="353"/>
      <c r="N62" s="140"/>
      <c r="O62" s="140"/>
      <c r="P62" s="143"/>
      <c r="Q62" s="140"/>
      <c r="R62" s="354"/>
      <c r="S62" s="354"/>
      <c r="T62" s="355"/>
      <c r="U62" s="737"/>
      <c r="V62" s="727"/>
      <c r="W62" s="476"/>
      <c r="X62" s="160"/>
      <c r="Y62" s="485"/>
      <c r="Z62" s="449"/>
      <c r="AA62" s="449"/>
      <c r="AB62" s="449"/>
      <c r="AC62" s="449"/>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row>
    <row r="63" spans="1:93" s="21" customFormat="1" ht="30" hidden="1" customHeight="1" x14ac:dyDescent="0.3">
      <c r="A63" s="747">
        <f>'1. Identificación'!A41</f>
        <v>0</v>
      </c>
      <c r="B63" s="154"/>
      <c r="C63" s="180"/>
      <c r="D63" s="180"/>
      <c r="E63" s="750"/>
      <c r="F63" s="741" t="str">
        <f>'2. Prob. Impacto'!H23</f>
        <v/>
      </c>
      <c r="G63" s="744" t="str">
        <f>'2. Prob. Impacto'!P23</f>
        <v/>
      </c>
      <c r="H63" s="167"/>
      <c r="I63" s="155"/>
      <c r="J63" s="541"/>
      <c r="K63" s="155"/>
      <c r="L63" s="156"/>
      <c r="M63" s="430"/>
      <c r="N63" s="138"/>
      <c r="O63" s="138"/>
      <c r="P63" s="141"/>
      <c r="Q63" s="138"/>
      <c r="R63" s="338"/>
      <c r="S63" s="338"/>
      <c r="T63" s="339"/>
      <c r="U63" s="735"/>
      <c r="V63" s="725"/>
      <c r="W63" s="474"/>
      <c r="X63" s="156"/>
      <c r="Y63" s="483"/>
      <c r="Z63" s="447"/>
      <c r="AA63" s="447"/>
      <c r="AB63" s="447"/>
      <c r="AC63" s="447"/>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row>
    <row r="64" spans="1:93" s="21" customFormat="1" ht="30" hidden="1" customHeight="1" x14ac:dyDescent="0.3">
      <c r="A64" s="748"/>
      <c r="B64" s="22"/>
      <c r="C64" s="181"/>
      <c r="D64" s="181"/>
      <c r="E64" s="751"/>
      <c r="F64" s="742"/>
      <c r="G64" s="745"/>
      <c r="H64" s="168"/>
      <c r="I64" s="23"/>
      <c r="J64" s="151"/>
      <c r="K64" s="23"/>
      <c r="L64" s="20"/>
      <c r="M64" s="442"/>
      <c r="N64" s="139"/>
      <c r="O64" s="139"/>
      <c r="P64" s="142"/>
      <c r="Q64" s="139"/>
      <c r="R64" s="345"/>
      <c r="S64" s="345"/>
      <c r="T64" s="346"/>
      <c r="U64" s="736"/>
      <c r="V64" s="726"/>
      <c r="W64" s="475"/>
      <c r="X64" s="20"/>
      <c r="Y64" s="484"/>
      <c r="Z64" s="448"/>
      <c r="AA64" s="448"/>
      <c r="AB64" s="448"/>
      <c r="AC64" s="448"/>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row>
    <row r="65" spans="1:93" s="21" customFormat="1" ht="30" hidden="1" customHeight="1" x14ac:dyDescent="0.3">
      <c r="A65" s="748"/>
      <c r="B65" s="22"/>
      <c r="C65" s="181"/>
      <c r="D65" s="181"/>
      <c r="E65" s="751"/>
      <c r="F65" s="742"/>
      <c r="G65" s="745"/>
      <c r="H65" s="168"/>
      <c r="I65" s="23"/>
      <c r="J65" s="151"/>
      <c r="K65" s="23"/>
      <c r="L65" s="20"/>
      <c r="M65" s="442"/>
      <c r="N65" s="139"/>
      <c r="O65" s="139"/>
      <c r="P65" s="142"/>
      <c r="Q65" s="139"/>
      <c r="R65" s="345"/>
      <c r="S65" s="345"/>
      <c r="T65" s="346"/>
      <c r="U65" s="736"/>
      <c r="V65" s="726"/>
      <c r="W65" s="475"/>
      <c r="X65" s="20"/>
      <c r="Y65" s="484"/>
      <c r="Z65" s="448"/>
      <c r="AA65" s="448"/>
      <c r="AB65" s="448"/>
      <c r="AC65" s="448"/>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row>
    <row r="66" spans="1:93" s="21" customFormat="1" ht="30" hidden="1" customHeight="1" x14ac:dyDescent="0.3">
      <c r="A66" s="749"/>
      <c r="B66" s="157"/>
      <c r="C66" s="182"/>
      <c r="D66" s="182"/>
      <c r="E66" s="752"/>
      <c r="F66" s="743"/>
      <c r="G66" s="746"/>
      <c r="H66" s="169"/>
      <c r="I66" s="158"/>
      <c r="J66" s="159"/>
      <c r="K66" s="158"/>
      <c r="L66" s="160"/>
      <c r="M66" s="353"/>
      <c r="N66" s="140"/>
      <c r="O66" s="140"/>
      <c r="P66" s="143"/>
      <c r="Q66" s="140"/>
      <c r="R66" s="354"/>
      <c r="S66" s="354"/>
      <c r="T66" s="355"/>
      <c r="U66" s="737"/>
      <c r="V66" s="727"/>
      <c r="W66" s="476"/>
      <c r="X66" s="160"/>
      <c r="Y66" s="485"/>
      <c r="Z66" s="449"/>
      <c r="AA66" s="449"/>
      <c r="AB66" s="449"/>
      <c r="AC66" s="449"/>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row>
    <row r="67" spans="1:93" s="21" customFormat="1" ht="30" hidden="1" customHeight="1" x14ac:dyDescent="0.3">
      <c r="A67" s="747">
        <f>'1. Identificación'!A42</f>
        <v>0</v>
      </c>
      <c r="B67" s="154"/>
      <c r="C67" s="180"/>
      <c r="D67" s="180"/>
      <c r="E67" s="750"/>
      <c r="F67" s="741" t="str">
        <f>'2. Prob. Impacto'!H24</f>
        <v/>
      </c>
      <c r="G67" s="744" t="str">
        <f>'2. Prob. Impacto'!P24</f>
        <v/>
      </c>
      <c r="H67" s="167"/>
      <c r="I67" s="155"/>
      <c r="J67" s="541"/>
      <c r="K67" s="155"/>
      <c r="L67" s="156"/>
      <c r="M67" s="430"/>
      <c r="N67" s="138"/>
      <c r="O67" s="138"/>
      <c r="P67" s="141"/>
      <c r="Q67" s="138"/>
      <c r="R67" s="338"/>
      <c r="S67" s="338"/>
      <c r="T67" s="339"/>
      <c r="U67" s="735"/>
      <c r="V67" s="725"/>
      <c r="W67" s="474"/>
      <c r="X67" s="156"/>
      <c r="Y67" s="483"/>
      <c r="Z67" s="447"/>
      <c r="AA67" s="447"/>
      <c r="AB67" s="447"/>
      <c r="AC67" s="447"/>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row>
    <row r="68" spans="1:93" s="21" customFormat="1" ht="30" hidden="1" customHeight="1" x14ac:dyDescent="0.3">
      <c r="A68" s="748"/>
      <c r="B68" s="22"/>
      <c r="C68" s="181"/>
      <c r="D68" s="181"/>
      <c r="E68" s="751"/>
      <c r="F68" s="742"/>
      <c r="G68" s="745"/>
      <c r="H68" s="168"/>
      <c r="I68" s="23"/>
      <c r="J68" s="151"/>
      <c r="K68" s="23"/>
      <c r="L68" s="20"/>
      <c r="M68" s="442"/>
      <c r="N68" s="139"/>
      <c r="O68" s="139"/>
      <c r="P68" s="142"/>
      <c r="Q68" s="139"/>
      <c r="R68" s="345"/>
      <c r="S68" s="345"/>
      <c r="T68" s="346"/>
      <c r="U68" s="736"/>
      <c r="V68" s="726"/>
      <c r="W68" s="475"/>
      <c r="X68" s="20"/>
      <c r="Y68" s="484"/>
      <c r="Z68" s="448"/>
      <c r="AA68" s="448"/>
      <c r="AB68" s="448"/>
      <c r="AC68" s="448"/>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row>
    <row r="69" spans="1:93" s="21" customFormat="1" ht="30" hidden="1" customHeight="1" x14ac:dyDescent="0.3">
      <c r="A69" s="748"/>
      <c r="B69" s="22"/>
      <c r="C69" s="181"/>
      <c r="D69" s="181"/>
      <c r="E69" s="751"/>
      <c r="F69" s="742"/>
      <c r="G69" s="745"/>
      <c r="H69" s="168"/>
      <c r="I69" s="23"/>
      <c r="J69" s="151"/>
      <c r="K69" s="23"/>
      <c r="L69" s="20"/>
      <c r="M69" s="442"/>
      <c r="N69" s="139"/>
      <c r="O69" s="139"/>
      <c r="P69" s="142"/>
      <c r="Q69" s="139"/>
      <c r="R69" s="345"/>
      <c r="S69" s="345"/>
      <c r="T69" s="346"/>
      <c r="U69" s="736"/>
      <c r="V69" s="726"/>
      <c r="W69" s="475"/>
      <c r="X69" s="20"/>
      <c r="Y69" s="484"/>
      <c r="Z69" s="448"/>
      <c r="AA69" s="448"/>
      <c r="AB69" s="448"/>
      <c r="AC69" s="448"/>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row>
    <row r="70" spans="1:93" s="21" customFormat="1" ht="30" hidden="1" customHeight="1" x14ac:dyDescent="0.3">
      <c r="A70" s="749"/>
      <c r="B70" s="157"/>
      <c r="C70" s="182"/>
      <c r="D70" s="182"/>
      <c r="E70" s="752"/>
      <c r="F70" s="743"/>
      <c r="G70" s="746"/>
      <c r="H70" s="169"/>
      <c r="I70" s="158"/>
      <c r="J70" s="159"/>
      <c r="K70" s="158"/>
      <c r="L70" s="160"/>
      <c r="M70" s="353"/>
      <c r="N70" s="140"/>
      <c r="O70" s="140"/>
      <c r="P70" s="143"/>
      <c r="Q70" s="140"/>
      <c r="R70" s="354"/>
      <c r="S70" s="354"/>
      <c r="T70" s="355"/>
      <c r="U70" s="737"/>
      <c r="V70" s="727"/>
      <c r="W70" s="476"/>
      <c r="X70" s="160"/>
      <c r="Y70" s="485"/>
      <c r="Z70" s="449"/>
      <c r="AA70" s="449"/>
      <c r="AB70" s="449"/>
      <c r="AC70" s="449"/>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row>
    <row r="71" spans="1:93" s="21" customFormat="1" ht="30" hidden="1" customHeight="1" x14ac:dyDescent="0.3">
      <c r="A71" s="747">
        <f>'1. Identificación'!A43</f>
        <v>0</v>
      </c>
      <c r="B71" s="154"/>
      <c r="C71" s="180"/>
      <c r="D71" s="180"/>
      <c r="E71" s="750"/>
      <c r="F71" s="741" t="str">
        <f>'2. Prob. Impacto'!H25</f>
        <v/>
      </c>
      <c r="G71" s="744" t="str">
        <f>'2. Prob. Impacto'!P25</f>
        <v/>
      </c>
      <c r="H71" s="167"/>
      <c r="I71" s="155"/>
      <c r="J71" s="541"/>
      <c r="K71" s="155"/>
      <c r="L71" s="156"/>
      <c r="M71" s="430"/>
      <c r="N71" s="138"/>
      <c r="O71" s="138"/>
      <c r="P71" s="141"/>
      <c r="Q71" s="138"/>
      <c r="R71" s="338"/>
      <c r="S71" s="338"/>
      <c r="T71" s="339"/>
      <c r="U71" s="735"/>
      <c r="V71" s="725"/>
      <c r="W71" s="474"/>
      <c r="X71" s="156"/>
      <c r="Y71" s="483"/>
      <c r="Z71" s="447"/>
      <c r="AA71" s="447"/>
      <c r="AB71" s="447"/>
      <c r="AC71" s="447"/>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row>
    <row r="72" spans="1:93" s="21" customFormat="1" ht="30" hidden="1" customHeight="1" x14ac:dyDescent="0.3">
      <c r="A72" s="748"/>
      <c r="B72" s="22"/>
      <c r="C72" s="181"/>
      <c r="D72" s="181"/>
      <c r="E72" s="751"/>
      <c r="F72" s="742"/>
      <c r="G72" s="745"/>
      <c r="H72" s="168"/>
      <c r="I72" s="23"/>
      <c r="J72" s="151"/>
      <c r="K72" s="23"/>
      <c r="L72" s="20"/>
      <c r="M72" s="442"/>
      <c r="N72" s="139"/>
      <c r="O72" s="139"/>
      <c r="P72" s="142"/>
      <c r="Q72" s="139"/>
      <c r="R72" s="345"/>
      <c r="S72" s="345"/>
      <c r="T72" s="346"/>
      <c r="U72" s="736"/>
      <c r="V72" s="726"/>
      <c r="W72" s="475"/>
      <c r="X72" s="20"/>
      <c r="Y72" s="484"/>
      <c r="Z72" s="448"/>
      <c r="AA72" s="448"/>
      <c r="AB72" s="448"/>
      <c r="AC72" s="448"/>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row>
    <row r="73" spans="1:93" s="21" customFormat="1" ht="30" hidden="1" customHeight="1" x14ac:dyDescent="0.3">
      <c r="A73" s="748"/>
      <c r="B73" s="22"/>
      <c r="C73" s="181"/>
      <c r="D73" s="181"/>
      <c r="E73" s="751"/>
      <c r="F73" s="742"/>
      <c r="G73" s="745"/>
      <c r="H73" s="168"/>
      <c r="I73" s="23"/>
      <c r="J73" s="151"/>
      <c r="K73" s="23"/>
      <c r="L73" s="20"/>
      <c r="M73" s="442"/>
      <c r="N73" s="139"/>
      <c r="O73" s="139"/>
      <c r="P73" s="142"/>
      <c r="Q73" s="139"/>
      <c r="R73" s="345"/>
      <c r="S73" s="345"/>
      <c r="T73" s="346"/>
      <c r="U73" s="736"/>
      <c r="V73" s="726"/>
      <c r="W73" s="475"/>
      <c r="X73" s="20"/>
      <c r="Y73" s="484"/>
      <c r="Z73" s="448"/>
      <c r="AA73" s="448"/>
      <c r="AB73" s="448"/>
      <c r="AC73" s="448"/>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row>
    <row r="74" spans="1:93" s="21" customFormat="1" ht="30" hidden="1" customHeight="1" x14ac:dyDescent="0.3">
      <c r="A74" s="749"/>
      <c r="B74" s="157"/>
      <c r="C74" s="182"/>
      <c r="D74" s="182"/>
      <c r="E74" s="752"/>
      <c r="F74" s="743"/>
      <c r="G74" s="746"/>
      <c r="H74" s="169"/>
      <c r="I74" s="158"/>
      <c r="J74" s="159"/>
      <c r="K74" s="158"/>
      <c r="L74" s="160"/>
      <c r="M74" s="353"/>
      <c r="N74" s="140"/>
      <c r="O74" s="140"/>
      <c r="P74" s="143"/>
      <c r="Q74" s="140"/>
      <c r="R74" s="354"/>
      <c r="S74" s="354"/>
      <c r="T74" s="355"/>
      <c r="U74" s="737"/>
      <c r="V74" s="727"/>
      <c r="W74" s="476"/>
      <c r="X74" s="160"/>
      <c r="Y74" s="485"/>
      <c r="Z74" s="449"/>
      <c r="AA74" s="449"/>
      <c r="AB74" s="449"/>
      <c r="AC74" s="449"/>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row>
    <row r="75" spans="1:93" s="21" customFormat="1" ht="30" hidden="1" customHeight="1" x14ac:dyDescent="0.3">
      <c r="A75" s="747">
        <f>'1. Identificación'!A44</f>
        <v>0</v>
      </c>
      <c r="B75" s="154"/>
      <c r="C75" s="180"/>
      <c r="D75" s="180"/>
      <c r="E75" s="750"/>
      <c r="F75" s="741" t="str">
        <f>'2. Prob. Impacto'!H26</f>
        <v/>
      </c>
      <c r="G75" s="744" t="str">
        <f>'2. Prob. Impacto'!P26</f>
        <v/>
      </c>
      <c r="H75" s="167"/>
      <c r="I75" s="155"/>
      <c r="J75" s="541"/>
      <c r="K75" s="155"/>
      <c r="L75" s="156"/>
      <c r="M75" s="430"/>
      <c r="N75" s="138"/>
      <c r="O75" s="138"/>
      <c r="P75" s="141"/>
      <c r="Q75" s="138"/>
      <c r="R75" s="338"/>
      <c r="S75" s="338"/>
      <c r="T75" s="339"/>
      <c r="U75" s="735"/>
      <c r="V75" s="725"/>
      <c r="W75" s="474"/>
      <c r="X75" s="156"/>
      <c r="Y75" s="483"/>
      <c r="Z75" s="447"/>
      <c r="AA75" s="447"/>
      <c r="AB75" s="447"/>
      <c r="AC75" s="447"/>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row>
    <row r="76" spans="1:93" s="21" customFormat="1" ht="30" hidden="1" customHeight="1" x14ac:dyDescent="0.3">
      <c r="A76" s="748"/>
      <c r="B76" s="22"/>
      <c r="C76" s="181"/>
      <c r="D76" s="181"/>
      <c r="E76" s="751"/>
      <c r="F76" s="742"/>
      <c r="G76" s="745"/>
      <c r="H76" s="168"/>
      <c r="I76" s="23"/>
      <c r="J76" s="151"/>
      <c r="K76" s="23"/>
      <c r="L76" s="20"/>
      <c r="M76" s="442"/>
      <c r="N76" s="139"/>
      <c r="O76" s="139"/>
      <c r="P76" s="142"/>
      <c r="Q76" s="139"/>
      <c r="R76" s="345"/>
      <c r="S76" s="345"/>
      <c r="T76" s="346"/>
      <c r="U76" s="736"/>
      <c r="V76" s="726"/>
      <c r="W76" s="475"/>
      <c r="X76" s="20"/>
      <c r="Y76" s="484"/>
      <c r="Z76" s="448"/>
      <c r="AA76" s="448"/>
      <c r="AB76" s="448"/>
      <c r="AC76" s="448"/>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row>
    <row r="77" spans="1:93" s="21" customFormat="1" ht="30" hidden="1" customHeight="1" x14ac:dyDescent="0.3">
      <c r="A77" s="748"/>
      <c r="B77" s="22"/>
      <c r="C77" s="181"/>
      <c r="D77" s="181"/>
      <c r="E77" s="751"/>
      <c r="F77" s="742"/>
      <c r="G77" s="745"/>
      <c r="H77" s="168"/>
      <c r="I77" s="23"/>
      <c r="J77" s="151"/>
      <c r="K77" s="23"/>
      <c r="L77" s="20"/>
      <c r="M77" s="442"/>
      <c r="N77" s="139"/>
      <c r="O77" s="139"/>
      <c r="P77" s="142"/>
      <c r="Q77" s="139"/>
      <c r="R77" s="345"/>
      <c r="S77" s="345"/>
      <c r="T77" s="346"/>
      <c r="U77" s="736"/>
      <c r="V77" s="726"/>
      <c r="W77" s="475"/>
      <c r="X77" s="20"/>
      <c r="Y77" s="484"/>
      <c r="Z77" s="448"/>
      <c r="AA77" s="448"/>
      <c r="AB77" s="448"/>
      <c r="AC77" s="448"/>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row>
    <row r="78" spans="1:93" s="21" customFormat="1" ht="30" hidden="1" customHeight="1" x14ac:dyDescent="0.3">
      <c r="A78" s="749"/>
      <c r="B78" s="157"/>
      <c r="C78" s="182"/>
      <c r="D78" s="182"/>
      <c r="E78" s="752"/>
      <c r="F78" s="743"/>
      <c r="G78" s="746"/>
      <c r="H78" s="169"/>
      <c r="I78" s="158"/>
      <c r="J78" s="159"/>
      <c r="K78" s="158"/>
      <c r="L78" s="160"/>
      <c r="M78" s="353"/>
      <c r="N78" s="140"/>
      <c r="O78" s="140"/>
      <c r="P78" s="143"/>
      <c r="Q78" s="140"/>
      <c r="R78" s="354"/>
      <c r="S78" s="354"/>
      <c r="T78" s="355"/>
      <c r="U78" s="737"/>
      <c r="V78" s="727"/>
      <c r="W78" s="476"/>
      <c r="X78" s="160"/>
      <c r="Y78" s="485"/>
      <c r="Z78" s="449"/>
      <c r="AA78" s="449"/>
      <c r="AB78" s="449"/>
      <c r="AC78" s="449"/>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row>
    <row r="79" spans="1:93" s="21" customFormat="1" ht="30" hidden="1" customHeight="1" x14ac:dyDescent="0.3">
      <c r="A79" s="747">
        <f>'1. Identificación'!A45</f>
        <v>0</v>
      </c>
      <c r="B79" s="154"/>
      <c r="C79" s="180"/>
      <c r="D79" s="180"/>
      <c r="E79" s="750"/>
      <c r="F79" s="741" t="str">
        <f>'2. Prob. Impacto'!H27</f>
        <v/>
      </c>
      <c r="G79" s="744" t="str">
        <f>'2. Prob. Impacto'!P27</f>
        <v/>
      </c>
      <c r="H79" s="167"/>
      <c r="I79" s="155"/>
      <c r="J79" s="541"/>
      <c r="K79" s="155"/>
      <c r="L79" s="156"/>
      <c r="M79" s="430"/>
      <c r="N79" s="138"/>
      <c r="O79" s="138"/>
      <c r="P79" s="141"/>
      <c r="Q79" s="138"/>
      <c r="R79" s="338"/>
      <c r="S79" s="338"/>
      <c r="T79" s="339"/>
      <c r="U79" s="735"/>
      <c r="V79" s="725"/>
      <c r="W79" s="474"/>
      <c r="X79" s="156"/>
      <c r="Y79" s="483"/>
      <c r="Z79" s="447"/>
      <c r="AA79" s="447"/>
      <c r="AB79" s="447"/>
      <c r="AC79" s="447"/>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row>
    <row r="80" spans="1:93" s="21" customFormat="1" ht="30" hidden="1" customHeight="1" x14ac:dyDescent="0.3">
      <c r="A80" s="748"/>
      <c r="B80" s="22"/>
      <c r="C80" s="181"/>
      <c r="D80" s="181"/>
      <c r="E80" s="751"/>
      <c r="F80" s="742"/>
      <c r="G80" s="745"/>
      <c r="H80" s="168"/>
      <c r="I80" s="23"/>
      <c r="J80" s="151"/>
      <c r="K80" s="23"/>
      <c r="L80" s="20"/>
      <c r="M80" s="442"/>
      <c r="N80" s="139"/>
      <c r="O80" s="139"/>
      <c r="P80" s="142"/>
      <c r="Q80" s="139"/>
      <c r="R80" s="345"/>
      <c r="S80" s="345"/>
      <c r="T80" s="346"/>
      <c r="U80" s="736"/>
      <c r="V80" s="726"/>
      <c r="W80" s="475"/>
      <c r="X80" s="20"/>
      <c r="Y80" s="484"/>
      <c r="Z80" s="448"/>
      <c r="AA80" s="448"/>
      <c r="AB80" s="448"/>
      <c r="AC80" s="448"/>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row>
    <row r="81" spans="1:93" s="21" customFormat="1" ht="30" hidden="1" customHeight="1" x14ac:dyDescent="0.3">
      <c r="A81" s="748"/>
      <c r="B81" s="22"/>
      <c r="C81" s="181"/>
      <c r="D81" s="181"/>
      <c r="E81" s="751"/>
      <c r="F81" s="742"/>
      <c r="G81" s="745"/>
      <c r="H81" s="168"/>
      <c r="I81" s="23"/>
      <c r="J81" s="151"/>
      <c r="K81" s="23"/>
      <c r="L81" s="20"/>
      <c r="M81" s="442"/>
      <c r="N81" s="139"/>
      <c r="O81" s="139"/>
      <c r="P81" s="142"/>
      <c r="Q81" s="139"/>
      <c r="R81" s="345"/>
      <c r="S81" s="345"/>
      <c r="T81" s="346"/>
      <c r="U81" s="736"/>
      <c r="V81" s="726"/>
      <c r="W81" s="475"/>
      <c r="X81" s="20"/>
      <c r="Y81" s="484"/>
      <c r="Z81" s="448"/>
      <c r="AA81" s="448"/>
      <c r="AB81" s="448"/>
      <c r="AC81" s="448"/>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row>
    <row r="82" spans="1:93" s="21" customFormat="1" ht="30" hidden="1" customHeight="1" x14ac:dyDescent="0.3">
      <c r="A82" s="749"/>
      <c r="B82" s="157"/>
      <c r="C82" s="182"/>
      <c r="D82" s="182"/>
      <c r="E82" s="752"/>
      <c r="F82" s="743"/>
      <c r="G82" s="746"/>
      <c r="H82" s="169"/>
      <c r="I82" s="158"/>
      <c r="J82" s="159"/>
      <c r="K82" s="158"/>
      <c r="L82" s="160"/>
      <c r="M82" s="353"/>
      <c r="N82" s="140"/>
      <c r="O82" s="140"/>
      <c r="P82" s="143"/>
      <c r="Q82" s="140"/>
      <c r="R82" s="354"/>
      <c r="S82" s="354"/>
      <c r="T82" s="355"/>
      <c r="U82" s="737"/>
      <c r="V82" s="727"/>
      <c r="W82" s="476"/>
      <c r="X82" s="160"/>
      <c r="Y82" s="485"/>
      <c r="Z82" s="449"/>
      <c r="AA82" s="449"/>
      <c r="AB82" s="449"/>
      <c r="AC82" s="449"/>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row>
    <row r="83" spans="1:93" s="21" customFormat="1" ht="30" hidden="1" customHeight="1" x14ac:dyDescent="0.3">
      <c r="A83" s="747">
        <f>'1. Identificación'!A46</f>
        <v>0</v>
      </c>
      <c r="B83" s="154"/>
      <c r="C83" s="180"/>
      <c r="D83" s="180"/>
      <c r="E83" s="750"/>
      <c r="F83" s="741" t="str">
        <f>'2. Prob. Impacto'!H28</f>
        <v/>
      </c>
      <c r="G83" s="744" t="str">
        <f>'2. Prob. Impacto'!P28</f>
        <v/>
      </c>
      <c r="H83" s="167"/>
      <c r="I83" s="155"/>
      <c r="J83" s="541"/>
      <c r="K83" s="155"/>
      <c r="L83" s="156"/>
      <c r="M83" s="430"/>
      <c r="N83" s="138"/>
      <c r="O83" s="138"/>
      <c r="P83" s="141"/>
      <c r="Q83" s="138"/>
      <c r="R83" s="338"/>
      <c r="S83" s="338"/>
      <c r="T83" s="339"/>
      <c r="U83" s="735"/>
      <c r="V83" s="725"/>
      <c r="W83" s="474"/>
      <c r="X83" s="156"/>
      <c r="Y83" s="483"/>
      <c r="Z83" s="447"/>
      <c r="AA83" s="447"/>
      <c r="AB83" s="447"/>
      <c r="AC83" s="447"/>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row>
    <row r="84" spans="1:93" s="21" customFormat="1" ht="30" hidden="1" customHeight="1" x14ac:dyDescent="0.3">
      <c r="A84" s="748"/>
      <c r="B84" s="22"/>
      <c r="C84" s="181"/>
      <c r="D84" s="181"/>
      <c r="E84" s="751"/>
      <c r="F84" s="742"/>
      <c r="G84" s="745"/>
      <c r="H84" s="168"/>
      <c r="I84" s="23"/>
      <c r="J84" s="151"/>
      <c r="K84" s="23"/>
      <c r="L84" s="20"/>
      <c r="M84" s="442"/>
      <c r="N84" s="139"/>
      <c r="O84" s="139"/>
      <c r="P84" s="142"/>
      <c r="Q84" s="139"/>
      <c r="R84" s="345"/>
      <c r="S84" s="345"/>
      <c r="T84" s="346"/>
      <c r="U84" s="736"/>
      <c r="V84" s="726"/>
      <c r="W84" s="475"/>
      <c r="X84" s="20"/>
      <c r="Y84" s="484"/>
      <c r="Z84" s="448"/>
      <c r="AA84" s="448"/>
      <c r="AB84" s="448"/>
      <c r="AC84" s="448"/>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row>
    <row r="85" spans="1:93" s="21" customFormat="1" ht="30" hidden="1" customHeight="1" x14ac:dyDescent="0.3">
      <c r="A85" s="748"/>
      <c r="B85" s="22"/>
      <c r="C85" s="181"/>
      <c r="D85" s="181"/>
      <c r="E85" s="751"/>
      <c r="F85" s="742"/>
      <c r="G85" s="745"/>
      <c r="H85" s="168"/>
      <c r="I85" s="23"/>
      <c r="J85" s="151"/>
      <c r="K85" s="23"/>
      <c r="L85" s="20"/>
      <c r="M85" s="442"/>
      <c r="N85" s="139"/>
      <c r="O85" s="139"/>
      <c r="P85" s="142"/>
      <c r="Q85" s="139"/>
      <c r="R85" s="345"/>
      <c r="S85" s="345"/>
      <c r="T85" s="346"/>
      <c r="U85" s="736"/>
      <c r="V85" s="726"/>
      <c r="W85" s="475"/>
      <c r="X85" s="20"/>
      <c r="Y85" s="484"/>
      <c r="Z85" s="448"/>
      <c r="AA85" s="448"/>
      <c r="AB85" s="448"/>
      <c r="AC85" s="448"/>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row>
    <row r="86" spans="1:93" s="21" customFormat="1" ht="30" hidden="1" customHeight="1" x14ac:dyDescent="0.3">
      <c r="A86" s="749"/>
      <c r="B86" s="157"/>
      <c r="C86" s="182"/>
      <c r="D86" s="182"/>
      <c r="E86" s="752"/>
      <c r="F86" s="743"/>
      <c r="G86" s="746"/>
      <c r="H86" s="169"/>
      <c r="I86" s="158"/>
      <c r="J86" s="159"/>
      <c r="K86" s="158"/>
      <c r="L86" s="160"/>
      <c r="M86" s="353"/>
      <c r="N86" s="140"/>
      <c r="O86" s="140"/>
      <c r="P86" s="143"/>
      <c r="Q86" s="140"/>
      <c r="R86" s="354"/>
      <c r="S86" s="354"/>
      <c r="T86" s="355"/>
      <c r="U86" s="737"/>
      <c r="V86" s="727"/>
      <c r="W86" s="476"/>
      <c r="X86" s="160"/>
      <c r="Y86" s="485"/>
      <c r="Z86" s="449"/>
      <c r="AA86" s="449"/>
      <c r="AB86" s="449"/>
      <c r="AC86" s="449"/>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row>
    <row r="87" spans="1:93" s="21" customFormat="1" ht="30" hidden="1" customHeight="1" x14ac:dyDescent="0.25">
      <c r="A87" s="747">
        <f>'1. Identificación'!A47</f>
        <v>0</v>
      </c>
      <c r="B87" s="162"/>
      <c r="C87" s="180"/>
      <c r="D87" s="180"/>
      <c r="E87" s="750"/>
      <c r="F87" s="741" t="str">
        <f>'2. Prob. Impacto'!H29</f>
        <v/>
      </c>
      <c r="G87" s="744" t="str">
        <f>'2. Prob. Impacto'!P29</f>
        <v/>
      </c>
      <c r="H87" s="167"/>
      <c r="I87" s="155"/>
      <c r="J87" s="541"/>
      <c r="K87" s="155"/>
      <c r="L87" s="156"/>
      <c r="M87" s="430"/>
      <c r="N87" s="138"/>
      <c r="O87" s="138"/>
      <c r="P87" s="141"/>
      <c r="Q87" s="138"/>
      <c r="R87" s="338"/>
      <c r="S87" s="338"/>
      <c r="T87" s="339"/>
      <c r="U87" s="735"/>
      <c r="V87" s="725"/>
      <c r="W87" s="474"/>
      <c r="X87" s="156"/>
      <c r="Y87" s="483"/>
      <c r="Z87" s="447"/>
      <c r="AA87" s="447"/>
      <c r="AB87" s="447"/>
      <c r="AC87" s="447"/>
    </row>
    <row r="88" spans="1:93" s="21" customFormat="1" ht="30" hidden="1" customHeight="1" x14ac:dyDescent="0.25">
      <c r="A88" s="748"/>
      <c r="B88" s="27"/>
      <c r="C88" s="181"/>
      <c r="D88" s="181"/>
      <c r="E88" s="751"/>
      <c r="F88" s="742"/>
      <c r="G88" s="745"/>
      <c r="H88" s="168"/>
      <c r="I88" s="23"/>
      <c r="J88" s="151"/>
      <c r="K88" s="23"/>
      <c r="L88" s="20"/>
      <c r="M88" s="442"/>
      <c r="N88" s="139"/>
      <c r="O88" s="139"/>
      <c r="P88" s="142"/>
      <c r="Q88" s="139"/>
      <c r="R88" s="345"/>
      <c r="S88" s="345"/>
      <c r="T88" s="346"/>
      <c r="U88" s="736"/>
      <c r="V88" s="726"/>
      <c r="W88" s="475"/>
      <c r="X88" s="20"/>
      <c r="Y88" s="484"/>
      <c r="Z88" s="448"/>
      <c r="AA88" s="448"/>
      <c r="AB88" s="448"/>
      <c r="AC88" s="448"/>
    </row>
    <row r="89" spans="1:93" s="21" customFormat="1" ht="30" hidden="1" customHeight="1" x14ac:dyDescent="0.25">
      <c r="A89" s="748"/>
      <c r="B89" s="27"/>
      <c r="C89" s="181"/>
      <c r="D89" s="181"/>
      <c r="E89" s="751"/>
      <c r="F89" s="742"/>
      <c r="G89" s="745"/>
      <c r="H89" s="168"/>
      <c r="I89" s="23"/>
      <c r="J89" s="151"/>
      <c r="K89" s="23"/>
      <c r="L89" s="20"/>
      <c r="M89" s="442"/>
      <c r="N89" s="139"/>
      <c r="O89" s="139"/>
      <c r="P89" s="142"/>
      <c r="Q89" s="139"/>
      <c r="R89" s="345"/>
      <c r="S89" s="345"/>
      <c r="T89" s="346"/>
      <c r="U89" s="736"/>
      <c r="V89" s="726"/>
      <c r="W89" s="475"/>
      <c r="X89" s="20"/>
      <c r="Y89" s="484"/>
      <c r="Z89" s="448"/>
      <c r="AA89" s="448"/>
      <c r="AB89" s="448"/>
      <c r="AC89" s="448"/>
    </row>
    <row r="90" spans="1:93" s="21" customFormat="1" ht="30" hidden="1" customHeight="1" x14ac:dyDescent="0.25">
      <c r="A90" s="749"/>
      <c r="B90" s="163"/>
      <c r="C90" s="182"/>
      <c r="D90" s="182"/>
      <c r="E90" s="752"/>
      <c r="F90" s="743"/>
      <c r="G90" s="746"/>
      <c r="H90" s="169"/>
      <c r="I90" s="158"/>
      <c r="J90" s="159"/>
      <c r="K90" s="158"/>
      <c r="L90" s="160"/>
      <c r="M90" s="353"/>
      <c r="N90" s="140"/>
      <c r="O90" s="140"/>
      <c r="P90" s="143"/>
      <c r="Q90" s="140"/>
      <c r="R90" s="354"/>
      <c r="S90" s="354"/>
      <c r="T90" s="355"/>
      <c r="U90" s="737"/>
      <c r="V90" s="727"/>
      <c r="W90" s="476"/>
      <c r="X90" s="160"/>
      <c r="Y90" s="485"/>
      <c r="Z90" s="449"/>
      <c r="AA90" s="449"/>
      <c r="AB90" s="449"/>
      <c r="AC90" s="449"/>
    </row>
    <row r="91" spans="1:93" s="21" customFormat="1" ht="30" hidden="1" customHeight="1" x14ac:dyDescent="0.25">
      <c r="A91" s="747">
        <f>'1. Identificación'!A48</f>
        <v>0</v>
      </c>
      <c r="B91" s="162"/>
      <c r="C91" s="180"/>
      <c r="D91" s="180"/>
      <c r="E91" s="750"/>
      <c r="F91" s="741" t="str">
        <f>'2. Prob. Impacto'!H30</f>
        <v/>
      </c>
      <c r="G91" s="744" t="str">
        <f>'2. Prob. Impacto'!P30</f>
        <v/>
      </c>
      <c r="H91" s="167"/>
      <c r="I91" s="155"/>
      <c r="J91" s="541"/>
      <c r="K91" s="155"/>
      <c r="L91" s="156"/>
      <c r="M91" s="430"/>
      <c r="N91" s="138"/>
      <c r="O91" s="138"/>
      <c r="P91" s="141"/>
      <c r="Q91" s="138"/>
      <c r="R91" s="338"/>
      <c r="S91" s="338"/>
      <c r="T91" s="339"/>
      <c r="U91" s="735"/>
      <c r="V91" s="725"/>
      <c r="W91" s="474"/>
      <c r="X91" s="156"/>
      <c r="Y91" s="483"/>
      <c r="Z91" s="447"/>
      <c r="AA91" s="447"/>
      <c r="AB91" s="447"/>
      <c r="AC91" s="447"/>
    </row>
    <row r="92" spans="1:93" s="21" customFormat="1" ht="30" hidden="1" customHeight="1" x14ac:dyDescent="0.25">
      <c r="A92" s="748"/>
      <c r="B92" s="27"/>
      <c r="C92" s="181"/>
      <c r="D92" s="181"/>
      <c r="E92" s="751"/>
      <c r="F92" s="742"/>
      <c r="G92" s="745"/>
      <c r="H92" s="168"/>
      <c r="I92" s="23"/>
      <c r="J92" s="151"/>
      <c r="K92" s="23"/>
      <c r="L92" s="20"/>
      <c r="M92" s="442"/>
      <c r="N92" s="139"/>
      <c r="O92" s="139"/>
      <c r="P92" s="142"/>
      <c r="Q92" s="139"/>
      <c r="R92" s="345"/>
      <c r="S92" s="345"/>
      <c r="T92" s="346"/>
      <c r="U92" s="736"/>
      <c r="V92" s="726"/>
      <c r="W92" s="475"/>
      <c r="X92" s="20"/>
      <c r="Y92" s="484"/>
      <c r="Z92" s="448"/>
      <c r="AA92" s="448"/>
      <c r="AB92" s="448"/>
      <c r="AC92" s="448"/>
    </row>
    <row r="93" spans="1:93" s="21" customFormat="1" ht="30" hidden="1" customHeight="1" x14ac:dyDescent="0.25">
      <c r="A93" s="748"/>
      <c r="B93" s="27"/>
      <c r="C93" s="181"/>
      <c r="D93" s="181"/>
      <c r="E93" s="751"/>
      <c r="F93" s="742"/>
      <c r="G93" s="745"/>
      <c r="H93" s="168"/>
      <c r="I93" s="23"/>
      <c r="J93" s="151"/>
      <c r="K93" s="23"/>
      <c r="L93" s="20"/>
      <c r="M93" s="442"/>
      <c r="N93" s="139"/>
      <c r="O93" s="139"/>
      <c r="P93" s="142"/>
      <c r="Q93" s="139"/>
      <c r="R93" s="345"/>
      <c r="S93" s="345"/>
      <c r="T93" s="346"/>
      <c r="U93" s="736"/>
      <c r="V93" s="726"/>
      <c r="W93" s="475"/>
      <c r="X93" s="20"/>
      <c r="Y93" s="484"/>
      <c r="Z93" s="448"/>
      <c r="AA93" s="448"/>
      <c r="AB93" s="448"/>
      <c r="AC93" s="448"/>
    </row>
    <row r="94" spans="1:93" s="21" customFormat="1" ht="30" hidden="1" customHeight="1" x14ac:dyDescent="0.25">
      <c r="A94" s="749"/>
      <c r="B94" s="163"/>
      <c r="C94" s="182"/>
      <c r="D94" s="182"/>
      <c r="E94" s="752"/>
      <c r="F94" s="743"/>
      <c r="G94" s="746"/>
      <c r="H94" s="169"/>
      <c r="I94" s="158"/>
      <c r="J94" s="159"/>
      <c r="K94" s="158"/>
      <c r="L94" s="160"/>
      <c r="M94" s="353"/>
      <c r="N94" s="140"/>
      <c r="O94" s="140"/>
      <c r="P94" s="143"/>
      <c r="Q94" s="140"/>
      <c r="R94" s="354"/>
      <c r="S94" s="354"/>
      <c r="T94" s="355"/>
      <c r="U94" s="737"/>
      <c r="V94" s="727"/>
      <c r="W94" s="476"/>
      <c r="X94" s="160"/>
      <c r="Y94" s="485"/>
      <c r="Z94" s="449"/>
      <c r="AA94" s="449"/>
      <c r="AB94" s="449"/>
      <c r="AC94" s="449"/>
    </row>
    <row r="95" spans="1:93" s="21" customFormat="1" ht="30" hidden="1" customHeight="1" x14ac:dyDescent="0.25">
      <c r="A95" s="747">
        <f>'1. Identificación'!A49</f>
        <v>0</v>
      </c>
      <c r="B95" s="162"/>
      <c r="C95" s="180"/>
      <c r="D95" s="180"/>
      <c r="E95" s="750"/>
      <c r="F95" s="741" t="str">
        <f>'2. Prob. Impacto'!H31</f>
        <v/>
      </c>
      <c r="G95" s="744" t="str">
        <f>'2. Prob. Impacto'!P31</f>
        <v/>
      </c>
      <c r="H95" s="167"/>
      <c r="I95" s="155"/>
      <c r="J95" s="541"/>
      <c r="K95" s="155"/>
      <c r="L95" s="156"/>
      <c r="M95" s="430"/>
      <c r="N95" s="138"/>
      <c r="O95" s="138"/>
      <c r="P95" s="141"/>
      <c r="Q95" s="138"/>
      <c r="R95" s="338"/>
      <c r="S95" s="338"/>
      <c r="T95" s="339"/>
      <c r="U95" s="735"/>
      <c r="V95" s="725"/>
      <c r="W95" s="474"/>
      <c r="X95" s="156"/>
      <c r="Y95" s="483"/>
      <c r="Z95" s="447"/>
      <c r="AA95" s="447"/>
      <c r="AB95" s="447"/>
      <c r="AC95" s="447"/>
    </row>
    <row r="96" spans="1:93" s="21" customFormat="1" ht="30" hidden="1" customHeight="1" x14ac:dyDescent="0.25">
      <c r="A96" s="748"/>
      <c r="B96" s="27"/>
      <c r="C96" s="181"/>
      <c r="D96" s="181"/>
      <c r="E96" s="751"/>
      <c r="F96" s="742"/>
      <c r="G96" s="745"/>
      <c r="H96" s="168"/>
      <c r="I96" s="23"/>
      <c r="J96" s="151"/>
      <c r="K96" s="23"/>
      <c r="L96" s="20"/>
      <c r="M96" s="442"/>
      <c r="N96" s="139"/>
      <c r="O96" s="139"/>
      <c r="P96" s="142"/>
      <c r="Q96" s="139"/>
      <c r="R96" s="345"/>
      <c r="S96" s="345"/>
      <c r="T96" s="346"/>
      <c r="U96" s="736"/>
      <c r="V96" s="726"/>
      <c r="W96" s="475"/>
      <c r="X96" s="20"/>
      <c r="Y96" s="484"/>
      <c r="Z96" s="448"/>
      <c r="AA96" s="448"/>
      <c r="AB96" s="448"/>
      <c r="AC96" s="448"/>
    </row>
    <row r="97" spans="1:29" s="21" customFormat="1" ht="30" hidden="1" customHeight="1" x14ac:dyDescent="0.25">
      <c r="A97" s="748"/>
      <c r="B97" s="27"/>
      <c r="C97" s="181"/>
      <c r="D97" s="181"/>
      <c r="E97" s="751"/>
      <c r="F97" s="742"/>
      <c r="G97" s="745"/>
      <c r="H97" s="168"/>
      <c r="I97" s="23"/>
      <c r="J97" s="151"/>
      <c r="K97" s="23"/>
      <c r="L97" s="20"/>
      <c r="M97" s="442"/>
      <c r="N97" s="139"/>
      <c r="O97" s="139"/>
      <c r="P97" s="142"/>
      <c r="Q97" s="139"/>
      <c r="R97" s="345"/>
      <c r="S97" s="345"/>
      <c r="T97" s="346"/>
      <c r="U97" s="736"/>
      <c r="V97" s="726"/>
      <c r="W97" s="475"/>
      <c r="X97" s="20"/>
      <c r="Y97" s="484"/>
      <c r="Z97" s="448"/>
      <c r="AA97" s="448"/>
      <c r="AB97" s="448"/>
      <c r="AC97" s="448"/>
    </row>
    <row r="98" spans="1:29" s="21" customFormat="1" ht="30" hidden="1" customHeight="1" x14ac:dyDescent="0.25">
      <c r="A98" s="749"/>
      <c r="B98" s="163"/>
      <c r="C98" s="182"/>
      <c r="D98" s="182"/>
      <c r="E98" s="752"/>
      <c r="F98" s="743"/>
      <c r="G98" s="746"/>
      <c r="H98" s="169"/>
      <c r="I98" s="158"/>
      <c r="J98" s="159"/>
      <c r="K98" s="158"/>
      <c r="L98" s="160"/>
      <c r="M98" s="353"/>
      <c r="N98" s="140"/>
      <c r="O98" s="140"/>
      <c r="P98" s="143"/>
      <c r="Q98" s="140"/>
      <c r="R98" s="354"/>
      <c r="S98" s="354"/>
      <c r="T98" s="355"/>
      <c r="U98" s="737"/>
      <c r="V98" s="727"/>
      <c r="W98" s="476"/>
      <c r="X98" s="160"/>
      <c r="Y98" s="485"/>
      <c r="Z98" s="449"/>
      <c r="AA98" s="449"/>
      <c r="AB98" s="449"/>
      <c r="AC98" s="449"/>
    </row>
    <row r="99" spans="1:29" s="21" customFormat="1" ht="30" hidden="1" customHeight="1" x14ac:dyDescent="0.25">
      <c r="A99" s="747">
        <f>'1. Identificación'!A50</f>
        <v>0</v>
      </c>
      <c r="B99" s="162"/>
      <c r="C99" s="180"/>
      <c r="D99" s="180"/>
      <c r="E99" s="750"/>
      <c r="F99" s="741" t="str">
        <f>'2. Prob. Impacto'!H32</f>
        <v/>
      </c>
      <c r="G99" s="744" t="str">
        <f>'2. Prob. Impacto'!P32</f>
        <v/>
      </c>
      <c r="H99" s="167"/>
      <c r="I99" s="155"/>
      <c r="J99" s="541"/>
      <c r="K99" s="155"/>
      <c r="L99" s="156"/>
      <c r="M99" s="430"/>
      <c r="N99" s="138"/>
      <c r="O99" s="138"/>
      <c r="P99" s="141"/>
      <c r="Q99" s="138"/>
      <c r="R99" s="338"/>
      <c r="S99" s="338"/>
      <c r="T99" s="339"/>
      <c r="U99" s="735"/>
      <c r="V99" s="725"/>
      <c r="W99" s="474"/>
      <c r="X99" s="156"/>
      <c r="Y99" s="483"/>
      <c r="Z99" s="447"/>
      <c r="AA99" s="447"/>
      <c r="AB99" s="447"/>
      <c r="AC99" s="447"/>
    </row>
    <row r="100" spans="1:29" s="21" customFormat="1" ht="30" hidden="1" customHeight="1" x14ac:dyDescent="0.25">
      <c r="A100" s="748"/>
      <c r="B100" s="27"/>
      <c r="C100" s="181"/>
      <c r="D100" s="181"/>
      <c r="E100" s="751"/>
      <c r="F100" s="742"/>
      <c r="G100" s="745"/>
      <c r="H100" s="168"/>
      <c r="I100" s="23"/>
      <c r="J100" s="151"/>
      <c r="K100" s="23"/>
      <c r="L100" s="20"/>
      <c r="M100" s="442"/>
      <c r="N100" s="139"/>
      <c r="O100" s="139"/>
      <c r="P100" s="142"/>
      <c r="Q100" s="139"/>
      <c r="R100" s="345"/>
      <c r="S100" s="345"/>
      <c r="T100" s="346"/>
      <c r="U100" s="736"/>
      <c r="V100" s="726"/>
      <c r="W100" s="475"/>
      <c r="X100" s="20"/>
      <c r="Y100" s="484"/>
      <c r="Z100" s="448"/>
      <c r="AA100" s="448"/>
      <c r="AB100" s="448"/>
      <c r="AC100" s="448"/>
    </row>
    <row r="101" spans="1:29" s="21" customFormat="1" ht="30" hidden="1" customHeight="1" x14ac:dyDescent="0.25">
      <c r="A101" s="748"/>
      <c r="B101" s="27"/>
      <c r="C101" s="181"/>
      <c r="D101" s="181"/>
      <c r="E101" s="751"/>
      <c r="F101" s="742"/>
      <c r="G101" s="745"/>
      <c r="H101" s="168"/>
      <c r="I101" s="23"/>
      <c r="J101" s="151"/>
      <c r="K101" s="23"/>
      <c r="L101" s="20"/>
      <c r="M101" s="442"/>
      <c r="N101" s="139"/>
      <c r="O101" s="139"/>
      <c r="P101" s="142"/>
      <c r="Q101" s="139"/>
      <c r="R101" s="345"/>
      <c r="S101" s="345"/>
      <c r="T101" s="346"/>
      <c r="U101" s="736"/>
      <c r="V101" s="726"/>
      <c r="W101" s="475"/>
      <c r="X101" s="20"/>
      <c r="Y101" s="484"/>
      <c r="Z101" s="448"/>
      <c r="AA101" s="448"/>
      <c r="AB101" s="448"/>
      <c r="AC101" s="448"/>
    </row>
    <row r="102" spans="1:29" s="21" customFormat="1" ht="30" hidden="1" customHeight="1" x14ac:dyDescent="0.25">
      <c r="A102" s="749"/>
      <c r="B102" s="163"/>
      <c r="C102" s="182"/>
      <c r="D102" s="182"/>
      <c r="E102" s="752"/>
      <c r="F102" s="743"/>
      <c r="G102" s="746"/>
      <c r="H102" s="169"/>
      <c r="I102" s="158"/>
      <c r="J102" s="159"/>
      <c r="K102" s="158"/>
      <c r="L102" s="160"/>
      <c r="M102" s="353"/>
      <c r="N102" s="140"/>
      <c r="O102" s="140"/>
      <c r="P102" s="143"/>
      <c r="Q102" s="140"/>
      <c r="R102" s="354"/>
      <c r="S102" s="354"/>
      <c r="T102" s="355"/>
      <c r="U102" s="737"/>
      <c r="V102" s="727"/>
      <c r="W102" s="476"/>
      <c r="X102" s="160"/>
      <c r="Y102" s="485"/>
      <c r="Z102" s="449"/>
      <c r="AA102" s="449"/>
      <c r="AB102" s="449"/>
      <c r="AC102" s="449"/>
    </row>
    <row r="103" spans="1:29" s="21" customFormat="1" ht="30" hidden="1" customHeight="1" x14ac:dyDescent="0.25">
      <c r="A103" s="747">
        <f>'1. Identificación'!A51</f>
        <v>0</v>
      </c>
      <c r="B103" s="162"/>
      <c r="C103" s="180"/>
      <c r="D103" s="180"/>
      <c r="E103" s="750"/>
      <c r="F103" s="741" t="str">
        <f>'2. Prob. Impacto'!H33</f>
        <v/>
      </c>
      <c r="G103" s="744" t="str">
        <f>'2. Prob. Impacto'!P33</f>
        <v/>
      </c>
      <c r="H103" s="167"/>
      <c r="I103" s="155"/>
      <c r="J103" s="541"/>
      <c r="K103" s="155"/>
      <c r="L103" s="156"/>
      <c r="M103" s="430"/>
      <c r="N103" s="138"/>
      <c r="O103" s="138"/>
      <c r="P103" s="141"/>
      <c r="Q103" s="138"/>
      <c r="R103" s="338"/>
      <c r="S103" s="338"/>
      <c r="T103" s="339"/>
      <c r="U103" s="735"/>
      <c r="V103" s="725"/>
      <c r="W103" s="474"/>
      <c r="X103" s="156"/>
      <c r="Y103" s="483"/>
      <c r="Z103" s="447"/>
      <c r="AA103" s="447"/>
      <c r="AB103" s="447"/>
      <c r="AC103" s="447"/>
    </row>
    <row r="104" spans="1:29" s="21" customFormat="1" ht="30" hidden="1" customHeight="1" x14ac:dyDescent="0.25">
      <c r="A104" s="748"/>
      <c r="B104" s="27"/>
      <c r="C104" s="181"/>
      <c r="D104" s="181"/>
      <c r="E104" s="751"/>
      <c r="F104" s="742"/>
      <c r="G104" s="745"/>
      <c r="H104" s="168"/>
      <c r="I104" s="23"/>
      <c r="J104" s="151"/>
      <c r="K104" s="23"/>
      <c r="L104" s="20"/>
      <c r="M104" s="442"/>
      <c r="N104" s="139"/>
      <c r="O104" s="139"/>
      <c r="P104" s="142"/>
      <c r="Q104" s="139"/>
      <c r="R104" s="345"/>
      <c r="S104" s="345"/>
      <c r="T104" s="346"/>
      <c r="U104" s="736"/>
      <c r="V104" s="726"/>
      <c r="W104" s="475"/>
      <c r="X104" s="20"/>
      <c r="Y104" s="484"/>
      <c r="Z104" s="448"/>
      <c r="AA104" s="448"/>
      <c r="AB104" s="448"/>
      <c r="AC104" s="448"/>
    </row>
    <row r="105" spans="1:29" s="21" customFormat="1" ht="30" hidden="1" customHeight="1" x14ac:dyDescent="0.25">
      <c r="A105" s="748"/>
      <c r="B105" s="27"/>
      <c r="C105" s="181"/>
      <c r="D105" s="181"/>
      <c r="E105" s="751"/>
      <c r="F105" s="742"/>
      <c r="G105" s="745"/>
      <c r="H105" s="168"/>
      <c r="I105" s="23"/>
      <c r="J105" s="151"/>
      <c r="K105" s="23"/>
      <c r="L105" s="20"/>
      <c r="M105" s="442"/>
      <c r="N105" s="139"/>
      <c r="O105" s="139"/>
      <c r="P105" s="142"/>
      <c r="Q105" s="139"/>
      <c r="R105" s="345"/>
      <c r="S105" s="345"/>
      <c r="T105" s="346"/>
      <c r="U105" s="736"/>
      <c r="V105" s="726"/>
      <c r="W105" s="475"/>
      <c r="X105" s="20"/>
      <c r="Y105" s="484"/>
      <c r="Z105" s="448"/>
      <c r="AA105" s="448"/>
      <c r="AB105" s="448"/>
      <c r="AC105" s="448"/>
    </row>
    <row r="106" spans="1:29" s="21" customFormat="1" ht="30" hidden="1" customHeight="1" x14ac:dyDescent="0.25">
      <c r="A106" s="749"/>
      <c r="B106" s="163"/>
      <c r="C106" s="182"/>
      <c r="D106" s="182"/>
      <c r="E106" s="752"/>
      <c r="F106" s="743"/>
      <c r="G106" s="746"/>
      <c r="H106" s="169"/>
      <c r="I106" s="158"/>
      <c r="J106" s="159"/>
      <c r="K106" s="158"/>
      <c r="L106" s="160"/>
      <c r="M106" s="353"/>
      <c r="N106" s="140"/>
      <c r="O106" s="140"/>
      <c r="P106" s="143"/>
      <c r="Q106" s="140"/>
      <c r="R106" s="354"/>
      <c r="S106" s="354"/>
      <c r="T106" s="355"/>
      <c r="U106" s="737"/>
      <c r="V106" s="727"/>
      <c r="W106" s="476"/>
      <c r="X106" s="160"/>
      <c r="Y106" s="485"/>
      <c r="Z106" s="449"/>
      <c r="AA106" s="449"/>
      <c r="AB106" s="449"/>
      <c r="AC106" s="449"/>
    </row>
    <row r="107" spans="1:29" s="21" customFormat="1" ht="30" hidden="1" customHeight="1" x14ac:dyDescent="0.25">
      <c r="A107" s="753">
        <f>'1. Identificación'!A52</f>
        <v>0</v>
      </c>
      <c r="B107" s="161"/>
      <c r="C107" s="183"/>
      <c r="D107" s="183"/>
      <c r="E107" s="753"/>
      <c r="F107" s="741" t="str">
        <f>'2. Prob. Impacto'!H34</f>
        <v/>
      </c>
      <c r="G107" s="744" t="str">
        <f>'2. Prob. Impacto'!P34</f>
        <v/>
      </c>
      <c r="H107" s="167"/>
      <c r="I107" s="155"/>
      <c r="J107" s="541"/>
      <c r="K107" s="155"/>
      <c r="L107" s="156"/>
      <c r="M107" s="430"/>
      <c r="N107" s="138"/>
      <c r="O107" s="138"/>
      <c r="P107" s="141"/>
      <c r="Q107" s="138"/>
      <c r="R107" s="338"/>
      <c r="S107" s="338"/>
      <c r="T107" s="339"/>
      <c r="U107" s="735"/>
      <c r="V107" s="725"/>
      <c r="W107" s="474"/>
      <c r="X107" s="156"/>
      <c r="Y107" s="483"/>
      <c r="Z107" s="447"/>
      <c r="AA107" s="447"/>
      <c r="AB107" s="447"/>
      <c r="AC107" s="447"/>
    </row>
    <row r="108" spans="1:29" s="21" customFormat="1" ht="30" hidden="1" customHeight="1" x14ac:dyDescent="0.25">
      <c r="A108" s="754"/>
      <c r="B108" s="27"/>
      <c r="C108" s="181"/>
      <c r="D108" s="181"/>
      <c r="E108" s="754"/>
      <c r="F108" s="742"/>
      <c r="G108" s="745"/>
      <c r="H108" s="168"/>
      <c r="I108" s="23"/>
      <c r="J108" s="151"/>
      <c r="K108" s="23"/>
      <c r="L108" s="20"/>
      <c r="M108" s="442"/>
      <c r="N108" s="139"/>
      <c r="O108" s="139"/>
      <c r="P108" s="142"/>
      <c r="Q108" s="139"/>
      <c r="R108" s="345"/>
      <c r="S108" s="345"/>
      <c r="T108" s="346"/>
      <c r="U108" s="736"/>
      <c r="V108" s="726"/>
      <c r="W108" s="475"/>
      <c r="X108" s="20"/>
      <c r="Y108" s="484"/>
      <c r="Z108" s="448"/>
      <c r="AA108" s="448"/>
      <c r="AB108" s="448"/>
      <c r="AC108" s="448"/>
    </row>
    <row r="109" spans="1:29" s="21" customFormat="1" ht="30" hidden="1" customHeight="1" x14ac:dyDescent="0.25">
      <c r="A109" s="754"/>
      <c r="B109" s="27"/>
      <c r="C109" s="181"/>
      <c r="D109" s="181"/>
      <c r="E109" s="754"/>
      <c r="F109" s="742"/>
      <c r="G109" s="745"/>
      <c r="H109" s="168"/>
      <c r="I109" s="23"/>
      <c r="J109" s="151"/>
      <c r="K109" s="23"/>
      <c r="L109" s="20"/>
      <c r="M109" s="442"/>
      <c r="N109" s="139"/>
      <c r="O109" s="139"/>
      <c r="P109" s="142"/>
      <c r="Q109" s="139"/>
      <c r="R109" s="345"/>
      <c r="S109" s="345"/>
      <c r="T109" s="346"/>
      <c r="U109" s="736"/>
      <c r="V109" s="726"/>
      <c r="W109" s="475"/>
      <c r="X109" s="20"/>
      <c r="Y109" s="484"/>
      <c r="Z109" s="448"/>
      <c r="AA109" s="448"/>
      <c r="AB109" s="448"/>
      <c r="AC109" s="448"/>
    </row>
    <row r="110" spans="1:29" s="21" customFormat="1" ht="30" hidden="1" customHeight="1" x14ac:dyDescent="0.25">
      <c r="A110" s="755"/>
      <c r="B110" s="178"/>
      <c r="C110" s="184"/>
      <c r="D110" s="184"/>
      <c r="E110" s="755"/>
      <c r="F110" s="743"/>
      <c r="G110" s="746"/>
      <c r="H110" s="169"/>
      <c r="I110" s="158"/>
      <c r="J110" s="159"/>
      <c r="K110" s="158"/>
      <c r="L110" s="160"/>
      <c r="M110" s="353"/>
      <c r="N110" s="140"/>
      <c r="O110" s="140"/>
      <c r="P110" s="143"/>
      <c r="Q110" s="140"/>
      <c r="R110" s="354"/>
      <c r="S110" s="354"/>
      <c r="T110" s="355"/>
      <c r="U110" s="737"/>
      <c r="V110" s="727"/>
      <c r="W110" s="476"/>
      <c r="X110" s="160"/>
      <c r="Y110" s="485"/>
      <c r="Z110" s="449"/>
      <c r="AA110" s="449"/>
      <c r="AB110" s="449"/>
      <c r="AC110" s="449"/>
    </row>
    <row r="111" spans="1:29" s="21" customFormat="1" ht="30" hidden="1" customHeight="1" x14ac:dyDescent="0.25">
      <c r="A111" s="747">
        <f>'1. Identificación'!A53</f>
        <v>0</v>
      </c>
      <c r="B111" s="162"/>
      <c r="C111" s="180"/>
      <c r="D111" s="180"/>
      <c r="E111" s="750"/>
      <c r="F111" s="741" t="str">
        <f>'2. Prob. Impacto'!H35</f>
        <v/>
      </c>
      <c r="G111" s="744" t="str">
        <f>'2. Prob. Impacto'!P35</f>
        <v/>
      </c>
      <c r="H111" s="167"/>
      <c r="I111" s="155"/>
      <c r="J111" s="541"/>
      <c r="K111" s="155"/>
      <c r="L111" s="156"/>
      <c r="M111" s="430"/>
      <c r="N111" s="138"/>
      <c r="O111" s="138"/>
      <c r="P111" s="141"/>
      <c r="Q111" s="138"/>
      <c r="R111" s="338"/>
      <c r="S111" s="338"/>
      <c r="T111" s="339"/>
      <c r="U111" s="735"/>
      <c r="V111" s="725"/>
      <c r="W111" s="474"/>
      <c r="X111" s="156"/>
      <c r="Y111" s="483"/>
      <c r="Z111" s="447"/>
      <c r="AA111" s="447"/>
      <c r="AB111" s="447"/>
      <c r="AC111" s="447"/>
    </row>
    <row r="112" spans="1:29" s="21" customFormat="1" ht="30" hidden="1" customHeight="1" x14ac:dyDescent="0.25">
      <c r="A112" s="748"/>
      <c r="B112" s="27"/>
      <c r="C112" s="181"/>
      <c r="D112" s="181"/>
      <c r="E112" s="751"/>
      <c r="F112" s="742"/>
      <c r="G112" s="745"/>
      <c r="H112" s="168"/>
      <c r="I112" s="23"/>
      <c r="J112" s="151"/>
      <c r="K112" s="23"/>
      <c r="L112" s="20"/>
      <c r="M112" s="442"/>
      <c r="N112" s="139"/>
      <c r="O112" s="139"/>
      <c r="P112" s="142"/>
      <c r="Q112" s="139"/>
      <c r="R112" s="345"/>
      <c r="S112" s="345"/>
      <c r="T112" s="346"/>
      <c r="U112" s="736"/>
      <c r="V112" s="726"/>
      <c r="W112" s="475"/>
      <c r="X112" s="20"/>
      <c r="Y112" s="484"/>
      <c r="Z112" s="448"/>
      <c r="AA112" s="448"/>
      <c r="AB112" s="448"/>
      <c r="AC112" s="448"/>
    </row>
    <row r="113" spans="1:29" s="21" customFormat="1" ht="30" hidden="1" customHeight="1" x14ac:dyDescent="0.25">
      <c r="A113" s="748"/>
      <c r="B113" s="27"/>
      <c r="C113" s="181"/>
      <c r="D113" s="181"/>
      <c r="E113" s="751"/>
      <c r="F113" s="742"/>
      <c r="G113" s="745"/>
      <c r="H113" s="168"/>
      <c r="I113" s="23"/>
      <c r="J113" s="151"/>
      <c r="K113" s="23"/>
      <c r="L113" s="20"/>
      <c r="M113" s="442"/>
      <c r="N113" s="139"/>
      <c r="O113" s="139"/>
      <c r="P113" s="142"/>
      <c r="Q113" s="139"/>
      <c r="R113" s="345"/>
      <c r="S113" s="345"/>
      <c r="T113" s="346"/>
      <c r="U113" s="736"/>
      <c r="V113" s="726"/>
      <c r="W113" s="475"/>
      <c r="X113" s="20"/>
      <c r="Y113" s="484"/>
      <c r="Z113" s="448"/>
      <c r="AA113" s="448"/>
      <c r="AB113" s="448"/>
      <c r="AC113" s="448"/>
    </row>
    <row r="114" spans="1:29" s="21" customFormat="1" ht="30" hidden="1" customHeight="1" x14ac:dyDescent="0.25">
      <c r="A114" s="749"/>
      <c r="B114" s="163"/>
      <c r="C114" s="182"/>
      <c r="D114" s="182"/>
      <c r="E114" s="752"/>
      <c r="F114" s="743"/>
      <c r="G114" s="746"/>
      <c r="H114" s="169"/>
      <c r="I114" s="158"/>
      <c r="J114" s="159"/>
      <c r="K114" s="158"/>
      <c r="L114" s="160"/>
      <c r="M114" s="353"/>
      <c r="N114" s="140"/>
      <c r="O114" s="140"/>
      <c r="P114" s="143"/>
      <c r="Q114" s="140"/>
      <c r="R114" s="354"/>
      <c r="S114" s="354"/>
      <c r="T114" s="355"/>
      <c r="U114" s="737"/>
      <c r="V114" s="727"/>
      <c r="W114" s="476"/>
      <c r="X114" s="160"/>
      <c r="Y114" s="485"/>
      <c r="Z114" s="449"/>
      <c r="AA114" s="449"/>
      <c r="AB114" s="449"/>
      <c r="AC114" s="449"/>
    </row>
    <row r="115" spans="1:29" s="21" customFormat="1" ht="30" hidden="1" customHeight="1" x14ac:dyDescent="0.25">
      <c r="A115" s="747">
        <f>'1. Identificación'!A54</f>
        <v>0</v>
      </c>
      <c r="B115" s="162"/>
      <c r="C115" s="180"/>
      <c r="D115" s="180"/>
      <c r="E115" s="750"/>
      <c r="F115" s="741" t="str">
        <f>'2. Prob. Impacto'!H36</f>
        <v/>
      </c>
      <c r="G115" s="744" t="str">
        <f>'2. Prob. Impacto'!P36</f>
        <v/>
      </c>
      <c r="H115" s="167"/>
      <c r="I115" s="155"/>
      <c r="J115" s="541"/>
      <c r="K115" s="155"/>
      <c r="L115" s="156"/>
      <c r="M115" s="430"/>
      <c r="N115" s="138"/>
      <c r="O115" s="138"/>
      <c r="P115" s="141"/>
      <c r="Q115" s="138"/>
      <c r="R115" s="338"/>
      <c r="S115" s="338"/>
      <c r="T115" s="339"/>
      <c r="U115" s="735"/>
      <c r="V115" s="725"/>
      <c r="W115" s="474"/>
      <c r="X115" s="156"/>
      <c r="Y115" s="483"/>
      <c r="Z115" s="447"/>
      <c r="AA115" s="447"/>
      <c r="AB115" s="447"/>
      <c r="AC115" s="447"/>
    </row>
    <row r="116" spans="1:29" s="21" customFormat="1" ht="30" hidden="1" customHeight="1" x14ac:dyDescent="0.25">
      <c r="A116" s="748"/>
      <c r="B116" s="27"/>
      <c r="C116" s="181"/>
      <c r="D116" s="181"/>
      <c r="E116" s="751"/>
      <c r="F116" s="742"/>
      <c r="G116" s="745"/>
      <c r="H116" s="168"/>
      <c r="I116" s="23"/>
      <c r="J116" s="151"/>
      <c r="K116" s="23"/>
      <c r="L116" s="20"/>
      <c r="M116" s="442"/>
      <c r="N116" s="139"/>
      <c r="O116" s="139"/>
      <c r="P116" s="142"/>
      <c r="Q116" s="139"/>
      <c r="R116" s="345"/>
      <c r="S116" s="345"/>
      <c r="T116" s="346"/>
      <c r="U116" s="736"/>
      <c r="V116" s="726"/>
      <c r="W116" s="475"/>
      <c r="X116" s="20"/>
      <c r="Y116" s="484"/>
      <c r="Z116" s="448"/>
      <c r="AA116" s="448"/>
      <c r="AB116" s="448"/>
      <c r="AC116" s="448"/>
    </row>
    <row r="117" spans="1:29" s="21" customFormat="1" ht="30" hidden="1" customHeight="1" x14ac:dyDescent="0.25">
      <c r="A117" s="748"/>
      <c r="B117" s="27"/>
      <c r="C117" s="181"/>
      <c r="D117" s="181"/>
      <c r="E117" s="751"/>
      <c r="F117" s="742"/>
      <c r="G117" s="745"/>
      <c r="H117" s="168"/>
      <c r="I117" s="23"/>
      <c r="J117" s="151"/>
      <c r="K117" s="23"/>
      <c r="L117" s="20"/>
      <c r="M117" s="442"/>
      <c r="N117" s="139"/>
      <c r="O117" s="139"/>
      <c r="P117" s="142"/>
      <c r="Q117" s="139"/>
      <c r="R117" s="345"/>
      <c r="S117" s="345"/>
      <c r="T117" s="346"/>
      <c r="U117" s="736"/>
      <c r="V117" s="726"/>
      <c r="W117" s="475"/>
      <c r="X117" s="20"/>
      <c r="Y117" s="484"/>
      <c r="Z117" s="448"/>
      <c r="AA117" s="448"/>
      <c r="AB117" s="448"/>
      <c r="AC117" s="448"/>
    </row>
    <row r="118" spans="1:29" s="21" customFormat="1" ht="30" hidden="1" customHeight="1" x14ac:dyDescent="0.25">
      <c r="A118" s="749"/>
      <c r="B118" s="163"/>
      <c r="C118" s="182"/>
      <c r="D118" s="182"/>
      <c r="E118" s="752"/>
      <c r="F118" s="743"/>
      <c r="G118" s="746"/>
      <c r="H118" s="169"/>
      <c r="I118" s="158"/>
      <c r="J118" s="159"/>
      <c r="K118" s="158"/>
      <c r="L118" s="160"/>
      <c r="M118" s="353"/>
      <c r="N118" s="140"/>
      <c r="O118" s="140"/>
      <c r="P118" s="143"/>
      <c r="Q118" s="140"/>
      <c r="R118" s="354"/>
      <c r="S118" s="354"/>
      <c r="T118" s="355"/>
      <c r="U118" s="737"/>
      <c r="V118" s="727"/>
      <c r="W118" s="476"/>
      <c r="X118" s="160"/>
      <c r="Y118" s="485"/>
      <c r="Z118" s="449"/>
      <c r="AA118" s="449"/>
      <c r="AB118" s="449"/>
      <c r="AC118" s="449"/>
    </row>
    <row r="119" spans="1:29" s="21" customFormat="1" ht="30" hidden="1" customHeight="1" x14ac:dyDescent="0.25">
      <c r="A119" s="747">
        <f>'1. Identificación'!A55</f>
        <v>0</v>
      </c>
      <c r="B119" s="162"/>
      <c r="C119" s="180"/>
      <c r="D119" s="180"/>
      <c r="E119" s="750"/>
      <c r="F119" s="741" t="str">
        <f>'2. Prob. Impacto'!H37</f>
        <v/>
      </c>
      <c r="G119" s="744" t="str">
        <f>'2. Prob. Impacto'!P37</f>
        <v/>
      </c>
      <c r="H119" s="167"/>
      <c r="I119" s="155"/>
      <c r="J119" s="541"/>
      <c r="K119" s="155"/>
      <c r="L119" s="156"/>
      <c r="M119" s="430"/>
      <c r="N119" s="138"/>
      <c r="O119" s="138"/>
      <c r="P119" s="141"/>
      <c r="Q119" s="138"/>
      <c r="R119" s="338"/>
      <c r="S119" s="338"/>
      <c r="T119" s="339"/>
      <c r="U119" s="735"/>
      <c r="V119" s="725"/>
      <c r="W119" s="474"/>
      <c r="X119" s="156"/>
      <c r="Y119" s="483"/>
      <c r="Z119" s="447"/>
      <c r="AA119" s="447"/>
      <c r="AB119" s="447"/>
      <c r="AC119" s="447"/>
    </row>
    <row r="120" spans="1:29" s="21" customFormat="1" ht="30" hidden="1" customHeight="1" x14ac:dyDescent="0.25">
      <c r="A120" s="748"/>
      <c r="B120" s="27"/>
      <c r="C120" s="181"/>
      <c r="D120" s="181"/>
      <c r="E120" s="751"/>
      <c r="F120" s="742"/>
      <c r="G120" s="745"/>
      <c r="H120" s="168"/>
      <c r="I120" s="23"/>
      <c r="J120" s="151"/>
      <c r="K120" s="23"/>
      <c r="L120" s="20"/>
      <c r="M120" s="442"/>
      <c r="N120" s="139"/>
      <c r="O120" s="139"/>
      <c r="P120" s="142"/>
      <c r="Q120" s="139"/>
      <c r="R120" s="345"/>
      <c r="S120" s="345"/>
      <c r="T120" s="346"/>
      <c r="U120" s="736"/>
      <c r="V120" s="726"/>
      <c r="W120" s="475"/>
      <c r="X120" s="20"/>
      <c r="Y120" s="484"/>
      <c r="Z120" s="448"/>
      <c r="AA120" s="448"/>
      <c r="AB120" s="448"/>
      <c r="AC120" s="448"/>
    </row>
    <row r="121" spans="1:29" s="21" customFormat="1" ht="30" hidden="1" customHeight="1" x14ac:dyDescent="0.25">
      <c r="A121" s="748"/>
      <c r="B121" s="27"/>
      <c r="C121" s="181"/>
      <c r="D121" s="181"/>
      <c r="E121" s="751"/>
      <c r="F121" s="742"/>
      <c r="G121" s="745"/>
      <c r="H121" s="168"/>
      <c r="I121" s="23"/>
      <c r="J121" s="151"/>
      <c r="K121" s="23"/>
      <c r="L121" s="20"/>
      <c r="M121" s="442"/>
      <c r="N121" s="139"/>
      <c r="O121" s="139"/>
      <c r="P121" s="142"/>
      <c r="Q121" s="139"/>
      <c r="R121" s="345"/>
      <c r="S121" s="345"/>
      <c r="T121" s="346"/>
      <c r="U121" s="736"/>
      <c r="V121" s="726"/>
      <c r="W121" s="475"/>
      <c r="X121" s="20"/>
      <c r="Y121" s="484"/>
      <c r="Z121" s="448"/>
      <c r="AA121" s="448"/>
      <c r="AB121" s="448"/>
      <c r="AC121" s="448"/>
    </row>
    <row r="122" spans="1:29" s="21" customFormat="1" ht="30" hidden="1" customHeight="1" x14ac:dyDescent="0.25">
      <c r="A122" s="749"/>
      <c r="B122" s="163"/>
      <c r="C122" s="182"/>
      <c r="D122" s="182"/>
      <c r="E122" s="752"/>
      <c r="F122" s="743"/>
      <c r="G122" s="746"/>
      <c r="H122" s="169"/>
      <c r="I122" s="158"/>
      <c r="J122" s="159"/>
      <c r="K122" s="158"/>
      <c r="L122" s="160"/>
      <c r="M122" s="353"/>
      <c r="N122" s="140"/>
      <c r="O122" s="140"/>
      <c r="P122" s="143"/>
      <c r="Q122" s="140"/>
      <c r="R122" s="354"/>
      <c r="S122" s="354"/>
      <c r="T122" s="355"/>
      <c r="U122" s="737"/>
      <c r="V122" s="727"/>
      <c r="W122" s="476"/>
      <c r="X122" s="160"/>
      <c r="Y122" s="485"/>
      <c r="Z122" s="449"/>
      <c r="AA122" s="449"/>
      <c r="AB122" s="449"/>
      <c r="AC122" s="449"/>
    </row>
    <row r="123" spans="1:29" s="21" customFormat="1" ht="30" hidden="1" customHeight="1" x14ac:dyDescent="0.25">
      <c r="A123" s="747">
        <f>'1. Identificación'!A56</f>
        <v>0</v>
      </c>
      <c r="B123" s="162"/>
      <c r="C123" s="180"/>
      <c r="D123" s="180"/>
      <c r="E123" s="750"/>
      <c r="F123" s="741" t="str">
        <f>'2. Prob. Impacto'!H38</f>
        <v/>
      </c>
      <c r="G123" s="744" t="str">
        <f>'2. Prob. Impacto'!P38</f>
        <v/>
      </c>
      <c r="H123" s="167"/>
      <c r="I123" s="155"/>
      <c r="J123" s="541"/>
      <c r="K123" s="155"/>
      <c r="L123" s="156"/>
      <c r="M123" s="430"/>
      <c r="N123" s="138"/>
      <c r="O123" s="138"/>
      <c r="P123" s="141"/>
      <c r="Q123" s="138"/>
      <c r="R123" s="338"/>
      <c r="S123" s="338"/>
      <c r="T123" s="339"/>
      <c r="U123" s="735"/>
      <c r="V123" s="725"/>
      <c r="W123" s="474"/>
      <c r="X123" s="156"/>
      <c r="Y123" s="483"/>
      <c r="Z123" s="447"/>
      <c r="AA123" s="447"/>
      <c r="AB123" s="447"/>
      <c r="AC123" s="447"/>
    </row>
    <row r="124" spans="1:29" s="21" customFormat="1" ht="30" hidden="1" customHeight="1" x14ac:dyDescent="0.25">
      <c r="A124" s="748"/>
      <c r="B124" s="27"/>
      <c r="C124" s="181"/>
      <c r="D124" s="181"/>
      <c r="E124" s="751"/>
      <c r="F124" s="742"/>
      <c r="G124" s="745"/>
      <c r="H124" s="168"/>
      <c r="I124" s="23"/>
      <c r="J124" s="151"/>
      <c r="K124" s="23"/>
      <c r="L124" s="20"/>
      <c r="M124" s="442"/>
      <c r="N124" s="139"/>
      <c r="O124" s="139"/>
      <c r="P124" s="142"/>
      <c r="Q124" s="139"/>
      <c r="R124" s="345"/>
      <c r="S124" s="345"/>
      <c r="T124" s="346"/>
      <c r="U124" s="736"/>
      <c r="V124" s="726"/>
      <c r="W124" s="475"/>
      <c r="X124" s="20"/>
      <c r="Y124" s="484"/>
      <c r="Z124" s="448"/>
      <c r="AA124" s="448"/>
      <c r="AB124" s="448"/>
      <c r="AC124" s="448"/>
    </row>
    <row r="125" spans="1:29" s="21" customFormat="1" ht="30" hidden="1" customHeight="1" x14ac:dyDescent="0.25">
      <c r="A125" s="748"/>
      <c r="B125" s="27"/>
      <c r="C125" s="181"/>
      <c r="D125" s="181"/>
      <c r="E125" s="751"/>
      <c r="F125" s="742"/>
      <c r="G125" s="745"/>
      <c r="H125" s="168"/>
      <c r="I125" s="23"/>
      <c r="J125" s="151"/>
      <c r="K125" s="23"/>
      <c r="L125" s="20"/>
      <c r="M125" s="442"/>
      <c r="N125" s="139"/>
      <c r="O125" s="139"/>
      <c r="P125" s="142"/>
      <c r="Q125" s="139"/>
      <c r="R125" s="345"/>
      <c r="S125" s="345"/>
      <c r="T125" s="346"/>
      <c r="U125" s="736"/>
      <c r="V125" s="726"/>
      <c r="W125" s="475"/>
      <c r="X125" s="20"/>
      <c r="Y125" s="484"/>
      <c r="Z125" s="448"/>
      <c r="AA125" s="448"/>
      <c r="AB125" s="448"/>
      <c r="AC125" s="448"/>
    </row>
    <row r="126" spans="1:29" s="21" customFormat="1" ht="30" hidden="1" customHeight="1" x14ac:dyDescent="0.25">
      <c r="A126" s="749"/>
      <c r="B126" s="163"/>
      <c r="C126" s="182"/>
      <c r="D126" s="182"/>
      <c r="E126" s="752"/>
      <c r="F126" s="743"/>
      <c r="G126" s="746"/>
      <c r="H126" s="169"/>
      <c r="I126" s="158"/>
      <c r="J126" s="159"/>
      <c r="K126" s="158"/>
      <c r="L126" s="160"/>
      <c r="M126" s="353"/>
      <c r="N126" s="140"/>
      <c r="O126" s="140"/>
      <c r="P126" s="143"/>
      <c r="Q126" s="140"/>
      <c r="R126" s="354"/>
      <c r="S126" s="354"/>
      <c r="T126" s="355"/>
      <c r="U126" s="737"/>
      <c r="V126" s="727"/>
      <c r="W126" s="476"/>
      <c r="X126" s="160"/>
      <c r="Y126" s="485"/>
      <c r="Z126" s="449"/>
      <c r="AA126" s="449"/>
      <c r="AB126" s="449"/>
      <c r="AC126" s="449"/>
    </row>
    <row r="127" spans="1:29" s="21" customFormat="1" ht="30" hidden="1" customHeight="1" x14ac:dyDescent="0.25">
      <c r="A127" s="747">
        <f>'1. Identificación'!A57</f>
        <v>0</v>
      </c>
      <c r="B127" s="162"/>
      <c r="C127" s="180"/>
      <c r="D127" s="180"/>
      <c r="E127" s="750"/>
      <c r="F127" s="741" t="str">
        <f>'2. Prob. Impacto'!H39</f>
        <v/>
      </c>
      <c r="G127" s="744" t="str">
        <f>'2. Prob. Impacto'!P39</f>
        <v/>
      </c>
      <c r="H127" s="167"/>
      <c r="I127" s="155"/>
      <c r="J127" s="541"/>
      <c r="K127" s="155"/>
      <c r="L127" s="156"/>
      <c r="M127" s="430"/>
      <c r="N127" s="138"/>
      <c r="O127" s="138"/>
      <c r="P127" s="141"/>
      <c r="Q127" s="138"/>
      <c r="R127" s="338"/>
      <c r="S127" s="338"/>
      <c r="T127" s="339"/>
      <c r="U127" s="735"/>
      <c r="V127" s="725"/>
      <c r="W127" s="474"/>
      <c r="X127" s="156"/>
      <c r="Y127" s="483"/>
      <c r="Z127" s="447"/>
      <c r="AA127" s="447"/>
      <c r="AB127" s="447"/>
      <c r="AC127" s="447"/>
    </row>
    <row r="128" spans="1:29" s="21" customFormat="1" ht="30" hidden="1" customHeight="1" x14ac:dyDescent="0.25">
      <c r="A128" s="748"/>
      <c r="B128" s="27"/>
      <c r="C128" s="181"/>
      <c r="D128" s="181"/>
      <c r="E128" s="751"/>
      <c r="F128" s="742"/>
      <c r="G128" s="745"/>
      <c r="H128" s="168"/>
      <c r="I128" s="23"/>
      <c r="J128" s="151"/>
      <c r="K128" s="23"/>
      <c r="L128" s="20"/>
      <c r="M128" s="442"/>
      <c r="N128" s="139"/>
      <c r="O128" s="139"/>
      <c r="P128" s="142"/>
      <c r="Q128" s="139"/>
      <c r="R128" s="345"/>
      <c r="S128" s="345"/>
      <c r="T128" s="346"/>
      <c r="U128" s="736"/>
      <c r="V128" s="726"/>
      <c r="W128" s="475"/>
      <c r="X128" s="20"/>
      <c r="Y128" s="484"/>
      <c r="Z128" s="448"/>
      <c r="AA128" s="448"/>
      <c r="AB128" s="448"/>
      <c r="AC128" s="448"/>
    </row>
    <row r="129" spans="1:93" s="21" customFormat="1" ht="30" hidden="1" customHeight="1" x14ac:dyDescent="0.25">
      <c r="A129" s="748"/>
      <c r="B129" s="27"/>
      <c r="C129" s="181"/>
      <c r="D129" s="181"/>
      <c r="E129" s="751"/>
      <c r="F129" s="742"/>
      <c r="G129" s="745"/>
      <c r="H129" s="168"/>
      <c r="I129" s="23"/>
      <c r="J129" s="151"/>
      <c r="K129" s="23"/>
      <c r="L129" s="20"/>
      <c r="M129" s="442"/>
      <c r="N129" s="139"/>
      <c r="O129" s="139"/>
      <c r="P129" s="142"/>
      <c r="Q129" s="139"/>
      <c r="R129" s="345"/>
      <c r="S129" s="345"/>
      <c r="T129" s="346"/>
      <c r="U129" s="736"/>
      <c r="V129" s="726"/>
      <c r="W129" s="475"/>
      <c r="X129" s="20"/>
      <c r="Y129" s="484"/>
      <c r="Z129" s="448"/>
      <c r="AA129" s="448"/>
      <c r="AB129" s="448"/>
      <c r="AC129" s="448"/>
    </row>
    <row r="130" spans="1:93" s="21" customFormat="1" ht="30" hidden="1" customHeight="1" x14ac:dyDescent="0.25">
      <c r="A130" s="749"/>
      <c r="B130" s="163"/>
      <c r="C130" s="182"/>
      <c r="D130" s="182"/>
      <c r="E130" s="752"/>
      <c r="F130" s="743"/>
      <c r="G130" s="746"/>
      <c r="H130" s="169"/>
      <c r="I130" s="158"/>
      <c r="J130" s="159"/>
      <c r="K130" s="158"/>
      <c r="L130" s="160"/>
      <c r="M130" s="353"/>
      <c r="N130" s="140"/>
      <c r="O130" s="140"/>
      <c r="P130" s="143"/>
      <c r="Q130" s="140"/>
      <c r="R130" s="354"/>
      <c r="S130" s="354"/>
      <c r="T130" s="355"/>
      <c r="U130" s="737"/>
      <c r="V130" s="727"/>
      <c r="W130" s="476"/>
      <c r="X130" s="160"/>
      <c r="Y130" s="485"/>
      <c r="Z130" s="449"/>
      <c r="AA130" s="449"/>
      <c r="AB130" s="449"/>
      <c r="AC130" s="449"/>
    </row>
    <row r="131" spans="1:93" s="21" customFormat="1" ht="30" hidden="1" customHeight="1" x14ac:dyDescent="0.3">
      <c r="A131" s="747">
        <f>'1. Identificación'!A58</f>
        <v>0</v>
      </c>
      <c r="B131" s="154"/>
      <c r="C131" s="180"/>
      <c r="D131" s="180"/>
      <c r="E131" s="750"/>
      <c r="F131" s="741" t="str">
        <f>'2. Prob. Impacto'!H40</f>
        <v/>
      </c>
      <c r="G131" s="744" t="str">
        <f>'2. Prob. Impacto'!P40</f>
        <v/>
      </c>
      <c r="H131" s="167"/>
      <c r="I131" s="155"/>
      <c r="J131" s="541"/>
      <c r="K131" s="155"/>
      <c r="L131" s="156"/>
      <c r="M131" s="430"/>
      <c r="N131" s="138"/>
      <c r="O131" s="138"/>
      <c r="P131" s="141"/>
      <c r="Q131" s="138"/>
      <c r="R131" s="338"/>
      <c r="S131" s="338"/>
      <c r="T131" s="339"/>
      <c r="U131" s="735"/>
      <c r="V131" s="725"/>
      <c r="W131" s="474"/>
      <c r="X131" s="156"/>
      <c r="Y131" s="483"/>
      <c r="Z131" s="447"/>
      <c r="AA131" s="447"/>
      <c r="AB131" s="447"/>
      <c r="AC131" s="447"/>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row>
    <row r="132" spans="1:93" s="21" customFormat="1" ht="30" hidden="1" customHeight="1" x14ac:dyDescent="0.3">
      <c r="A132" s="748"/>
      <c r="B132" s="22"/>
      <c r="C132" s="181"/>
      <c r="D132" s="181"/>
      <c r="E132" s="751"/>
      <c r="F132" s="742"/>
      <c r="G132" s="745"/>
      <c r="H132" s="168"/>
      <c r="I132" s="23"/>
      <c r="J132" s="151"/>
      <c r="K132" s="23"/>
      <c r="L132" s="20"/>
      <c r="M132" s="442"/>
      <c r="N132" s="139"/>
      <c r="O132" s="139"/>
      <c r="P132" s="142"/>
      <c r="Q132" s="139"/>
      <c r="R132" s="345"/>
      <c r="S132" s="345"/>
      <c r="T132" s="346"/>
      <c r="U132" s="736"/>
      <c r="V132" s="726"/>
      <c r="W132" s="475"/>
      <c r="X132" s="20"/>
      <c r="Y132" s="484"/>
      <c r="Z132" s="448"/>
      <c r="AA132" s="448"/>
      <c r="AB132" s="448"/>
      <c r="AC132" s="448"/>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row>
    <row r="133" spans="1:93" s="21" customFormat="1" ht="30" hidden="1" customHeight="1" x14ac:dyDescent="0.3">
      <c r="A133" s="748"/>
      <c r="B133" s="22"/>
      <c r="C133" s="181"/>
      <c r="D133" s="181"/>
      <c r="E133" s="751"/>
      <c r="F133" s="742"/>
      <c r="G133" s="745"/>
      <c r="H133" s="168"/>
      <c r="I133" s="23"/>
      <c r="J133" s="151"/>
      <c r="K133" s="23"/>
      <c r="L133" s="20"/>
      <c r="M133" s="442"/>
      <c r="N133" s="139"/>
      <c r="O133" s="139"/>
      <c r="P133" s="142"/>
      <c r="Q133" s="139"/>
      <c r="R133" s="345"/>
      <c r="S133" s="345"/>
      <c r="T133" s="346"/>
      <c r="U133" s="736"/>
      <c r="V133" s="726"/>
      <c r="W133" s="475"/>
      <c r="X133" s="20"/>
      <c r="Y133" s="484"/>
      <c r="Z133" s="448"/>
      <c r="AA133" s="448"/>
      <c r="AB133" s="448"/>
      <c r="AC133" s="448"/>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row>
    <row r="134" spans="1:93" s="21" customFormat="1" ht="30" hidden="1" customHeight="1" x14ac:dyDescent="0.3">
      <c r="A134" s="749"/>
      <c r="B134" s="157"/>
      <c r="C134" s="182"/>
      <c r="D134" s="182"/>
      <c r="E134" s="752"/>
      <c r="F134" s="743"/>
      <c r="G134" s="746"/>
      <c r="H134" s="169"/>
      <c r="I134" s="158"/>
      <c r="J134" s="159"/>
      <c r="K134" s="158"/>
      <c r="L134" s="160"/>
      <c r="M134" s="353"/>
      <c r="N134" s="140"/>
      <c r="O134" s="140"/>
      <c r="P134" s="143"/>
      <c r="Q134" s="140"/>
      <c r="R134" s="354"/>
      <c r="S134" s="354"/>
      <c r="T134" s="355"/>
      <c r="U134" s="737"/>
      <c r="V134" s="727"/>
      <c r="W134" s="476"/>
      <c r="X134" s="160"/>
      <c r="Y134" s="485"/>
      <c r="Z134" s="449"/>
      <c r="AA134" s="449"/>
      <c r="AB134" s="449"/>
      <c r="AC134" s="449"/>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row>
    <row r="135" spans="1:93" s="21" customFormat="1" ht="30" hidden="1" customHeight="1" x14ac:dyDescent="0.25">
      <c r="A135" s="747">
        <f>'1. Identificación'!A59</f>
        <v>0</v>
      </c>
      <c r="B135" s="154"/>
      <c r="C135" s="180"/>
      <c r="D135" s="180"/>
      <c r="E135" s="750"/>
      <c r="F135" s="741" t="str">
        <f>'2. Prob. Impacto'!H41</f>
        <v/>
      </c>
      <c r="G135" s="744" t="str">
        <f>'2. Prob. Impacto'!P41</f>
        <v/>
      </c>
      <c r="H135" s="167"/>
      <c r="I135" s="155"/>
      <c r="J135" s="541"/>
      <c r="K135" s="155"/>
      <c r="L135" s="156"/>
      <c r="M135" s="430"/>
      <c r="N135" s="138"/>
      <c r="O135" s="138"/>
      <c r="P135" s="141"/>
      <c r="Q135" s="138"/>
      <c r="R135" s="338"/>
      <c r="S135" s="338"/>
      <c r="T135" s="339"/>
      <c r="U135" s="735"/>
      <c r="V135" s="725"/>
      <c r="W135" s="474"/>
      <c r="X135" s="156"/>
      <c r="Y135" s="483"/>
      <c r="Z135" s="447"/>
      <c r="AA135" s="447"/>
      <c r="AB135" s="447"/>
      <c r="AC135" s="447"/>
    </row>
    <row r="136" spans="1:93" s="21" customFormat="1" ht="30" hidden="1" customHeight="1" x14ac:dyDescent="0.25">
      <c r="A136" s="748"/>
      <c r="B136" s="22"/>
      <c r="C136" s="181"/>
      <c r="D136" s="181"/>
      <c r="E136" s="751"/>
      <c r="F136" s="742"/>
      <c r="G136" s="745"/>
      <c r="H136" s="168"/>
      <c r="I136" s="23"/>
      <c r="J136" s="151"/>
      <c r="K136" s="23"/>
      <c r="L136" s="20"/>
      <c r="M136" s="442"/>
      <c r="N136" s="139"/>
      <c r="O136" s="139"/>
      <c r="P136" s="142"/>
      <c r="Q136" s="139"/>
      <c r="R136" s="345"/>
      <c r="S136" s="345"/>
      <c r="T136" s="346"/>
      <c r="U136" s="736"/>
      <c r="V136" s="726"/>
      <c r="W136" s="475"/>
      <c r="X136" s="20"/>
      <c r="Y136" s="484"/>
      <c r="Z136" s="448"/>
      <c r="AA136" s="448"/>
      <c r="AB136" s="448"/>
      <c r="AC136" s="448"/>
    </row>
    <row r="137" spans="1:93" s="21" customFormat="1" ht="30" hidden="1" customHeight="1" x14ac:dyDescent="0.25">
      <c r="A137" s="748"/>
      <c r="B137" s="22"/>
      <c r="C137" s="181"/>
      <c r="D137" s="181"/>
      <c r="E137" s="751"/>
      <c r="F137" s="742"/>
      <c r="G137" s="745"/>
      <c r="H137" s="168"/>
      <c r="I137" s="23"/>
      <c r="J137" s="151"/>
      <c r="K137" s="23"/>
      <c r="L137" s="20"/>
      <c r="M137" s="442"/>
      <c r="N137" s="139"/>
      <c r="O137" s="139"/>
      <c r="P137" s="142"/>
      <c r="Q137" s="139"/>
      <c r="R137" s="345"/>
      <c r="S137" s="345"/>
      <c r="T137" s="346"/>
      <c r="U137" s="736"/>
      <c r="V137" s="726"/>
      <c r="W137" s="475"/>
      <c r="X137" s="20"/>
      <c r="Y137" s="484"/>
      <c r="Z137" s="448"/>
      <c r="AA137" s="448"/>
      <c r="AB137" s="448"/>
      <c r="AC137" s="448"/>
    </row>
    <row r="138" spans="1:93" s="21" customFormat="1" ht="30" hidden="1" customHeight="1" x14ac:dyDescent="0.25">
      <c r="A138" s="749"/>
      <c r="B138" s="157"/>
      <c r="C138" s="182"/>
      <c r="D138" s="182"/>
      <c r="E138" s="752"/>
      <c r="F138" s="743"/>
      <c r="G138" s="746"/>
      <c r="H138" s="169"/>
      <c r="I138" s="158"/>
      <c r="J138" s="159"/>
      <c r="K138" s="158"/>
      <c r="L138" s="160"/>
      <c r="M138" s="353"/>
      <c r="N138" s="140"/>
      <c r="O138" s="140"/>
      <c r="P138" s="143"/>
      <c r="Q138" s="140"/>
      <c r="R138" s="354"/>
      <c r="S138" s="354"/>
      <c r="T138" s="355"/>
      <c r="U138" s="737"/>
      <c r="V138" s="727"/>
      <c r="W138" s="476"/>
      <c r="X138" s="160"/>
      <c r="Y138" s="485"/>
      <c r="Z138" s="449"/>
      <c r="AA138" s="449"/>
      <c r="AB138" s="449"/>
      <c r="AC138" s="449"/>
    </row>
    <row r="139" spans="1:93" s="21" customFormat="1" ht="30" hidden="1" customHeight="1" x14ac:dyDescent="0.3">
      <c r="A139" s="747">
        <f>'1. Identificación'!A60</f>
        <v>0</v>
      </c>
      <c r="B139" s="154"/>
      <c r="C139" s="180"/>
      <c r="D139" s="180"/>
      <c r="E139" s="750"/>
      <c r="F139" s="741" t="str">
        <f>'2. Prob. Impacto'!H42</f>
        <v/>
      </c>
      <c r="G139" s="744" t="str">
        <f>'2. Prob. Impacto'!P42</f>
        <v/>
      </c>
      <c r="H139" s="167"/>
      <c r="I139" s="155"/>
      <c r="J139" s="541"/>
      <c r="K139" s="155"/>
      <c r="L139" s="156"/>
      <c r="M139" s="430"/>
      <c r="N139" s="138"/>
      <c r="O139" s="138"/>
      <c r="P139" s="141"/>
      <c r="Q139" s="138"/>
      <c r="R139" s="338"/>
      <c r="S139" s="338"/>
      <c r="T139" s="339"/>
      <c r="U139" s="735"/>
      <c r="V139" s="725"/>
      <c r="W139" s="474"/>
      <c r="X139" s="156"/>
      <c r="Y139" s="483"/>
      <c r="Z139" s="447"/>
      <c r="AA139" s="447"/>
      <c r="AB139" s="447"/>
      <c r="AC139" s="447"/>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row>
    <row r="140" spans="1:93" s="21" customFormat="1" ht="30" hidden="1" customHeight="1" x14ac:dyDescent="0.3">
      <c r="A140" s="748"/>
      <c r="B140" s="22"/>
      <c r="C140" s="181"/>
      <c r="D140" s="181"/>
      <c r="E140" s="751"/>
      <c r="F140" s="742"/>
      <c r="G140" s="745"/>
      <c r="H140" s="168"/>
      <c r="I140" s="23"/>
      <c r="J140" s="151"/>
      <c r="K140" s="23"/>
      <c r="L140" s="20"/>
      <c r="M140" s="442"/>
      <c r="N140" s="139"/>
      <c r="O140" s="139"/>
      <c r="P140" s="142"/>
      <c r="Q140" s="139"/>
      <c r="R140" s="345"/>
      <c r="S140" s="345"/>
      <c r="T140" s="346"/>
      <c r="U140" s="736"/>
      <c r="V140" s="726"/>
      <c r="W140" s="475"/>
      <c r="X140" s="20"/>
      <c r="Y140" s="484"/>
      <c r="Z140" s="448"/>
      <c r="AA140" s="448"/>
      <c r="AB140" s="448"/>
      <c r="AC140" s="448"/>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row>
    <row r="141" spans="1:93" s="21" customFormat="1" ht="30" hidden="1" customHeight="1" x14ac:dyDescent="0.3">
      <c r="A141" s="748"/>
      <c r="B141" s="22"/>
      <c r="C141" s="181"/>
      <c r="D141" s="181"/>
      <c r="E141" s="751"/>
      <c r="F141" s="742"/>
      <c r="G141" s="745"/>
      <c r="H141" s="168"/>
      <c r="I141" s="23"/>
      <c r="J141" s="151"/>
      <c r="K141" s="23"/>
      <c r="L141" s="20"/>
      <c r="M141" s="442"/>
      <c r="N141" s="139"/>
      <c r="O141" s="139"/>
      <c r="P141" s="142"/>
      <c r="Q141" s="139"/>
      <c r="R141" s="345"/>
      <c r="S141" s="345"/>
      <c r="T141" s="346"/>
      <c r="U141" s="736"/>
      <c r="V141" s="726"/>
      <c r="W141" s="475"/>
      <c r="X141" s="20"/>
      <c r="Y141" s="484"/>
      <c r="Z141" s="448"/>
      <c r="AA141" s="448"/>
      <c r="AB141" s="448"/>
      <c r="AC141" s="448"/>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row>
    <row r="142" spans="1:93" s="21" customFormat="1" ht="30" hidden="1" customHeight="1" x14ac:dyDescent="0.3">
      <c r="A142" s="749"/>
      <c r="B142" s="157"/>
      <c r="C142" s="182"/>
      <c r="D142" s="182"/>
      <c r="E142" s="752"/>
      <c r="F142" s="743"/>
      <c r="G142" s="746"/>
      <c r="H142" s="169"/>
      <c r="I142" s="158"/>
      <c r="J142" s="159"/>
      <c r="K142" s="158"/>
      <c r="L142" s="160"/>
      <c r="M142" s="353"/>
      <c r="N142" s="140"/>
      <c r="O142" s="140"/>
      <c r="P142" s="143"/>
      <c r="Q142" s="140"/>
      <c r="R142" s="354"/>
      <c r="S142" s="354"/>
      <c r="T142" s="355"/>
      <c r="U142" s="737"/>
      <c r="V142" s="727"/>
      <c r="W142" s="476"/>
      <c r="X142" s="160"/>
      <c r="Y142" s="485"/>
      <c r="Z142" s="449"/>
      <c r="AA142" s="449"/>
      <c r="AB142" s="449"/>
      <c r="AC142" s="449"/>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row>
    <row r="143" spans="1:93" s="21" customFormat="1" ht="30" hidden="1" customHeight="1" x14ac:dyDescent="0.3">
      <c r="A143" s="747">
        <f>'1. Identificación'!A61</f>
        <v>0</v>
      </c>
      <c r="B143" s="154"/>
      <c r="C143" s="180"/>
      <c r="D143" s="180"/>
      <c r="E143" s="750"/>
      <c r="F143" s="741" t="str">
        <f>'2. Prob. Impacto'!H43</f>
        <v/>
      </c>
      <c r="G143" s="744" t="str">
        <f>'2. Prob. Impacto'!P43</f>
        <v/>
      </c>
      <c r="H143" s="167"/>
      <c r="I143" s="155"/>
      <c r="J143" s="541"/>
      <c r="K143" s="155"/>
      <c r="L143" s="156"/>
      <c r="M143" s="430"/>
      <c r="N143" s="138"/>
      <c r="O143" s="138"/>
      <c r="P143" s="141"/>
      <c r="Q143" s="138"/>
      <c r="R143" s="338"/>
      <c r="S143" s="338"/>
      <c r="T143" s="339"/>
      <c r="U143" s="735"/>
      <c r="V143" s="725"/>
      <c r="W143" s="474"/>
      <c r="X143" s="156"/>
      <c r="Y143" s="483"/>
      <c r="Z143" s="447"/>
      <c r="AA143" s="447"/>
      <c r="AB143" s="447"/>
      <c r="AC143" s="447"/>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row>
    <row r="144" spans="1:93" s="21" customFormat="1" ht="30" hidden="1" customHeight="1" x14ac:dyDescent="0.3">
      <c r="A144" s="748"/>
      <c r="B144" s="22"/>
      <c r="C144" s="181"/>
      <c r="D144" s="181"/>
      <c r="E144" s="751"/>
      <c r="F144" s="742"/>
      <c r="G144" s="745"/>
      <c r="H144" s="168"/>
      <c r="I144" s="23"/>
      <c r="J144" s="151"/>
      <c r="K144" s="23"/>
      <c r="L144" s="20"/>
      <c r="M144" s="442"/>
      <c r="N144" s="139"/>
      <c r="O144" s="139"/>
      <c r="P144" s="142"/>
      <c r="Q144" s="139"/>
      <c r="R144" s="345"/>
      <c r="S144" s="345"/>
      <c r="T144" s="346"/>
      <c r="U144" s="736"/>
      <c r="V144" s="726"/>
      <c r="W144" s="475"/>
      <c r="X144" s="20"/>
      <c r="Y144" s="484"/>
      <c r="Z144" s="448"/>
      <c r="AA144" s="448"/>
      <c r="AB144" s="448"/>
      <c r="AC144" s="448"/>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row>
    <row r="145" spans="1:93" s="21" customFormat="1" ht="30" hidden="1" customHeight="1" x14ac:dyDescent="0.3">
      <c r="A145" s="748"/>
      <c r="B145" s="22"/>
      <c r="C145" s="181"/>
      <c r="D145" s="181"/>
      <c r="E145" s="751"/>
      <c r="F145" s="742"/>
      <c r="G145" s="745"/>
      <c r="H145" s="168"/>
      <c r="I145" s="23"/>
      <c r="J145" s="151"/>
      <c r="K145" s="23"/>
      <c r="L145" s="20"/>
      <c r="M145" s="442"/>
      <c r="N145" s="139"/>
      <c r="O145" s="139"/>
      <c r="P145" s="142"/>
      <c r="Q145" s="139"/>
      <c r="R145" s="345"/>
      <c r="S145" s="345"/>
      <c r="T145" s="346"/>
      <c r="U145" s="736"/>
      <c r="V145" s="726"/>
      <c r="W145" s="475"/>
      <c r="X145" s="20"/>
      <c r="Y145" s="484"/>
      <c r="Z145" s="448"/>
      <c r="AA145" s="448"/>
      <c r="AB145" s="448"/>
      <c r="AC145" s="448"/>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row>
    <row r="146" spans="1:93" s="21" customFormat="1" ht="30" hidden="1" customHeight="1" x14ac:dyDescent="0.3">
      <c r="A146" s="749"/>
      <c r="B146" s="157"/>
      <c r="C146" s="182"/>
      <c r="D146" s="182"/>
      <c r="E146" s="752"/>
      <c r="F146" s="743"/>
      <c r="G146" s="746"/>
      <c r="H146" s="169"/>
      <c r="I146" s="158"/>
      <c r="J146" s="159"/>
      <c r="K146" s="158"/>
      <c r="L146" s="160"/>
      <c r="M146" s="353"/>
      <c r="N146" s="140"/>
      <c r="O146" s="140"/>
      <c r="P146" s="143"/>
      <c r="Q146" s="140"/>
      <c r="R146" s="354"/>
      <c r="S146" s="354"/>
      <c r="T146" s="355"/>
      <c r="U146" s="737"/>
      <c r="V146" s="727"/>
      <c r="W146" s="476"/>
      <c r="X146" s="160"/>
      <c r="Y146" s="485"/>
      <c r="Z146" s="449"/>
      <c r="AA146" s="449"/>
      <c r="AB146" s="449"/>
      <c r="AC146" s="449"/>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row>
    <row r="147" spans="1:93" s="21" customFormat="1" ht="30" hidden="1" customHeight="1" x14ac:dyDescent="0.3">
      <c r="A147" s="747">
        <f>'1. Identificación'!A62</f>
        <v>0</v>
      </c>
      <c r="B147" s="154"/>
      <c r="C147" s="180"/>
      <c r="D147" s="180"/>
      <c r="E147" s="750"/>
      <c r="F147" s="741" t="str">
        <f>'2. Prob. Impacto'!H44</f>
        <v/>
      </c>
      <c r="G147" s="744" t="str">
        <f>'2. Prob. Impacto'!P44</f>
        <v/>
      </c>
      <c r="H147" s="167"/>
      <c r="I147" s="155"/>
      <c r="J147" s="541"/>
      <c r="K147" s="155"/>
      <c r="L147" s="156"/>
      <c r="M147" s="430"/>
      <c r="N147" s="138"/>
      <c r="O147" s="138"/>
      <c r="P147" s="141"/>
      <c r="Q147" s="138"/>
      <c r="R147" s="338"/>
      <c r="S147" s="338"/>
      <c r="T147" s="339"/>
      <c r="U147" s="735"/>
      <c r="V147" s="725"/>
      <c r="W147" s="474"/>
      <c r="X147" s="156"/>
      <c r="Y147" s="483"/>
      <c r="Z147" s="447"/>
      <c r="AA147" s="447"/>
      <c r="AB147" s="447"/>
      <c r="AC147" s="447"/>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row>
    <row r="148" spans="1:93" s="21" customFormat="1" ht="30" hidden="1" customHeight="1" x14ac:dyDescent="0.3">
      <c r="A148" s="748"/>
      <c r="B148" s="22"/>
      <c r="C148" s="181"/>
      <c r="D148" s="181"/>
      <c r="E148" s="751"/>
      <c r="F148" s="742"/>
      <c r="G148" s="745"/>
      <c r="H148" s="168"/>
      <c r="I148" s="23"/>
      <c r="J148" s="151"/>
      <c r="K148" s="23"/>
      <c r="L148" s="20"/>
      <c r="M148" s="442"/>
      <c r="N148" s="139"/>
      <c r="O148" s="139"/>
      <c r="P148" s="142"/>
      <c r="Q148" s="139"/>
      <c r="R148" s="345"/>
      <c r="S148" s="345"/>
      <c r="T148" s="346"/>
      <c r="U148" s="736"/>
      <c r="V148" s="726"/>
      <c r="W148" s="475"/>
      <c r="X148" s="20"/>
      <c r="Y148" s="484"/>
      <c r="Z148" s="448"/>
      <c r="AA148" s="448"/>
      <c r="AB148" s="448"/>
      <c r="AC148" s="448"/>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row>
    <row r="149" spans="1:93" s="21" customFormat="1" ht="30" hidden="1" customHeight="1" x14ac:dyDescent="0.3">
      <c r="A149" s="748"/>
      <c r="B149" s="22"/>
      <c r="C149" s="181"/>
      <c r="D149" s="181"/>
      <c r="E149" s="751"/>
      <c r="F149" s="742"/>
      <c r="G149" s="745"/>
      <c r="H149" s="168"/>
      <c r="I149" s="23"/>
      <c r="J149" s="151"/>
      <c r="K149" s="23"/>
      <c r="L149" s="20"/>
      <c r="M149" s="442"/>
      <c r="N149" s="139"/>
      <c r="O149" s="139"/>
      <c r="P149" s="142"/>
      <c r="Q149" s="139"/>
      <c r="R149" s="345"/>
      <c r="S149" s="345"/>
      <c r="T149" s="346"/>
      <c r="U149" s="736"/>
      <c r="V149" s="726"/>
      <c r="W149" s="475"/>
      <c r="X149" s="20"/>
      <c r="Y149" s="484"/>
      <c r="Z149" s="448"/>
      <c r="AA149" s="448"/>
      <c r="AB149" s="448"/>
      <c r="AC149" s="448"/>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row>
    <row r="150" spans="1:93" s="21" customFormat="1" ht="30" hidden="1" customHeight="1" x14ac:dyDescent="0.3">
      <c r="A150" s="749"/>
      <c r="B150" s="157"/>
      <c r="C150" s="182"/>
      <c r="D150" s="182"/>
      <c r="E150" s="752"/>
      <c r="F150" s="743"/>
      <c r="G150" s="746"/>
      <c r="H150" s="169"/>
      <c r="I150" s="158"/>
      <c r="J150" s="159"/>
      <c r="K150" s="158"/>
      <c r="L150" s="160"/>
      <c r="M150" s="353"/>
      <c r="N150" s="140"/>
      <c r="O150" s="140"/>
      <c r="P150" s="143"/>
      <c r="Q150" s="140"/>
      <c r="R150" s="354"/>
      <c r="S150" s="354"/>
      <c r="T150" s="355"/>
      <c r="U150" s="737"/>
      <c r="V150" s="727"/>
      <c r="W150" s="476"/>
      <c r="X150" s="160"/>
      <c r="Y150" s="485"/>
      <c r="Z150" s="449"/>
      <c r="AA150" s="449"/>
      <c r="AB150" s="449"/>
      <c r="AC150" s="449"/>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row>
    <row r="151" spans="1:93" s="21" customFormat="1" ht="30" hidden="1" customHeight="1" x14ac:dyDescent="0.3">
      <c r="A151" s="747">
        <f>'1. Identificación'!A63</f>
        <v>0</v>
      </c>
      <c r="B151" s="154"/>
      <c r="C151" s="180"/>
      <c r="D151" s="180"/>
      <c r="E151" s="750"/>
      <c r="F151" s="741" t="str">
        <f>'2. Prob. Impacto'!H45</f>
        <v/>
      </c>
      <c r="G151" s="744" t="str">
        <f>'2. Prob. Impacto'!P45</f>
        <v/>
      </c>
      <c r="H151" s="167"/>
      <c r="I151" s="155"/>
      <c r="J151" s="541"/>
      <c r="K151" s="155"/>
      <c r="L151" s="156"/>
      <c r="M151" s="430"/>
      <c r="N151" s="138"/>
      <c r="O151" s="138"/>
      <c r="P151" s="141"/>
      <c r="Q151" s="138"/>
      <c r="R151" s="338"/>
      <c r="S151" s="338"/>
      <c r="T151" s="339"/>
      <c r="U151" s="735"/>
      <c r="V151" s="725"/>
      <c r="W151" s="474"/>
      <c r="X151" s="156"/>
      <c r="Y151" s="483"/>
      <c r="Z151" s="447"/>
      <c r="AA151" s="447"/>
      <c r="AB151" s="447"/>
      <c r="AC151" s="447"/>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row>
    <row r="152" spans="1:93" s="21" customFormat="1" ht="30" hidden="1" customHeight="1" x14ac:dyDescent="0.3">
      <c r="A152" s="748"/>
      <c r="B152" s="22"/>
      <c r="C152" s="181"/>
      <c r="D152" s="181"/>
      <c r="E152" s="751"/>
      <c r="F152" s="742"/>
      <c r="G152" s="745"/>
      <c r="H152" s="168"/>
      <c r="I152" s="23"/>
      <c r="J152" s="151"/>
      <c r="K152" s="23"/>
      <c r="L152" s="20"/>
      <c r="M152" s="442"/>
      <c r="N152" s="139"/>
      <c r="O152" s="139"/>
      <c r="P152" s="142"/>
      <c r="Q152" s="139"/>
      <c r="R152" s="345"/>
      <c r="S152" s="345"/>
      <c r="T152" s="346"/>
      <c r="U152" s="736"/>
      <c r="V152" s="726"/>
      <c r="W152" s="475"/>
      <c r="X152" s="20"/>
      <c r="Y152" s="484"/>
      <c r="Z152" s="448"/>
      <c r="AA152" s="448"/>
      <c r="AB152" s="448"/>
      <c r="AC152" s="448"/>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row>
    <row r="153" spans="1:93" s="21" customFormat="1" ht="30" hidden="1" customHeight="1" x14ac:dyDescent="0.3">
      <c r="A153" s="748"/>
      <c r="B153" s="22"/>
      <c r="C153" s="181"/>
      <c r="D153" s="181"/>
      <c r="E153" s="751"/>
      <c r="F153" s="742"/>
      <c r="G153" s="745"/>
      <c r="H153" s="168"/>
      <c r="I153" s="23"/>
      <c r="J153" s="151"/>
      <c r="K153" s="23"/>
      <c r="L153" s="20"/>
      <c r="M153" s="442"/>
      <c r="N153" s="139"/>
      <c r="O153" s="139"/>
      <c r="P153" s="142"/>
      <c r="Q153" s="139"/>
      <c r="R153" s="345"/>
      <c r="S153" s="345"/>
      <c r="T153" s="346"/>
      <c r="U153" s="736"/>
      <c r="V153" s="726"/>
      <c r="W153" s="475"/>
      <c r="X153" s="20"/>
      <c r="Y153" s="484"/>
      <c r="Z153" s="448"/>
      <c r="AA153" s="448"/>
      <c r="AB153" s="448"/>
      <c r="AC153" s="448"/>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row>
    <row r="154" spans="1:93" s="21" customFormat="1" ht="30" hidden="1" customHeight="1" x14ac:dyDescent="0.3">
      <c r="A154" s="749"/>
      <c r="B154" s="157"/>
      <c r="C154" s="182"/>
      <c r="D154" s="182"/>
      <c r="E154" s="752"/>
      <c r="F154" s="743"/>
      <c r="G154" s="746"/>
      <c r="H154" s="169"/>
      <c r="I154" s="158"/>
      <c r="J154" s="159"/>
      <c r="K154" s="158"/>
      <c r="L154" s="160"/>
      <c r="M154" s="353"/>
      <c r="N154" s="140"/>
      <c r="O154" s="140"/>
      <c r="P154" s="143"/>
      <c r="Q154" s="140"/>
      <c r="R154" s="354"/>
      <c r="S154" s="354"/>
      <c r="T154" s="355"/>
      <c r="U154" s="737"/>
      <c r="V154" s="727"/>
      <c r="W154" s="476"/>
      <c r="X154" s="160"/>
      <c r="Y154" s="485"/>
      <c r="Z154" s="449"/>
      <c r="AA154" s="449"/>
      <c r="AB154" s="449"/>
      <c r="AC154" s="449"/>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row>
    <row r="155" spans="1:93" s="21" customFormat="1" ht="30" hidden="1" customHeight="1" x14ac:dyDescent="0.3">
      <c r="A155" s="747">
        <f>'1. Identificación'!A64</f>
        <v>0</v>
      </c>
      <c r="B155" s="154"/>
      <c r="C155" s="180"/>
      <c r="D155" s="180"/>
      <c r="E155" s="750"/>
      <c r="F155" s="741" t="str">
        <f>'2. Prob. Impacto'!H46</f>
        <v/>
      </c>
      <c r="G155" s="744" t="str">
        <f>'2. Prob. Impacto'!P46</f>
        <v/>
      </c>
      <c r="H155" s="167"/>
      <c r="I155" s="155"/>
      <c r="J155" s="541"/>
      <c r="K155" s="155"/>
      <c r="L155" s="156"/>
      <c r="M155" s="430"/>
      <c r="N155" s="138"/>
      <c r="O155" s="138"/>
      <c r="P155" s="141"/>
      <c r="Q155" s="138"/>
      <c r="R155" s="338"/>
      <c r="S155" s="338"/>
      <c r="T155" s="339"/>
      <c r="U155" s="735"/>
      <c r="V155" s="725"/>
      <c r="W155" s="474"/>
      <c r="X155" s="156"/>
      <c r="Y155" s="483"/>
      <c r="Z155" s="447"/>
      <c r="AA155" s="447"/>
      <c r="AB155" s="447"/>
      <c r="AC155" s="447"/>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row>
    <row r="156" spans="1:93" s="21" customFormat="1" ht="30" hidden="1" customHeight="1" x14ac:dyDescent="0.3">
      <c r="A156" s="748"/>
      <c r="B156" s="22"/>
      <c r="C156" s="181"/>
      <c r="D156" s="181"/>
      <c r="E156" s="751"/>
      <c r="F156" s="742"/>
      <c r="G156" s="745"/>
      <c r="H156" s="168"/>
      <c r="I156" s="23"/>
      <c r="J156" s="151"/>
      <c r="K156" s="23"/>
      <c r="L156" s="20"/>
      <c r="M156" s="442"/>
      <c r="N156" s="139"/>
      <c r="O156" s="139"/>
      <c r="P156" s="142"/>
      <c r="Q156" s="139"/>
      <c r="R156" s="345"/>
      <c r="S156" s="345"/>
      <c r="T156" s="346"/>
      <c r="U156" s="736"/>
      <c r="V156" s="726"/>
      <c r="W156" s="475"/>
      <c r="X156" s="20"/>
      <c r="Y156" s="484"/>
      <c r="Z156" s="448"/>
      <c r="AA156" s="448"/>
      <c r="AB156" s="448"/>
      <c r="AC156" s="448"/>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row>
    <row r="157" spans="1:93" s="21" customFormat="1" ht="30" hidden="1" customHeight="1" x14ac:dyDescent="0.3">
      <c r="A157" s="748"/>
      <c r="B157" s="22"/>
      <c r="C157" s="181"/>
      <c r="D157" s="181"/>
      <c r="E157" s="751"/>
      <c r="F157" s="742"/>
      <c r="G157" s="745"/>
      <c r="H157" s="168"/>
      <c r="I157" s="23"/>
      <c r="J157" s="151"/>
      <c r="K157" s="23"/>
      <c r="L157" s="20"/>
      <c r="M157" s="442"/>
      <c r="N157" s="139"/>
      <c r="O157" s="139"/>
      <c r="P157" s="142"/>
      <c r="Q157" s="139"/>
      <c r="R157" s="345"/>
      <c r="S157" s="345"/>
      <c r="T157" s="346"/>
      <c r="U157" s="736"/>
      <c r="V157" s="726"/>
      <c r="W157" s="475"/>
      <c r="X157" s="20"/>
      <c r="Y157" s="484"/>
      <c r="Z157" s="448"/>
      <c r="AA157" s="448"/>
      <c r="AB157" s="448"/>
      <c r="AC157" s="448"/>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row>
    <row r="158" spans="1:93" s="21" customFormat="1" ht="30" hidden="1" customHeight="1" x14ac:dyDescent="0.3">
      <c r="A158" s="749"/>
      <c r="B158" s="157"/>
      <c r="C158" s="182"/>
      <c r="D158" s="182"/>
      <c r="E158" s="752"/>
      <c r="F158" s="743"/>
      <c r="G158" s="746"/>
      <c r="H158" s="169"/>
      <c r="I158" s="158"/>
      <c r="J158" s="159"/>
      <c r="K158" s="158"/>
      <c r="L158" s="160"/>
      <c r="M158" s="353"/>
      <c r="N158" s="140"/>
      <c r="O158" s="140"/>
      <c r="P158" s="143"/>
      <c r="Q158" s="140"/>
      <c r="R158" s="354"/>
      <c r="S158" s="354"/>
      <c r="T158" s="355"/>
      <c r="U158" s="737"/>
      <c r="V158" s="727"/>
      <c r="W158" s="476"/>
      <c r="X158" s="160"/>
      <c r="Y158" s="485"/>
      <c r="Z158" s="449"/>
      <c r="AA158" s="449"/>
      <c r="AB158" s="449"/>
      <c r="AC158" s="449"/>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row>
    <row r="159" spans="1:93" s="21" customFormat="1" ht="30" hidden="1" customHeight="1" x14ac:dyDescent="0.3">
      <c r="A159" s="753">
        <f>'1. Identificación'!A65</f>
        <v>0</v>
      </c>
      <c r="B159" s="153"/>
      <c r="C159" s="183"/>
      <c r="D159" s="183"/>
      <c r="E159" s="753"/>
      <c r="F159" s="741" t="str">
        <f>'2. Prob. Impacto'!H47</f>
        <v/>
      </c>
      <c r="G159" s="744" t="str">
        <f>'2. Prob. Impacto'!P47</f>
        <v/>
      </c>
      <c r="H159" s="167"/>
      <c r="I159" s="155"/>
      <c r="J159" s="541"/>
      <c r="K159" s="155"/>
      <c r="L159" s="156"/>
      <c r="M159" s="430"/>
      <c r="N159" s="138"/>
      <c r="O159" s="138"/>
      <c r="P159" s="141"/>
      <c r="Q159" s="138"/>
      <c r="R159" s="338"/>
      <c r="S159" s="338"/>
      <c r="T159" s="339"/>
      <c r="U159" s="735"/>
      <c r="V159" s="725"/>
      <c r="W159" s="474"/>
      <c r="X159" s="156"/>
      <c r="Y159" s="483"/>
      <c r="Z159" s="447"/>
      <c r="AA159" s="447"/>
      <c r="AB159" s="447"/>
      <c r="AC159" s="447"/>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row>
    <row r="160" spans="1:93" s="21" customFormat="1" ht="30" hidden="1" customHeight="1" x14ac:dyDescent="0.3">
      <c r="A160" s="754"/>
      <c r="B160" s="22"/>
      <c r="C160" s="181"/>
      <c r="D160" s="181"/>
      <c r="E160" s="754"/>
      <c r="F160" s="742"/>
      <c r="G160" s="745"/>
      <c r="H160" s="168"/>
      <c r="I160" s="23"/>
      <c r="J160" s="151"/>
      <c r="K160" s="23"/>
      <c r="L160" s="20"/>
      <c r="M160" s="442"/>
      <c r="N160" s="139"/>
      <c r="O160" s="139"/>
      <c r="P160" s="142"/>
      <c r="Q160" s="139"/>
      <c r="R160" s="345"/>
      <c r="S160" s="345"/>
      <c r="T160" s="346"/>
      <c r="U160" s="736"/>
      <c r="V160" s="726"/>
      <c r="W160" s="475"/>
      <c r="X160" s="20"/>
      <c r="Y160" s="484"/>
      <c r="Z160" s="448"/>
      <c r="AA160" s="448"/>
      <c r="AB160" s="448"/>
      <c r="AC160" s="448"/>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row>
    <row r="161" spans="1:93" s="21" customFormat="1" ht="30" hidden="1" customHeight="1" x14ac:dyDescent="0.3">
      <c r="A161" s="754"/>
      <c r="B161" s="22"/>
      <c r="C161" s="181"/>
      <c r="D161" s="181"/>
      <c r="E161" s="754"/>
      <c r="F161" s="742"/>
      <c r="G161" s="745"/>
      <c r="H161" s="168"/>
      <c r="I161" s="23"/>
      <c r="J161" s="151"/>
      <c r="K161" s="23"/>
      <c r="L161" s="20"/>
      <c r="M161" s="442"/>
      <c r="N161" s="139"/>
      <c r="O161" s="139"/>
      <c r="P161" s="142"/>
      <c r="Q161" s="139"/>
      <c r="R161" s="345"/>
      <c r="S161" s="345"/>
      <c r="T161" s="346"/>
      <c r="U161" s="736"/>
      <c r="V161" s="726"/>
      <c r="W161" s="475"/>
      <c r="X161" s="20"/>
      <c r="Y161" s="484"/>
      <c r="Z161" s="448"/>
      <c r="AA161" s="448"/>
      <c r="AB161" s="448"/>
      <c r="AC161" s="448"/>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row>
    <row r="162" spans="1:93" s="21" customFormat="1" ht="30" hidden="1" customHeight="1" x14ac:dyDescent="0.3">
      <c r="A162" s="755"/>
      <c r="B162" s="179"/>
      <c r="C162" s="184"/>
      <c r="D162" s="184"/>
      <c r="E162" s="755"/>
      <c r="F162" s="743"/>
      <c r="G162" s="746"/>
      <c r="H162" s="169"/>
      <c r="I162" s="158"/>
      <c r="J162" s="159"/>
      <c r="K162" s="158"/>
      <c r="L162" s="160"/>
      <c r="M162" s="353"/>
      <c r="N162" s="140"/>
      <c r="O162" s="140"/>
      <c r="P162" s="143"/>
      <c r="Q162" s="140"/>
      <c r="R162" s="354"/>
      <c r="S162" s="354"/>
      <c r="T162" s="355"/>
      <c r="U162" s="737"/>
      <c r="V162" s="727"/>
      <c r="W162" s="476"/>
      <c r="X162" s="160"/>
      <c r="Y162" s="485"/>
      <c r="Z162" s="449"/>
      <c r="AA162" s="449"/>
      <c r="AB162" s="449"/>
      <c r="AC162" s="449"/>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row>
    <row r="163" spans="1:93" s="21" customFormat="1" ht="30" hidden="1" customHeight="1" x14ac:dyDescent="0.3">
      <c r="A163" s="747">
        <f>'1. Identificación'!A66</f>
        <v>0</v>
      </c>
      <c r="B163" s="154"/>
      <c r="C163" s="180"/>
      <c r="D163" s="180"/>
      <c r="E163" s="750"/>
      <c r="F163" s="741" t="str">
        <f>'2. Prob. Impacto'!H48</f>
        <v/>
      </c>
      <c r="G163" s="744" t="str">
        <f>'2. Prob. Impacto'!P48</f>
        <v/>
      </c>
      <c r="H163" s="167"/>
      <c r="I163" s="155"/>
      <c r="J163" s="541"/>
      <c r="K163" s="155"/>
      <c r="L163" s="156"/>
      <c r="M163" s="430"/>
      <c r="N163" s="138"/>
      <c r="O163" s="138"/>
      <c r="P163" s="141"/>
      <c r="Q163" s="138"/>
      <c r="R163" s="338"/>
      <c r="S163" s="338"/>
      <c r="T163" s="339"/>
      <c r="U163" s="735"/>
      <c r="V163" s="725"/>
      <c r="W163" s="474"/>
      <c r="X163" s="156"/>
      <c r="Y163" s="483"/>
      <c r="Z163" s="447"/>
      <c r="AA163" s="447"/>
      <c r="AB163" s="447"/>
      <c r="AC163" s="447"/>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row>
    <row r="164" spans="1:93" s="21" customFormat="1" ht="30" hidden="1" customHeight="1" x14ac:dyDescent="0.3">
      <c r="A164" s="748"/>
      <c r="B164" s="22"/>
      <c r="C164" s="181"/>
      <c r="D164" s="181"/>
      <c r="E164" s="751"/>
      <c r="F164" s="742"/>
      <c r="G164" s="745"/>
      <c r="H164" s="168"/>
      <c r="I164" s="23"/>
      <c r="J164" s="151"/>
      <c r="K164" s="23"/>
      <c r="L164" s="20"/>
      <c r="M164" s="442"/>
      <c r="N164" s="139"/>
      <c r="O164" s="139"/>
      <c r="P164" s="142"/>
      <c r="Q164" s="139"/>
      <c r="R164" s="345"/>
      <c r="S164" s="345"/>
      <c r="T164" s="346"/>
      <c r="U164" s="736"/>
      <c r="V164" s="726"/>
      <c r="W164" s="475"/>
      <c r="X164" s="20"/>
      <c r="Y164" s="484"/>
      <c r="Z164" s="448"/>
      <c r="AA164" s="448"/>
      <c r="AB164" s="448"/>
      <c r="AC164" s="448"/>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row>
    <row r="165" spans="1:93" s="21" customFormat="1" ht="30" hidden="1" customHeight="1" x14ac:dyDescent="0.3">
      <c r="A165" s="748"/>
      <c r="B165" s="22"/>
      <c r="C165" s="181"/>
      <c r="D165" s="181"/>
      <c r="E165" s="751"/>
      <c r="F165" s="742"/>
      <c r="G165" s="745"/>
      <c r="H165" s="168"/>
      <c r="I165" s="23"/>
      <c r="J165" s="151"/>
      <c r="K165" s="23"/>
      <c r="L165" s="20"/>
      <c r="M165" s="442"/>
      <c r="N165" s="139"/>
      <c r="O165" s="139"/>
      <c r="P165" s="142"/>
      <c r="Q165" s="139"/>
      <c r="R165" s="345"/>
      <c r="S165" s="345"/>
      <c r="T165" s="346"/>
      <c r="U165" s="736"/>
      <c r="V165" s="726"/>
      <c r="W165" s="475"/>
      <c r="X165" s="20"/>
      <c r="Y165" s="484"/>
      <c r="Z165" s="448"/>
      <c r="AA165" s="448"/>
      <c r="AB165" s="448"/>
      <c r="AC165" s="448"/>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row>
    <row r="166" spans="1:93" s="21" customFormat="1" ht="30" hidden="1" customHeight="1" x14ac:dyDescent="0.3">
      <c r="A166" s="749"/>
      <c r="B166" s="157"/>
      <c r="C166" s="182"/>
      <c r="D166" s="182"/>
      <c r="E166" s="752"/>
      <c r="F166" s="743"/>
      <c r="G166" s="746"/>
      <c r="H166" s="169"/>
      <c r="I166" s="158"/>
      <c r="J166" s="159"/>
      <c r="K166" s="158"/>
      <c r="L166" s="160"/>
      <c r="M166" s="353"/>
      <c r="N166" s="140"/>
      <c r="O166" s="140"/>
      <c r="P166" s="143"/>
      <c r="Q166" s="140"/>
      <c r="R166" s="354"/>
      <c r="S166" s="354"/>
      <c r="T166" s="355"/>
      <c r="U166" s="737"/>
      <c r="V166" s="727"/>
      <c r="W166" s="476"/>
      <c r="X166" s="160"/>
      <c r="Y166" s="485"/>
      <c r="Z166" s="449"/>
      <c r="AA166" s="449"/>
      <c r="AB166" s="449"/>
      <c r="AC166" s="449"/>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row>
    <row r="167" spans="1:93" s="21" customFormat="1" ht="30" hidden="1" customHeight="1" x14ac:dyDescent="0.3">
      <c r="A167" s="747">
        <f>'1. Identificación'!A67</f>
        <v>0</v>
      </c>
      <c r="B167" s="154"/>
      <c r="C167" s="180"/>
      <c r="D167" s="180"/>
      <c r="E167" s="750"/>
      <c r="F167" s="741" t="str">
        <f>'2. Prob. Impacto'!H49</f>
        <v/>
      </c>
      <c r="G167" s="744" t="str">
        <f>'2. Prob. Impacto'!P49</f>
        <v/>
      </c>
      <c r="H167" s="167"/>
      <c r="I167" s="155"/>
      <c r="J167" s="541"/>
      <c r="K167" s="155"/>
      <c r="L167" s="156"/>
      <c r="M167" s="430"/>
      <c r="N167" s="138"/>
      <c r="O167" s="138"/>
      <c r="P167" s="141"/>
      <c r="Q167" s="138"/>
      <c r="R167" s="338"/>
      <c r="S167" s="338"/>
      <c r="T167" s="339"/>
      <c r="U167" s="735"/>
      <c r="V167" s="725"/>
      <c r="W167" s="474"/>
      <c r="X167" s="156"/>
      <c r="Y167" s="483"/>
      <c r="Z167" s="447"/>
      <c r="AA167" s="447"/>
      <c r="AB167" s="447"/>
      <c r="AC167" s="447"/>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row>
    <row r="168" spans="1:93" s="21" customFormat="1" ht="30" hidden="1" customHeight="1" x14ac:dyDescent="0.3">
      <c r="A168" s="748"/>
      <c r="B168" s="22"/>
      <c r="C168" s="181"/>
      <c r="D168" s="181"/>
      <c r="E168" s="751"/>
      <c r="F168" s="742"/>
      <c r="G168" s="745"/>
      <c r="H168" s="168"/>
      <c r="I168" s="23"/>
      <c r="J168" s="151"/>
      <c r="K168" s="23"/>
      <c r="L168" s="20"/>
      <c r="M168" s="442"/>
      <c r="N168" s="139"/>
      <c r="O168" s="139"/>
      <c r="P168" s="142"/>
      <c r="Q168" s="139"/>
      <c r="R168" s="345"/>
      <c r="S168" s="345"/>
      <c r="T168" s="346"/>
      <c r="U168" s="736"/>
      <c r="V168" s="726"/>
      <c r="W168" s="475"/>
      <c r="X168" s="20"/>
      <c r="Y168" s="484"/>
      <c r="Z168" s="448"/>
      <c r="AA168" s="448"/>
      <c r="AB168" s="448"/>
      <c r="AC168" s="448"/>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row>
    <row r="169" spans="1:93" s="21" customFormat="1" ht="30" hidden="1" customHeight="1" x14ac:dyDescent="0.3">
      <c r="A169" s="748"/>
      <c r="B169" s="22"/>
      <c r="C169" s="181"/>
      <c r="D169" s="181"/>
      <c r="E169" s="751"/>
      <c r="F169" s="742"/>
      <c r="G169" s="745"/>
      <c r="H169" s="168"/>
      <c r="I169" s="23"/>
      <c r="J169" s="151"/>
      <c r="K169" s="23"/>
      <c r="L169" s="20"/>
      <c r="M169" s="442"/>
      <c r="N169" s="139"/>
      <c r="O169" s="139"/>
      <c r="P169" s="142"/>
      <c r="Q169" s="139"/>
      <c r="R169" s="345"/>
      <c r="S169" s="345"/>
      <c r="T169" s="346"/>
      <c r="U169" s="736"/>
      <c r="V169" s="726"/>
      <c r="W169" s="475"/>
      <c r="X169" s="20"/>
      <c r="Y169" s="484"/>
      <c r="Z169" s="448"/>
      <c r="AA169" s="448"/>
      <c r="AB169" s="448"/>
      <c r="AC169" s="448"/>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row>
    <row r="170" spans="1:93" s="21" customFormat="1" ht="30" hidden="1" customHeight="1" x14ac:dyDescent="0.3">
      <c r="A170" s="749"/>
      <c r="B170" s="157"/>
      <c r="C170" s="182"/>
      <c r="D170" s="182"/>
      <c r="E170" s="752"/>
      <c r="F170" s="743"/>
      <c r="G170" s="746"/>
      <c r="H170" s="169"/>
      <c r="I170" s="158"/>
      <c r="J170" s="159"/>
      <c r="K170" s="158"/>
      <c r="L170" s="160"/>
      <c r="M170" s="353"/>
      <c r="N170" s="140"/>
      <c r="O170" s="140"/>
      <c r="P170" s="143"/>
      <c r="Q170" s="140"/>
      <c r="R170" s="354"/>
      <c r="S170" s="354"/>
      <c r="T170" s="355"/>
      <c r="U170" s="737"/>
      <c r="V170" s="727"/>
      <c r="W170" s="476"/>
      <c r="X170" s="160"/>
      <c r="Y170" s="485"/>
      <c r="Z170" s="449"/>
      <c r="AA170" s="449"/>
      <c r="AB170" s="449"/>
      <c r="AC170" s="449"/>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row>
    <row r="171" spans="1:93" s="21" customFormat="1" ht="30" hidden="1" customHeight="1" x14ac:dyDescent="0.3">
      <c r="A171" s="747">
        <f>'1. Identificación'!A68</f>
        <v>0</v>
      </c>
      <c r="B171" s="154"/>
      <c r="C171" s="180"/>
      <c r="D171" s="180"/>
      <c r="E171" s="750"/>
      <c r="F171" s="741" t="str">
        <f>'2. Prob. Impacto'!H50</f>
        <v/>
      </c>
      <c r="G171" s="744" t="str">
        <f>'2. Prob. Impacto'!P50</f>
        <v/>
      </c>
      <c r="H171" s="167"/>
      <c r="I171" s="155"/>
      <c r="J171" s="541"/>
      <c r="K171" s="155"/>
      <c r="L171" s="156"/>
      <c r="M171" s="430"/>
      <c r="N171" s="138"/>
      <c r="O171" s="138"/>
      <c r="P171" s="141"/>
      <c r="Q171" s="138"/>
      <c r="R171" s="338"/>
      <c r="S171" s="338"/>
      <c r="T171" s="339"/>
      <c r="U171" s="735"/>
      <c r="V171" s="725"/>
      <c r="W171" s="474"/>
      <c r="X171" s="156"/>
      <c r="Y171" s="483"/>
      <c r="Z171" s="447"/>
      <c r="AA171" s="447"/>
      <c r="AB171" s="447"/>
      <c r="AC171" s="447"/>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row>
    <row r="172" spans="1:93" s="21" customFormat="1" ht="30" hidden="1" customHeight="1" x14ac:dyDescent="0.3">
      <c r="A172" s="748"/>
      <c r="B172" s="22"/>
      <c r="C172" s="181"/>
      <c r="D172" s="181"/>
      <c r="E172" s="751"/>
      <c r="F172" s="742"/>
      <c r="G172" s="745"/>
      <c r="H172" s="168"/>
      <c r="I172" s="23"/>
      <c r="J172" s="151"/>
      <c r="K172" s="23"/>
      <c r="L172" s="20"/>
      <c r="M172" s="442"/>
      <c r="N172" s="139"/>
      <c r="O172" s="139"/>
      <c r="P172" s="142"/>
      <c r="Q172" s="139"/>
      <c r="R172" s="345"/>
      <c r="S172" s="345"/>
      <c r="T172" s="346"/>
      <c r="U172" s="736"/>
      <c r="V172" s="726"/>
      <c r="W172" s="475"/>
      <c r="X172" s="20"/>
      <c r="Y172" s="484"/>
      <c r="Z172" s="448"/>
      <c r="AA172" s="448"/>
      <c r="AB172" s="448"/>
      <c r="AC172" s="448"/>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row>
    <row r="173" spans="1:93" s="21" customFormat="1" ht="30" hidden="1" customHeight="1" x14ac:dyDescent="0.3">
      <c r="A173" s="748"/>
      <c r="B173" s="22"/>
      <c r="C173" s="181"/>
      <c r="D173" s="181"/>
      <c r="E173" s="751"/>
      <c r="F173" s="742"/>
      <c r="G173" s="745"/>
      <c r="H173" s="168"/>
      <c r="I173" s="23"/>
      <c r="J173" s="151"/>
      <c r="K173" s="23"/>
      <c r="L173" s="20"/>
      <c r="M173" s="442"/>
      <c r="N173" s="139"/>
      <c r="O173" s="139"/>
      <c r="P173" s="142"/>
      <c r="Q173" s="139"/>
      <c r="R173" s="345"/>
      <c r="S173" s="345"/>
      <c r="T173" s="346"/>
      <c r="U173" s="736"/>
      <c r="V173" s="726"/>
      <c r="W173" s="475"/>
      <c r="X173" s="20"/>
      <c r="Y173" s="484"/>
      <c r="Z173" s="448"/>
      <c r="AA173" s="448"/>
      <c r="AB173" s="448"/>
      <c r="AC173" s="448"/>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row>
    <row r="174" spans="1:93" s="21" customFormat="1" ht="30" hidden="1" customHeight="1" x14ac:dyDescent="0.3">
      <c r="A174" s="749"/>
      <c r="B174" s="157"/>
      <c r="C174" s="182"/>
      <c r="D174" s="182"/>
      <c r="E174" s="752"/>
      <c r="F174" s="743"/>
      <c r="G174" s="746"/>
      <c r="H174" s="169"/>
      <c r="I174" s="158"/>
      <c r="J174" s="159"/>
      <c r="K174" s="158"/>
      <c r="L174" s="160"/>
      <c r="M174" s="353"/>
      <c r="N174" s="140"/>
      <c r="O174" s="140"/>
      <c r="P174" s="143"/>
      <c r="Q174" s="140"/>
      <c r="R174" s="354"/>
      <c r="S174" s="354"/>
      <c r="T174" s="355"/>
      <c r="U174" s="737"/>
      <c r="V174" s="727"/>
      <c r="W174" s="476"/>
      <c r="X174" s="160"/>
      <c r="Y174" s="485"/>
      <c r="Z174" s="449"/>
      <c r="AA174" s="449"/>
      <c r="AB174" s="449"/>
      <c r="AC174" s="449"/>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row>
    <row r="175" spans="1:93" s="21" customFormat="1" ht="30" hidden="1" customHeight="1" x14ac:dyDescent="0.25">
      <c r="A175" s="747">
        <f>'1. Identificación'!A69</f>
        <v>0</v>
      </c>
      <c r="B175" s="162"/>
      <c r="C175" s="180"/>
      <c r="D175" s="180"/>
      <c r="E175" s="750"/>
      <c r="F175" s="741" t="str">
        <f>'2. Prob. Impacto'!H51</f>
        <v/>
      </c>
      <c r="G175" s="744" t="str">
        <f>'2. Prob. Impacto'!P51</f>
        <v/>
      </c>
      <c r="H175" s="167"/>
      <c r="I175" s="155"/>
      <c r="J175" s="541"/>
      <c r="K175" s="155"/>
      <c r="L175" s="156"/>
      <c r="M175" s="430"/>
      <c r="N175" s="138"/>
      <c r="O175" s="138"/>
      <c r="P175" s="141"/>
      <c r="Q175" s="138"/>
      <c r="R175" s="338"/>
      <c r="S175" s="338"/>
      <c r="T175" s="339"/>
      <c r="U175" s="735"/>
      <c r="V175" s="725"/>
      <c r="W175" s="474"/>
      <c r="X175" s="156"/>
      <c r="Y175" s="483"/>
      <c r="Z175" s="447"/>
      <c r="AA175" s="447"/>
      <c r="AB175" s="447"/>
      <c r="AC175" s="447"/>
    </row>
    <row r="176" spans="1:93" s="21" customFormat="1" ht="30" hidden="1" customHeight="1" x14ac:dyDescent="0.25">
      <c r="A176" s="748"/>
      <c r="B176" s="27"/>
      <c r="C176" s="181"/>
      <c r="D176" s="181"/>
      <c r="E176" s="751"/>
      <c r="F176" s="742"/>
      <c r="G176" s="745"/>
      <c r="H176" s="168"/>
      <c r="I176" s="23"/>
      <c r="J176" s="151"/>
      <c r="K176" s="23"/>
      <c r="L176" s="20"/>
      <c r="M176" s="442"/>
      <c r="N176" s="139"/>
      <c r="O176" s="139"/>
      <c r="P176" s="142"/>
      <c r="Q176" s="139"/>
      <c r="R176" s="345"/>
      <c r="S176" s="345"/>
      <c r="T176" s="346"/>
      <c r="U176" s="736"/>
      <c r="V176" s="726"/>
      <c r="W176" s="475"/>
      <c r="X176" s="20"/>
      <c r="Y176" s="484"/>
      <c r="Z176" s="448"/>
      <c r="AA176" s="448"/>
      <c r="AB176" s="448"/>
      <c r="AC176" s="448"/>
    </row>
    <row r="177" spans="1:93" s="21" customFormat="1" ht="30" hidden="1" customHeight="1" x14ac:dyDescent="0.25">
      <c r="A177" s="748"/>
      <c r="B177" s="27"/>
      <c r="C177" s="181"/>
      <c r="D177" s="181"/>
      <c r="E177" s="751"/>
      <c r="F177" s="742"/>
      <c r="G177" s="745"/>
      <c r="H177" s="168"/>
      <c r="I177" s="23"/>
      <c r="J177" s="151"/>
      <c r="K177" s="23"/>
      <c r="L177" s="20"/>
      <c r="M177" s="442"/>
      <c r="N177" s="139"/>
      <c r="O177" s="139"/>
      <c r="P177" s="142"/>
      <c r="Q177" s="139"/>
      <c r="R177" s="345"/>
      <c r="S177" s="345"/>
      <c r="T177" s="346"/>
      <c r="U177" s="736"/>
      <c r="V177" s="726"/>
      <c r="W177" s="475"/>
      <c r="X177" s="20"/>
      <c r="Y177" s="484"/>
      <c r="Z177" s="448"/>
      <c r="AA177" s="448"/>
      <c r="AB177" s="448"/>
      <c r="AC177" s="448"/>
    </row>
    <row r="178" spans="1:93" s="21" customFormat="1" ht="30" hidden="1" customHeight="1" x14ac:dyDescent="0.25">
      <c r="A178" s="749"/>
      <c r="B178" s="163"/>
      <c r="C178" s="182"/>
      <c r="D178" s="182"/>
      <c r="E178" s="752"/>
      <c r="F178" s="743"/>
      <c r="G178" s="746"/>
      <c r="H178" s="169"/>
      <c r="I178" s="158"/>
      <c r="J178" s="159"/>
      <c r="K178" s="158"/>
      <c r="L178" s="160"/>
      <c r="M178" s="353"/>
      <c r="N178" s="140"/>
      <c r="O178" s="140"/>
      <c r="P178" s="143"/>
      <c r="Q178" s="140"/>
      <c r="R178" s="354"/>
      <c r="S178" s="354"/>
      <c r="T178" s="355"/>
      <c r="U178" s="737"/>
      <c r="V178" s="727"/>
      <c r="W178" s="476"/>
      <c r="X178" s="160"/>
      <c r="Y178" s="485"/>
      <c r="Z178" s="449"/>
      <c r="AA178" s="449"/>
      <c r="AB178" s="449"/>
      <c r="AC178" s="449"/>
    </row>
    <row r="179" spans="1:93" s="21" customFormat="1" ht="30" hidden="1" customHeight="1" x14ac:dyDescent="0.25">
      <c r="A179" s="747">
        <f>'1. Identificación'!A70</f>
        <v>0</v>
      </c>
      <c r="B179" s="162"/>
      <c r="C179" s="180"/>
      <c r="D179" s="180"/>
      <c r="E179" s="750"/>
      <c r="F179" s="741" t="str">
        <f>'2. Prob. Impacto'!H52</f>
        <v/>
      </c>
      <c r="G179" s="744" t="str">
        <f>'2. Prob. Impacto'!P52</f>
        <v/>
      </c>
      <c r="H179" s="167"/>
      <c r="I179" s="155"/>
      <c r="J179" s="541"/>
      <c r="K179" s="155"/>
      <c r="L179" s="156"/>
      <c r="M179" s="430"/>
      <c r="N179" s="138"/>
      <c r="O179" s="138"/>
      <c r="P179" s="141"/>
      <c r="Q179" s="138"/>
      <c r="R179" s="338"/>
      <c r="S179" s="338"/>
      <c r="T179" s="339"/>
      <c r="U179" s="735"/>
      <c r="V179" s="725"/>
      <c r="W179" s="474"/>
      <c r="X179" s="156"/>
      <c r="Y179" s="483"/>
      <c r="Z179" s="447"/>
      <c r="AA179" s="447"/>
      <c r="AB179" s="447"/>
      <c r="AC179" s="447"/>
    </row>
    <row r="180" spans="1:93" s="21" customFormat="1" ht="30" hidden="1" customHeight="1" x14ac:dyDescent="0.25">
      <c r="A180" s="748"/>
      <c r="B180" s="27"/>
      <c r="C180" s="181"/>
      <c r="D180" s="181"/>
      <c r="E180" s="751"/>
      <c r="F180" s="742"/>
      <c r="G180" s="745"/>
      <c r="H180" s="168"/>
      <c r="I180" s="23"/>
      <c r="J180" s="151"/>
      <c r="K180" s="23"/>
      <c r="L180" s="20"/>
      <c r="M180" s="442"/>
      <c r="N180" s="139"/>
      <c r="O180" s="139"/>
      <c r="P180" s="142"/>
      <c r="Q180" s="139"/>
      <c r="R180" s="345"/>
      <c r="S180" s="345"/>
      <c r="T180" s="346"/>
      <c r="U180" s="736"/>
      <c r="V180" s="726"/>
      <c r="W180" s="475"/>
      <c r="X180" s="20"/>
      <c r="Y180" s="484"/>
      <c r="Z180" s="448"/>
      <c r="AA180" s="448"/>
      <c r="AB180" s="448"/>
      <c r="AC180" s="448"/>
    </row>
    <row r="181" spans="1:93" s="21" customFormat="1" ht="30" hidden="1" customHeight="1" x14ac:dyDescent="0.25">
      <c r="A181" s="748"/>
      <c r="B181" s="27"/>
      <c r="C181" s="181"/>
      <c r="D181" s="181"/>
      <c r="E181" s="751"/>
      <c r="F181" s="742"/>
      <c r="G181" s="745"/>
      <c r="H181" s="168"/>
      <c r="I181" s="23"/>
      <c r="J181" s="151"/>
      <c r="K181" s="23"/>
      <c r="L181" s="20"/>
      <c r="M181" s="442"/>
      <c r="N181" s="139"/>
      <c r="O181" s="139"/>
      <c r="P181" s="142"/>
      <c r="Q181" s="139"/>
      <c r="R181" s="345"/>
      <c r="S181" s="345"/>
      <c r="T181" s="346"/>
      <c r="U181" s="736"/>
      <c r="V181" s="726"/>
      <c r="W181" s="475"/>
      <c r="X181" s="20"/>
      <c r="Y181" s="484"/>
      <c r="Z181" s="448"/>
      <c r="AA181" s="448"/>
      <c r="AB181" s="448"/>
      <c r="AC181" s="448"/>
    </row>
    <row r="182" spans="1:93" s="21" customFormat="1" ht="30" hidden="1" customHeight="1" x14ac:dyDescent="0.25">
      <c r="A182" s="749"/>
      <c r="B182" s="163"/>
      <c r="C182" s="182"/>
      <c r="D182" s="182"/>
      <c r="E182" s="752"/>
      <c r="F182" s="743"/>
      <c r="G182" s="746"/>
      <c r="H182" s="169"/>
      <c r="I182" s="158"/>
      <c r="J182" s="159"/>
      <c r="K182" s="158"/>
      <c r="L182" s="160"/>
      <c r="M182" s="353"/>
      <c r="N182" s="140"/>
      <c r="O182" s="140"/>
      <c r="P182" s="143"/>
      <c r="Q182" s="140"/>
      <c r="R182" s="354"/>
      <c r="S182" s="354"/>
      <c r="T182" s="355"/>
      <c r="U182" s="737"/>
      <c r="V182" s="727"/>
      <c r="W182" s="476"/>
      <c r="X182" s="160"/>
      <c r="Y182" s="485"/>
      <c r="Z182" s="449"/>
      <c r="AA182" s="449"/>
      <c r="AB182" s="449"/>
      <c r="AC182" s="449"/>
    </row>
    <row r="183" spans="1:93" s="21" customFormat="1" ht="30" hidden="1" customHeight="1" x14ac:dyDescent="0.3">
      <c r="A183" s="747">
        <f>'1. Identificación'!A71</f>
        <v>0</v>
      </c>
      <c r="B183" s="154"/>
      <c r="C183" s="180"/>
      <c r="D183" s="180"/>
      <c r="E183" s="750"/>
      <c r="F183" s="741" t="str">
        <f>'2. Prob. Impacto'!H53</f>
        <v/>
      </c>
      <c r="G183" s="744" t="str">
        <f>'2. Prob. Impacto'!P53</f>
        <v/>
      </c>
      <c r="H183" s="167"/>
      <c r="I183" s="155"/>
      <c r="J183" s="541"/>
      <c r="K183" s="155"/>
      <c r="L183" s="156"/>
      <c r="M183" s="430"/>
      <c r="N183" s="138"/>
      <c r="O183" s="138"/>
      <c r="P183" s="141"/>
      <c r="Q183" s="138"/>
      <c r="R183" s="338"/>
      <c r="S183" s="338"/>
      <c r="T183" s="339"/>
      <c r="U183" s="735"/>
      <c r="V183" s="725"/>
      <c r="W183" s="474"/>
      <c r="X183" s="156"/>
      <c r="Y183" s="483"/>
      <c r="Z183" s="447"/>
      <c r="AA183" s="447"/>
      <c r="AB183" s="447"/>
      <c r="AC183" s="447"/>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row>
    <row r="184" spans="1:93" s="21" customFormat="1" ht="30" hidden="1" customHeight="1" x14ac:dyDescent="0.3">
      <c r="A184" s="748"/>
      <c r="B184" s="22"/>
      <c r="C184" s="181"/>
      <c r="D184" s="181"/>
      <c r="E184" s="751"/>
      <c r="F184" s="742"/>
      <c r="G184" s="745"/>
      <c r="H184" s="168"/>
      <c r="I184" s="23"/>
      <c r="J184" s="151"/>
      <c r="K184" s="23"/>
      <c r="L184" s="20"/>
      <c r="M184" s="442"/>
      <c r="N184" s="139"/>
      <c r="O184" s="139"/>
      <c r="P184" s="142"/>
      <c r="Q184" s="139"/>
      <c r="R184" s="345"/>
      <c r="S184" s="345"/>
      <c r="T184" s="346"/>
      <c r="U184" s="736"/>
      <c r="V184" s="726"/>
      <c r="W184" s="475"/>
      <c r="X184" s="20"/>
      <c r="Y184" s="484"/>
      <c r="Z184" s="448"/>
      <c r="AA184" s="448"/>
      <c r="AB184" s="448"/>
      <c r="AC184" s="448"/>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row>
    <row r="185" spans="1:93" s="21" customFormat="1" ht="30" hidden="1" customHeight="1" x14ac:dyDescent="0.3">
      <c r="A185" s="748"/>
      <c r="B185" s="22"/>
      <c r="C185" s="181"/>
      <c r="D185" s="181"/>
      <c r="E185" s="751"/>
      <c r="F185" s="742"/>
      <c r="G185" s="745"/>
      <c r="H185" s="168"/>
      <c r="I185" s="23"/>
      <c r="J185" s="151"/>
      <c r="K185" s="23"/>
      <c r="L185" s="20"/>
      <c r="M185" s="442"/>
      <c r="N185" s="139"/>
      <c r="O185" s="139"/>
      <c r="P185" s="142"/>
      <c r="Q185" s="139"/>
      <c r="R185" s="345"/>
      <c r="S185" s="345"/>
      <c r="T185" s="346"/>
      <c r="U185" s="736"/>
      <c r="V185" s="726"/>
      <c r="W185" s="475"/>
      <c r="X185" s="20"/>
      <c r="Y185" s="484"/>
      <c r="Z185" s="448"/>
      <c r="AA185" s="448"/>
      <c r="AB185" s="448"/>
      <c r="AC185" s="448"/>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row>
    <row r="186" spans="1:93" s="21" customFormat="1" ht="30" hidden="1" customHeight="1" x14ac:dyDescent="0.3">
      <c r="A186" s="749"/>
      <c r="B186" s="157"/>
      <c r="C186" s="182"/>
      <c r="D186" s="182"/>
      <c r="E186" s="752"/>
      <c r="F186" s="743"/>
      <c r="G186" s="746"/>
      <c r="H186" s="169"/>
      <c r="I186" s="158"/>
      <c r="J186" s="159"/>
      <c r="K186" s="158"/>
      <c r="L186" s="160"/>
      <c r="M186" s="353"/>
      <c r="N186" s="140"/>
      <c r="O186" s="140"/>
      <c r="P186" s="143"/>
      <c r="Q186" s="140"/>
      <c r="R186" s="354"/>
      <c r="S186" s="354"/>
      <c r="T186" s="355"/>
      <c r="U186" s="737"/>
      <c r="V186" s="727"/>
      <c r="W186" s="476"/>
      <c r="X186" s="160"/>
      <c r="Y186" s="485"/>
      <c r="Z186" s="449"/>
      <c r="AA186" s="449"/>
      <c r="AB186" s="449"/>
      <c r="AC186" s="449"/>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row>
    <row r="187" spans="1:93" s="21" customFormat="1" ht="30" hidden="1" customHeight="1" x14ac:dyDescent="0.3">
      <c r="A187" s="747">
        <f>'1. Identificación'!A72</f>
        <v>0</v>
      </c>
      <c r="B187" s="154"/>
      <c r="C187" s="180"/>
      <c r="D187" s="180"/>
      <c r="E187" s="750"/>
      <c r="F187" s="741" t="str">
        <f>'2. Prob. Impacto'!H54</f>
        <v/>
      </c>
      <c r="G187" s="744" t="str">
        <f>'2. Prob. Impacto'!P54</f>
        <v/>
      </c>
      <c r="H187" s="167"/>
      <c r="I187" s="155"/>
      <c r="J187" s="541"/>
      <c r="K187" s="155"/>
      <c r="L187" s="156"/>
      <c r="M187" s="430"/>
      <c r="N187" s="138"/>
      <c r="O187" s="138"/>
      <c r="P187" s="141"/>
      <c r="Q187" s="138"/>
      <c r="R187" s="338"/>
      <c r="S187" s="338"/>
      <c r="T187" s="339"/>
      <c r="U187" s="735"/>
      <c r="V187" s="725"/>
      <c r="W187" s="474"/>
      <c r="X187" s="156"/>
      <c r="Y187" s="483"/>
      <c r="Z187" s="447"/>
      <c r="AA187" s="447"/>
      <c r="AB187" s="447"/>
      <c r="AC187" s="447"/>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row>
    <row r="188" spans="1:93" s="21" customFormat="1" ht="30" hidden="1" customHeight="1" x14ac:dyDescent="0.3">
      <c r="A188" s="748"/>
      <c r="B188" s="22"/>
      <c r="C188" s="181"/>
      <c r="D188" s="181"/>
      <c r="E188" s="751"/>
      <c r="F188" s="742"/>
      <c r="G188" s="745"/>
      <c r="H188" s="168"/>
      <c r="I188" s="23"/>
      <c r="J188" s="151"/>
      <c r="K188" s="23"/>
      <c r="L188" s="20"/>
      <c r="M188" s="442"/>
      <c r="N188" s="139"/>
      <c r="O188" s="139"/>
      <c r="P188" s="142"/>
      <c r="Q188" s="139"/>
      <c r="R188" s="345"/>
      <c r="S188" s="345"/>
      <c r="T188" s="346"/>
      <c r="U188" s="736"/>
      <c r="V188" s="726"/>
      <c r="W188" s="475"/>
      <c r="X188" s="20"/>
      <c r="Y188" s="484"/>
      <c r="Z188" s="448"/>
      <c r="AA188" s="448"/>
      <c r="AB188" s="448"/>
      <c r="AC188" s="448"/>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row>
    <row r="189" spans="1:93" s="21" customFormat="1" ht="30" hidden="1" customHeight="1" x14ac:dyDescent="0.3">
      <c r="A189" s="748"/>
      <c r="B189" s="22"/>
      <c r="C189" s="181"/>
      <c r="D189" s="181"/>
      <c r="E189" s="751"/>
      <c r="F189" s="742"/>
      <c r="G189" s="745"/>
      <c r="H189" s="168"/>
      <c r="I189" s="23"/>
      <c r="J189" s="151"/>
      <c r="K189" s="23"/>
      <c r="L189" s="20"/>
      <c r="M189" s="442"/>
      <c r="N189" s="139"/>
      <c r="O189" s="139"/>
      <c r="P189" s="142"/>
      <c r="Q189" s="139"/>
      <c r="R189" s="345"/>
      <c r="S189" s="345"/>
      <c r="T189" s="346"/>
      <c r="U189" s="736"/>
      <c r="V189" s="726"/>
      <c r="W189" s="475"/>
      <c r="X189" s="20"/>
      <c r="Y189" s="484"/>
      <c r="Z189" s="448"/>
      <c r="AA189" s="448"/>
      <c r="AB189" s="448"/>
      <c r="AC189" s="448"/>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row>
    <row r="190" spans="1:93" s="21" customFormat="1" ht="30" hidden="1" customHeight="1" x14ac:dyDescent="0.3">
      <c r="A190" s="749"/>
      <c r="B190" s="157"/>
      <c r="C190" s="182"/>
      <c r="D190" s="182"/>
      <c r="E190" s="752"/>
      <c r="F190" s="743"/>
      <c r="G190" s="746"/>
      <c r="H190" s="169"/>
      <c r="I190" s="158"/>
      <c r="J190" s="159"/>
      <c r="K190" s="158"/>
      <c r="L190" s="160"/>
      <c r="M190" s="353"/>
      <c r="N190" s="140"/>
      <c r="O190" s="140"/>
      <c r="P190" s="143"/>
      <c r="Q190" s="140"/>
      <c r="R190" s="354"/>
      <c r="S190" s="354"/>
      <c r="T190" s="355"/>
      <c r="U190" s="737"/>
      <c r="V190" s="727"/>
      <c r="W190" s="476"/>
      <c r="X190" s="160"/>
      <c r="Y190" s="485"/>
      <c r="Z190" s="449"/>
      <c r="AA190" s="449"/>
      <c r="AB190" s="449"/>
      <c r="AC190" s="449"/>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row>
    <row r="191" spans="1:93" s="21" customFormat="1" ht="30" hidden="1" customHeight="1" x14ac:dyDescent="0.3">
      <c r="A191" s="747">
        <f>'1. Identificación'!A73</f>
        <v>0</v>
      </c>
      <c r="B191" s="154"/>
      <c r="C191" s="180"/>
      <c r="D191" s="180"/>
      <c r="E191" s="750"/>
      <c r="F191" s="741" t="str">
        <f>'2. Prob. Impacto'!H55</f>
        <v/>
      </c>
      <c r="G191" s="744" t="str">
        <f>'2. Prob. Impacto'!P55</f>
        <v/>
      </c>
      <c r="H191" s="167"/>
      <c r="I191" s="155"/>
      <c r="J191" s="541"/>
      <c r="K191" s="155"/>
      <c r="L191" s="156"/>
      <c r="M191" s="430"/>
      <c r="N191" s="138"/>
      <c r="O191" s="138"/>
      <c r="P191" s="141"/>
      <c r="Q191" s="138"/>
      <c r="R191" s="338"/>
      <c r="S191" s="338"/>
      <c r="T191" s="339"/>
      <c r="U191" s="735"/>
      <c r="V191" s="725"/>
      <c r="W191" s="474"/>
      <c r="X191" s="156"/>
      <c r="Y191" s="483"/>
      <c r="Z191" s="447"/>
      <c r="AA191" s="447"/>
      <c r="AB191" s="447"/>
      <c r="AC191" s="447"/>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row>
    <row r="192" spans="1:93" s="21" customFormat="1" ht="30" hidden="1" customHeight="1" x14ac:dyDescent="0.3">
      <c r="A192" s="748"/>
      <c r="B192" s="22"/>
      <c r="C192" s="181"/>
      <c r="D192" s="181"/>
      <c r="E192" s="751"/>
      <c r="F192" s="742"/>
      <c r="G192" s="745"/>
      <c r="H192" s="168"/>
      <c r="I192" s="23"/>
      <c r="J192" s="151"/>
      <c r="K192" s="23"/>
      <c r="L192" s="20"/>
      <c r="M192" s="442"/>
      <c r="N192" s="139"/>
      <c r="O192" s="139"/>
      <c r="P192" s="142"/>
      <c r="Q192" s="139"/>
      <c r="R192" s="345"/>
      <c r="S192" s="345"/>
      <c r="T192" s="346"/>
      <c r="U192" s="736"/>
      <c r="V192" s="726"/>
      <c r="W192" s="475"/>
      <c r="X192" s="20"/>
      <c r="Y192" s="484"/>
      <c r="Z192" s="448"/>
      <c r="AA192" s="448"/>
      <c r="AB192" s="448"/>
      <c r="AC192" s="448"/>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25"/>
      <c r="CH192" s="25"/>
      <c r="CI192" s="25"/>
      <c r="CJ192" s="25"/>
      <c r="CK192" s="25"/>
      <c r="CL192" s="25"/>
      <c r="CM192" s="25"/>
      <c r="CN192" s="25"/>
      <c r="CO192" s="25"/>
    </row>
    <row r="193" spans="1:93" s="21" customFormat="1" ht="30" hidden="1" customHeight="1" x14ac:dyDescent="0.3">
      <c r="A193" s="748"/>
      <c r="B193" s="22"/>
      <c r="C193" s="181"/>
      <c r="D193" s="181"/>
      <c r="E193" s="751"/>
      <c r="F193" s="742"/>
      <c r="G193" s="745"/>
      <c r="H193" s="168"/>
      <c r="I193" s="23"/>
      <c r="J193" s="151"/>
      <c r="K193" s="23"/>
      <c r="L193" s="20"/>
      <c r="M193" s="442"/>
      <c r="N193" s="139"/>
      <c r="O193" s="139"/>
      <c r="P193" s="142"/>
      <c r="Q193" s="139"/>
      <c r="R193" s="345"/>
      <c r="S193" s="345"/>
      <c r="T193" s="346"/>
      <c r="U193" s="736"/>
      <c r="V193" s="726"/>
      <c r="W193" s="475"/>
      <c r="X193" s="20"/>
      <c r="Y193" s="484"/>
      <c r="Z193" s="448"/>
      <c r="AA193" s="448"/>
      <c r="AB193" s="448"/>
      <c r="AC193" s="448"/>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c r="CI193" s="25"/>
      <c r="CJ193" s="25"/>
      <c r="CK193" s="25"/>
      <c r="CL193" s="25"/>
      <c r="CM193" s="25"/>
      <c r="CN193" s="25"/>
      <c r="CO193" s="25"/>
    </row>
    <row r="194" spans="1:93" s="21" customFormat="1" ht="30" hidden="1" customHeight="1" x14ac:dyDescent="0.3">
      <c r="A194" s="749"/>
      <c r="B194" s="157"/>
      <c r="C194" s="182"/>
      <c r="D194" s="182"/>
      <c r="E194" s="752"/>
      <c r="F194" s="743"/>
      <c r="G194" s="746"/>
      <c r="H194" s="169"/>
      <c r="I194" s="158"/>
      <c r="J194" s="159"/>
      <c r="K194" s="158"/>
      <c r="L194" s="160"/>
      <c r="M194" s="353"/>
      <c r="N194" s="140"/>
      <c r="O194" s="140"/>
      <c r="P194" s="143"/>
      <c r="Q194" s="140"/>
      <c r="R194" s="354"/>
      <c r="S194" s="354"/>
      <c r="T194" s="355"/>
      <c r="U194" s="737"/>
      <c r="V194" s="727"/>
      <c r="W194" s="476"/>
      <c r="X194" s="160"/>
      <c r="Y194" s="485"/>
      <c r="Z194" s="449"/>
      <c r="AA194" s="449"/>
      <c r="AB194" s="449"/>
      <c r="AC194" s="449"/>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25"/>
      <c r="CH194" s="25"/>
      <c r="CI194" s="25"/>
      <c r="CJ194" s="25"/>
      <c r="CK194" s="25"/>
      <c r="CL194" s="25"/>
      <c r="CM194" s="25"/>
      <c r="CN194" s="25"/>
      <c r="CO194" s="25"/>
    </row>
    <row r="195" spans="1:93" s="21" customFormat="1" ht="30" hidden="1" customHeight="1" x14ac:dyDescent="0.25">
      <c r="A195" s="747">
        <f>'1. Identificación'!A74</f>
        <v>0</v>
      </c>
      <c r="B195" s="162"/>
      <c r="C195" s="180"/>
      <c r="D195" s="180"/>
      <c r="E195" s="750"/>
      <c r="F195" s="741" t="str">
        <f>'2. Prob. Impacto'!H56</f>
        <v/>
      </c>
      <c r="G195" s="744" t="str">
        <f>'2. Prob. Impacto'!P56</f>
        <v/>
      </c>
      <c r="H195" s="167"/>
      <c r="I195" s="155"/>
      <c r="J195" s="541"/>
      <c r="K195" s="155"/>
      <c r="L195" s="156"/>
      <c r="M195" s="430"/>
      <c r="N195" s="138"/>
      <c r="O195" s="138"/>
      <c r="P195" s="141"/>
      <c r="Q195" s="138"/>
      <c r="R195" s="338"/>
      <c r="S195" s="338"/>
      <c r="T195" s="339"/>
      <c r="U195" s="735"/>
      <c r="V195" s="725"/>
      <c r="W195" s="474"/>
      <c r="X195" s="156"/>
      <c r="Y195" s="483"/>
      <c r="Z195" s="447"/>
      <c r="AA195" s="447"/>
      <c r="AB195" s="447"/>
      <c r="AC195" s="447"/>
    </row>
    <row r="196" spans="1:93" s="21" customFormat="1" ht="30" hidden="1" customHeight="1" x14ac:dyDescent="0.25">
      <c r="A196" s="748"/>
      <c r="B196" s="27"/>
      <c r="C196" s="181"/>
      <c r="D196" s="181"/>
      <c r="E196" s="751"/>
      <c r="F196" s="742"/>
      <c r="G196" s="745"/>
      <c r="H196" s="168"/>
      <c r="I196" s="23"/>
      <c r="J196" s="151"/>
      <c r="K196" s="23"/>
      <c r="L196" s="20"/>
      <c r="M196" s="442"/>
      <c r="N196" s="139"/>
      <c r="O196" s="139"/>
      <c r="P196" s="142"/>
      <c r="Q196" s="139"/>
      <c r="R196" s="345"/>
      <c r="S196" s="345"/>
      <c r="T196" s="346"/>
      <c r="U196" s="736"/>
      <c r="V196" s="726"/>
      <c r="W196" s="475"/>
      <c r="X196" s="20"/>
      <c r="Y196" s="484"/>
      <c r="Z196" s="448"/>
      <c r="AA196" s="448"/>
      <c r="AB196" s="448"/>
      <c r="AC196" s="448"/>
    </row>
    <row r="197" spans="1:93" s="21" customFormat="1" ht="30" hidden="1" customHeight="1" x14ac:dyDescent="0.25">
      <c r="A197" s="748"/>
      <c r="B197" s="27"/>
      <c r="C197" s="181"/>
      <c r="D197" s="181"/>
      <c r="E197" s="751"/>
      <c r="F197" s="742"/>
      <c r="G197" s="745"/>
      <c r="H197" s="168"/>
      <c r="I197" s="23"/>
      <c r="J197" s="151"/>
      <c r="K197" s="23"/>
      <c r="L197" s="20"/>
      <c r="M197" s="442"/>
      <c r="N197" s="139"/>
      <c r="O197" s="139"/>
      <c r="P197" s="142"/>
      <c r="Q197" s="139"/>
      <c r="R197" s="345"/>
      <c r="S197" s="345"/>
      <c r="T197" s="346"/>
      <c r="U197" s="736"/>
      <c r="V197" s="726"/>
      <c r="W197" s="475"/>
      <c r="X197" s="20"/>
      <c r="Y197" s="484"/>
      <c r="Z197" s="448"/>
      <c r="AA197" s="448"/>
      <c r="AB197" s="448"/>
      <c r="AC197" s="448"/>
    </row>
    <row r="198" spans="1:93" s="21" customFormat="1" ht="30" hidden="1" customHeight="1" x14ac:dyDescent="0.25">
      <c r="A198" s="749"/>
      <c r="B198" s="163"/>
      <c r="C198" s="182"/>
      <c r="D198" s="182"/>
      <c r="E198" s="752"/>
      <c r="F198" s="743"/>
      <c r="G198" s="746"/>
      <c r="H198" s="169"/>
      <c r="I198" s="158"/>
      <c r="J198" s="159"/>
      <c r="K198" s="158"/>
      <c r="L198" s="160"/>
      <c r="M198" s="353"/>
      <c r="N198" s="140"/>
      <c r="O198" s="140"/>
      <c r="P198" s="143"/>
      <c r="Q198" s="140"/>
      <c r="R198" s="354"/>
      <c r="S198" s="354"/>
      <c r="T198" s="355"/>
      <c r="U198" s="737"/>
      <c r="V198" s="727"/>
      <c r="W198" s="476"/>
      <c r="X198" s="160"/>
      <c r="Y198" s="485"/>
      <c r="Z198" s="449"/>
      <c r="AA198" s="449"/>
      <c r="AB198" s="449"/>
      <c r="AC198" s="449"/>
    </row>
    <row r="199" spans="1:93" s="21" customFormat="1" ht="30" hidden="1" customHeight="1" x14ac:dyDescent="0.25">
      <c r="A199" s="747">
        <f>'1. Identificación'!A75</f>
        <v>0</v>
      </c>
      <c r="B199" s="162"/>
      <c r="C199" s="180"/>
      <c r="D199" s="180"/>
      <c r="E199" s="750"/>
      <c r="F199" s="741" t="str">
        <f>'2. Prob. Impacto'!H57</f>
        <v/>
      </c>
      <c r="G199" s="744" t="str">
        <f>'2. Prob. Impacto'!P57</f>
        <v/>
      </c>
      <c r="H199" s="167"/>
      <c r="I199" s="155"/>
      <c r="J199" s="541"/>
      <c r="K199" s="155"/>
      <c r="L199" s="156"/>
      <c r="M199" s="430"/>
      <c r="N199" s="138"/>
      <c r="O199" s="138"/>
      <c r="P199" s="141"/>
      <c r="Q199" s="138"/>
      <c r="R199" s="338"/>
      <c r="S199" s="338"/>
      <c r="T199" s="339"/>
      <c r="U199" s="735"/>
      <c r="V199" s="725"/>
      <c r="W199" s="474"/>
      <c r="X199" s="156"/>
      <c r="Y199" s="483"/>
      <c r="Z199" s="447"/>
      <c r="AA199" s="447"/>
      <c r="AB199" s="447"/>
      <c r="AC199" s="447"/>
    </row>
    <row r="200" spans="1:93" s="21" customFormat="1" ht="30" hidden="1" customHeight="1" x14ac:dyDescent="0.25">
      <c r="A200" s="748"/>
      <c r="B200" s="27"/>
      <c r="C200" s="181"/>
      <c r="D200" s="181"/>
      <c r="E200" s="751"/>
      <c r="F200" s="742"/>
      <c r="G200" s="745"/>
      <c r="H200" s="168"/>
      <c r="I200" s="23"/>
      <c r="J200" s="151"/>
      <c r="K200" s="23"/>
      <c r="L200" s="20"/>
      <c r="M200" s="442"/>
      <c r="N200" s="139"/>
      <c r="O200" s="139"/>
      <c r="P200" s="142"/>
      <c r="Q200" s="139"/>
      <c r="R200" s="345"/>
      <c r="S200" s="345"/>
      <c r="T200" s="346"/>
      <c r="U200" s="736"/>
      <c r="V200" s="726"/>
      <c r="W200" s="475"/>
      <c r="X200" s="20"/>
      <c r="Y200" s="484"/>
      <c r="Z200" s="448"/>
      <c r="AA200" s="448"/>
      <c r="AB200" s="448"/>
      <c r="AC200" s="448"/>
    </row>
    <row r="201" spans="1:93" s="21" customFormat="1" ht="30" hidden="1" customHeight="1" x14ac:dyDescent="0.25">
      <c r="A201" s="748"/>
      <c r="B201" s="27"/>
      <c r="C201" s="181"/>
      <c r="D201" s="181"/>
      <c r="E201" s="751"/>
      <c r="F201" s="742"/>
      <c r="G201" s="745"/>
      <c r="H201" s="168"/>
      <c r="I201" s="23"/>
      <c r="J201" s="151"/>
      <c r="K201" s="23"/>
      <c r="L201" s="20"/>
      <c r="M201" s="442"/>
      <c r="N201" s="139"/>
      <c r="O201" s="139"/>
      <c r="P201" s="142"/>
      <c r="Q201" s="139"/>
      <c r="R201" s="345"/>
      <c r="S201" s="345"/>
      <c r="T201" s="346"/>
      <c r="U201" s="736"/>
      <c r="V201" s="726"/>
      <c r="W201" s="475"/>
      <c r="X201" s="20"/>
      <c r="Y201" s="484"/>
      <c r="Z201" s="448"/>
      <c r="AA201" s="448"/>
      <c r="AB201" s="448"/>
      <c r="AC201" s="448"/>
    </row>
    <row r="202" spans="1:93" s="21" customFormat="1" ht="30" hidden="1" customHeight="1" x14ac:dyDescent="0.25">
      <c r="A202" s="749"/>
      <c r="B202" s="163"/>
      <c r="C202" s="182"/>
      <c r="D202" s="182"/>
      <c r="E202" s="752"/>
      <c r="F202" s="743"/>
      <c r="G202" s="746"/>
      <c r="H202" s="169"/>
      <c r="I202" s="158"/>
      <c r="J202" s="159"/>
      <c r="K202" s="158"/>
      <c r="L202" s="160"/>
      <c r="M202" s="353"/>
      <c r="N202" s="140"/>
      <c r="O202" s="140"/>
      <c r="P202" s="143"/>
      <c r="Q202" s="140"/>
      <c r="R202" s="354"/>
      <c r="S202" s="354"/>
      <c r="T202" s="355"/>
      <c r="U202" s="737"/>
      <c r="V202" s="727"/>
      <c r="W202" s="476"/>
      <c r="X202" s="160"/>
      <c r="Y202" s="485"/>
      <c r="Z202" s="449"/>
      <c r="AA202" s="449"/>
      <c r="AB202" s="449"/>
      <c r="AC202" s="449"/>
    </row>
    <row r="203" spans="1:93" s="21" customFormat="1" ht="30" hidden="1" customHeight="1" x14ac:dyDescent="0.25">
      <c r="A203" s="747">
        <f>'1. Identificación'!A76</f>
        <v>0</v>
      </c>
      <c r="B203" s="162"/>
      <c r="C203" s="180"/>
      <c r="D203" s="180"/>
      <c r="E203" s="750"/>
      <c r="F203" s="741" t="str">
        <f>'2. Prob. Impacto'!H58</f>
        <v/>
      </c>
      <c r="G203" s="744" t="str">
        <f>'2. Prob. Impacto'!P58</f>
        <v/>
      </c>
      <c r="H203" s="167"/>
      <c r="I203" s="155"/>
      <c r="J203" s="541"/>
      <c r="K203" s="155"/>
      <c r="L203" s="156"/>
      <c r="M203" s="430"/>
      <c r="N203" s="138"/>
      <c r="O203" s="138"/>
      <c r="P203" s="141"/>
      <c r="Q203" s="138"/>
      <c r="R203" s="338"/>
      <c r="S203" s="338"/>
      <c r="T203" s="339"/>
      <c r="U203" s="735"/>
      <c r="V203" s="725"/>
      <c r="W203" s="474"/>
      <c r="X203" s="156"/>
      <c r="Y203" s="483"/>
      <c r="Z203" s="447"/>
      <c r="AA203" s="447"/>
      <c r="AB203" s="447"/>
      <c r="AC203" s="447"/>
    </row>
    <row r="204" spans="1:93" s="21" customFormat="1" ht="30" hidden="1" customHeight="1" x14ac:dyDescent="0.25">
      <c r="A204" s="748"/>
      <c r="B204" s="27"/>
      <c r="C204" s="181"/>
      <c r="D204" s="181"/>
      <c r="E204" s="751"/>
      <c r="F204" s="742"/>
      <c r="G204" s="745"/>
      <c r="H204" s="168"/>
      <c r="I204" s="23"/>
      <c r="J204" s="151"/>
      <c r="K204" s="23"/>
      <c r="L204" s="20"/>
      <c r="M204" s="442"/>
      <c r="N204" s="139"/>
      <c r="O204" s="139"/>
      <c r="P204" s="142"/>
      <c r="Q204" s="139"/>
      <c r="R204" s="345"/>
      <c r="S204" s="345"/>
      <c r="T204" s="346"/>
      <c r="U204" s="736"/>
      <c r="V204" s="726"/>
      <c r="W204" s="475"/>
      <c r="X204" s="20"/>
      <c r="Y204" s="484"/>
      <c r="Z204" s="448"/>
      <c r="AA204" s="448"/>
      <c r="AB204" s="448"/>
      <c r="AC204" s="448"/>
    </row>
    <row r="205" spans="1:93" s="21" customFormat="1" ht="30" hidden="1" customHeight="1" x14ac:dyDescent="0.25">
      <c r="A205" s="748"/>
      <c r="B205" s="27"/>
      <c r="C205" s="181"/>
      <c r="D205" s="181"/>
      <c r="E205" s="751"/>
      <c r="F205" s="742"/>
      <c r="G205" s="745"/>
      <c r="H205" s="168"/>
      <c r="I205" s="23"/>
      <c r="J205" s="151"/>
      <c r="K205" s="23"/>
      <c r="L205" s="20"/>
      <c r="M205" s="442"/>
      <c r="N205" s="139"/>
      <c r="O205" s="139"/>
      <c r="P205" s="142"/>
      <c r="Q205" s="139"/>
      <c r="R205" s="345"/>
      <c r="S205" s="345"/>
      <c r="T205" s="346"/>
      <c r="U205" s="736"/>
      <c r="V205" s="726"/>
      <c r="W205" s="475"/>
      <c r="X205" s="20"/>
      <c r="Y205" s="484"/>
      <c r="Z205" s="448"/>
      <c r="AA205" s="448"/>
      <c r="AB205" s="448"/>
      <c r="AC205" s="448"/>
    </row>
    <row r="206" spans="1:93" s="21" customFormat="1" ht="30" hidden="1" customHeight="1" x14ac:dyDescent="0.25">
      <c r="A206" s="749"/>
      <c r="B206" s="163"/>
      <c r="C206" s="182"/>
      <c r="D206" s="182"/>
      <c r="E206" s="752"/>
      <c r="F206" s="743"/>
      <c r="G206" s="746"/>
      <c r="H206" s="169"/>
      <c r="I206" s="158"/>
      <c r="J206" s="151"/>
      <c r="K206" s="158"/>
      <c r="L206" s="160"/>
      <c r="M206" s="353"/>
      <c r="N206" s="140"/>
      <c r="O206" s="140"/>
      <c r="P206" s="143"/>
      <c r="Q206" s="140"/>
      <c r="R206" s="354"/>
      <c r="S206" s="354"/>
      <c r="T206" s="355"/>
      <c r="U206" s="737"/>
      <c r="V206" s="727"/>
      <c r="W206" s="476"/>
      <c r="X206" s="160"/>
      <c r="Y206" s="485"/>
      <c r="Z206" s="449"/>
      <c r="AA206" s="449"/>
      <c r="AB206" s="449"/>
      <c r="AC206" s="449"/>
    </row>
    <row r="207" spans="1:93" s="21" customFormat="1" ht="30" hidden="1" customHeight="1" x14ac:dyDescent="0.3">
      <c r="A207" s="747">
        <f>'1. Identificación'!A77</f>
        <v>0</v>
      </c>
      <c r="B207" s="154"/>
      <c r="C207" s="180"/>
      <c r="D207" s="180"/>
      <c r="E207" s="750"/>
      <c r="F207" s="741" t="str">
        <f>'2. Prob. Impacto'!H59</f>
        <v/>
      </c>
      <c r="G207" s="744" t="str">
        <f>'2. Prob. Impacto'!P59</f>
        <v/>
      </c>
      <c r="H207" s="167"/>
      <c r="I207" s="155"/>
      <c r="J207" s="151"/>
      <c r="K207" s="155"/>
      <c r="L207" s="156"/>
      <c r="M207" s="430"/>
      <c r="N207" s="138"/>
      <c r="O207" s="138"/>
      <c r="P207" s="141"/>
      <c r="Q207" s="138"/>
      <c r="R207" s="338"/>
      <c r="S207" s="338"/>
      <c r="T207" s="339"/>
      <c r="U207" s="735"/>
      <c r="V207" s="725"/>
      <c r="W207" s="474"/>
      <c r="X207" s="156"/>
      <c r="Y207" s="483"/>
      <c r="Z207" s="447"/>
      <c r="AA207" s="447"/>
      <c r="AB207" s="447"/>
      <c r="AC207" s="447"/>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c r="CI207" s="25"/>
      <c r="CJ207" s="25"/>
      <c r="CK207" s="25"/>
      <c r="CL207" s="25"/>
      <c r="CM207" s="25"/>
      <c r="CN207" s="25"/>
      <c r="CO207" s="25"/>
    </row>
    <row r="208" spans="1:93" s="21" customFormat="1" ht="30" hidden="1" customHeight="1" x14ac:dyDescent="0.3">
      <c r="A208" s="748"/>
      <c r="B208" s="22"/>
      <c r="C208" s="181"/>
      <c r="D208" s="181"/>
      <c r="E208" s="751"/>
      <c r="F208" s="742"/>
      <c r="G208" s="745"/>
      <c r="H208" s="168"/>
      <c r="I208" s="23"/>
      <c r="J208" s="151"/>
      <c r="K208" s="23"/>
      <c r="L208" s="20"/>
      <c r="M208" s="442"/>
      <c r="N208" s="139"/>
      <c r="O208" s="139"/>
      <c r="P208" s="142"/>
      <c r="Q208" s="139"/>
      <c r="R208" s="345"/>
      <c r="S208" s="345"/>
      <c r="T208" s="346"/>
      <c r="U208" s="736"/>
      <c r="V208" s="726"/>
      <c r="W208" s="475"/>
      <c r="X208" s="20"/>
      <c r="Y208" s="484"/>
      <c r="Z208" s="448"/>
      <c r="AA208" s="448"/>
      <c r="AB208" s="448"/>
      <c r="AC208" s="448"/>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c r="CI208" s="25"/>
      <c r="CJ208" s="25"/>
      <c r="CK208" s="25"/>
      <c r="CL208" s="25"/>
      <c r="CM208" s="25"/>
      <c r="CN208" s="25"/>
      <c r="CO208" s="25"/>
    </row>
    <row r="209" spans="1:93" s="21" customFormat="1" ht="30" hidden="1" customHeight="1" x14ac:dyDescent="0.3">
      <c r="A209" s="748"/>
      <c r="B209" s="22"/>
      <c r="C209" s="181"/>
      <c r="D209" s="181"/>
      <c r="E209" s="751"/>
      <c r="F209" s="742"/>
      <c r="G209" s="745"/>
      <c r="H209" s="168"/>
      <c r="I209" s="23"/>
      <c r="J209" s="151"/>
      <c r="K209" s="23"/>
      <c r="L209" s="20"/>
      <c r="M209" s="442"/>
      <c r="N209" s="139"/>
      <c r="O209" s="139"/>
      <c r="P209" s="142"/>
      <c r="Q209" s="139"/>
      <c r="R209" s="345"/>
      <c r="S209" s="345"/>
      <c r="T209" s="346"/>
      <c r="U209" s="736"/>
      <c r="V209" s="726"/>
      <c r="W209" s="475"/>
      <c r="X209" s="20"/>
      <c r="Y209" s="484"/>
      <c r="Z209" s="448"/>
      <c r="AA209" s="448"/>
      <c r="AB209" s="448"/>
      <c r="AC209" s="448"/>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c r="CI209" s="25"/>
      <c r="CJ209" s="25"/>
      <c r="CK209" s="25"/>
      <c r="CL209" s="25"/>
      <c r="CM209" s="25"/>
      <c r="CN209" s="25"/>
      <c r="CO209" s="25"/>
    </row>
    <row r="210" spans="1:93" s="21" customFormat="1" ht="30" hidden="1" customHeight="1" x14ac:dyDescent="0.3">
      <c r="A210" s="749"/>
      <c r="B210" s="157"/>
      <c r="C210" s="182"/>
      <c r="D210" s="182"/>
      <c r="E210" s="752"/>
      <c r="F210" s="743"/>
      <c r="G210" s="746"/>
      <c r="H210" s="169"/>
      <c r="I210" s="158"/>
      <c r="J210" s="151"/>
      <c r="K210" s="158"/>
      <c r="L210" s="160"/>
      <c r="M210" s="353"/>
      <c r="N210" s="140"/>
      <c r="O210" s="140"/>
      <c r="P210" s="143"/>
      <c r="Q210" s="140"/>
      <c r="R210" s="354"/>
      <c r="S210" s="354"/>
      <c r="T210" s="355"/>
      <c r="U210" s="737"/>
      <c r="V210" s="727"/>
      <c r="W210" s="476"/>
      <c r="X210" s="160"/>
      <c r="Y210" s="485"/>
      <c r="Z210" s="449"/>
      <c r="AA210" s="449"/>
      <c r="AB210" s="449"/>
      <c r="AC210" s="449"/>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row>
    <row r="211" spans="1:93" s="21" customFormat="1" ht="30" hidden="1" customHeight="1" x14ac:dyDescent="0.3">
      <c r="A211" s="747">
        <f>'1. Identificación'!A78</f>
        <v>0</v>
      </c>
      <c r="B211" s="154"/>
      <c r="C211" s="180"/>
      <c r="D211" s="180"/>
      <c r="E211" s="750"/>
      <c r="F211" s="741" t="str">
        <f>'2. Prob. Impacto'!H60</f>
        <v/>
      </c>
      <c r="G211" s="744" t="str">
        <f>'2. Prob. Impacto'!P60</f>
        <v/>
      </c>
      <c r="H211" s="167"/>
      <c r="I211" s="155"/>
      <c r="J211" s="151"/>
      <c r="K211" s="155"/>
      <c r="L211" s="156"/>
      <c r="M211" s="430"/>
      <c r="N211" s="138"/>
      <c r="O211" s="138"/>
      <c r="P211" s="141"/>
      <c r="Q211" s="138"/>
      <c r="R211" s="338"/>
      <c r="S211" s="338"/>
      <c r="T211" s="339"/>
      <c r="U211" s="735"/>
      <c r="V211" s="725"/>
      <c r="W211" s="474"/>
      <c r="X211" s="156"/>
      <c r="Y211" s="483"/>
      <c r="Z211" s="447"/>
      <c r="AA211" s="447"/>
      <c r="AB211" s="447"/>
      <c r="AC211" s="447"/>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c r="CI211" s="25"/>
      <c r="CJ211" s="25"/>
      <c r="CK211" s="25"/>
      <c r="CL211" s="25"/>
      <c r="CM211" s="25"/>
      <c r="CN211" s="25"/>
      <c r="CO211" s="25"/>
    </row>
    <row r="212" spans="1:93" s="21" customFormat="1" ht="30" hidden="1" customHeight="1" x14ac:dyDescent="0.3">
      <c r="A212" s="748"/>
      <c r="B212" s="22"/>
      <c r="C212" s="181"/>
      <c r="D212" s="181"/>
      <c r="E212" s="751"/>
      <c r="F212" s="742"/>
      <c r="G212" s="745"/>
      <c r="H212" s="168"/>
      <c r="I212" s="23"/>
      <c r="J212" s="151"/>
      <c r="K212" s="23"/>
      <c r="L212" s="20"/>
      <c r="M212" s="442"/>
      <c r="N212" s="139"/>
      <c r="O212" s="139"/>
      <c r="P212" s="142"/>
      <c r="Q212" s="139"/>
      <c r="R212" s="345"/>
      <c r="S212" s="345"/>
      <c r="T212" s="346"/>
      <c r="U212" s="736"/>
      <c r="V212" s="726"/>
      <c r="W212" s="475"/>
      <c r="X212" s="20"/>
      <c r="Y212" s="484"/>
      <c r="Z212" s="448"/>
      <c r="AA212" s="448"/>
      <c r="AB212" s="448"/>
      <c r="AC212" s="448"/>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c r="CI212" s="25"/>
      <c r="CJ212" s="25"/>
      <c r="CK212" s="25"/>
      <c r="CL212" s="25"/>
      <c r="CM212" s="25"/>
      <c r="CN212" s="25"/>
      <c r="CO212" s="25"/>
    </row>
    <row r="213" spans="1:93" s="21" customFormat="1" ht="30" hidden="1" customHeight="1" x14ac:dyDescent="0.3">
      <c r="A213" s="748"/>
      <c r="B213" s="22"/>
      <c r="C213" s="181"/>
      <c r="D213" s="181"/>
      <c r="E213" s="751"/>
      <c r="F213" s="742"/>
      <c r="G213" s="745"/>
      <c r="H213" s="168"/>
      <c r="I213" s="23"/>
      <c r="J213" s="151"/>
      <c r="K213" s="23"/>
      <c r="L213" s="20"/>
      <c r="M213" s="442"/>
      <c r="N213" s="139"/>
      <c r="O213" s="139"/>
      <c r="P213" s="142"/>
      <c r="Q213" s="139"/>
      <c r="R213" s="345"/>
      <c r="S213" s="345"/>
      <c r="T213" s="346"/>
      <c r="U213" s="736"/>
      <c r="V213" s="726"/>
      <c r="W213" s="475"/>
      <c r="X213" s="20"/>
      <c r="Y213" s="484"/>
      <c r="Z213" s="448"/>
      <c r="AA213" s="448"/>
      <c r="AB213" s="448"/>
      <c r="AC213" s="448"/>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c r="CI213" s="25"/>
      <c r="CJ213" s="25"/>
      <c r="CK213" s="25"/>
      <c r="CL213" s="25"/>
      <c r="CM213" s="25"/>
      <c r="CN213" s="25"/>
      <c r="CO213" s="25"/>
    </row>
    <row r="214" spans="1:93" s="21" customFormat="1" ht="30" hidden="1" customHeight="1" x14ac:dyDescent="0.3">
      <c r="A214" s="749"/>
      <c r="B214" s="157"/>
      <c r="C214" s="182"/>
      <c r="D214" s="182"/>
      <c r="E214" s="752"/>
      <c r="F214" s="743"/>
      <c r="G214" s="746"/>
      <c r="H214" s="169"/>
      <c r="I214" s="158"/>
      <c r="J214" s="151"/>
      <c r="K214" s="158"/>
      <c r="L214" s="160"/>
      <c r="M214" s="353"/>
      <c r="N214" s="140"/>
      <c r="O214" s="140"/>
      <c r="P214" s="143"/>
      <c r="Q214" s="140"/>
      <c r="R214" s="354"/>
      <c r="S214" s="354"/>
      <c r="T214" s="355"/>
      <c r="U214" s="737"/>
      <c r="V214" s="727"/>
      <c r="W214" s="476"/>
      <c r="X214" s="160"/>
      <c r="Y214" s="485"/>
      <c r="Z214" s="449"/>
      <c r="AA214" s="449"/>
      <c r="AB214" s="449"/>
      <c r="AC214" s="449"/>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c r="CM214" s="25"/>
      <c r="CN214" s="25"/>
      <c r="CO214" s="25"/>
    </row>
    <row r="215" spans="1:93" s="21" customFormat="1" ht="30" hidden="1" customHeight="1" x14ac:dyDescent="0.3">
      <c r="A215" s="747">
        <f>'1. Identificación'!A79</f>
        <v>0</v>
      </c>
      <c r="B215" s="154"/>
      <c r="C215" s="180"/>
      <c r="D215" s="180"/>
      <c r="E215" s="750"/>
      <c r="F215" s="741" t="str">
        <f>'2. Prob. Impacto'!H61</f>
        <v/>
      </c>
      <c r="G215" s="744" t="str">
        <f>'2. Prob. Impacto'!P61</f>
        <v/>
      </c>
      <c r="H215" s="167"/>
      <c r="I215" s="155"/>
      <c r="J215" s="151"/>
      <c r="K215" s="155"/>
      <c r="L215" s="156"/>
      <c r="M215" s="430"/>
      <c r="N215" s="138"/>
      <c r="O215" s="138"/>
      <c r="P215" s="141"/>
      <c r="Q215" s="138"/>
      <c r="R215" s="338"/>
      <c r="S215" s="338"/>
      <c r="T215" s="339"/>
      <c r="U215" s="735"/>
      <c r="V215" s="725"/>
      <c r="W215" s="474"/>
      <c r="X215" s="156"/>
      <c r="Y215" s="483"/>
      <c r="Z215" s="447"/>
      <c r="AA215" s="447"/>
      <c r="AB215" s="447"/>
      <c r="AC215" s="447"/>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c r="CM215" s="25"/>
      <c r="CN215" s="25"/>
      <c r="CO215" s="25"/>
    </row>
    <row r="216" spans="1:93" s="21" customFormat="1" ht="30" hidden="1" customHeight="1" x14ac:dyDescent="0.3">
      <c r="A216" s="748"/>
      <c r="B216" s="22"/>
      <c r="C216" s="181"/>
      <c r="D216" s="181"/>
      <c r="E216" s="751"/>
      <c r="F216" s="742"/>
      <c r="G216" s="745"/>
      <c r="H216" s="168"/>
      <c r="I216" s="23"/>
      <c r="J216" s="151"/>
      <c r="K216" s="23"/>
      <c r="L216" s="20"/>
      <c r="M216" s="442"/>
      <c r="N216" s="139"/>
      <c r="O216" s="139"/>
      <c r="P216" s="142"/>
      <c r="Q216" s="139"/>
      <c r="R216" s="345"/>
      <c r="S216" s="345"/>
      <c r="T216" s="346"/>
      <c r="U216" s="736"/>
      <c r="V216" s="726"/>
      <c r="W216" s="475"/>
      <c r="X216" s="20"/>
      <c r="Y216" s="448"/>
      <c r="Z216" s="448"/>
      <c r="AA216" s="448"/>
      <c r="AB216" s="448"/>
      <c r="AC216" s="448"/>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row>
    <row r="217" spans="1:93" s="21" customFormat="1" ht="30" hidden="1" customHeight="1" x14ac:dyDescent="0.3">
      <c r="A217" s="748"/>
      <c r="B217" s="22"/>
      <c r="C217" s="181"/>
      <c r="D217" s="181"/>
      <c r="E217" s="751"/>
      <c r="F217" s="742"/>
      <c r="G217" s="745"/>
      <c r="H217" s="168"/>
      <c r="I217" s="23"/>
      <c r="J217" s="151"/>
      <c r="K217" s="23"/>
      <c r="L217" s="20"/>
      <c r="M217" s="442"/>
      <c r="N217" s="139"/>
      <c r="O217" s="139"/>
      <c r="P217" s="142"/>
      <c r="Q217" s="139"/>
      <c r="R217" s="345"/>
      <c r="S217" s="345"/>
      <c r="T217" s="346"/>
      <c r="U217" s="736"/>
      <c r="V217" s="726"/>
      <c r="W217" s="475"/>
      <c r="X217" s="20"/>
      <c r="Y217" s="448"/>
      <c r="Z217" s="448"/>
      <c r="AA217" s="448"/>
      <c r="AB217" s="448"/>
      <c r="AC217" s="448"/>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25"/>
      <c r="CH217" s="25"/>
      <c r="CI217" s="25"/>
      <c r="CJ217" s="25"/>
      <c r="CK217" s="25"/>
      <c r="CL217" s="25"/>
      <c r="CM217" s="25"/>
      <c r="CN217" s="25"/>
      <c r="CO217" s="25"/>
    </row>
    <row r="218" spans="1:93" s="21" customFormat="1" ht="30" hidden="1" customHeight="1" x14ac:dyDescent="0.3">
      <c r="A218" s="749"/>
      <c r="B218" s="157"/>
      <c r="C218" s="182"/>
      <c r="D218" s="182"/>
      <c r="E218" s="752"/>
      <c r="F218" s="743"/>
      <c r="G218" s="746"/>
      <c r="H218" s="169"/>
      <c r="I218" s="158"/>
      <c r="J218" s="151"/>
      <c r="K218" s="158"/>
      <c r="L218" s="160"/>
      <c r="M218" s="353"/>
      <c r="N218" s="140"/>
      <c r="O218" s="140"/>
      <c r="P218" s="143"/>
      <c r="Q218" s="140"/>
      <c r="R218" s="354"/>
      <c r="S218" s="354"/>
      <c r="T218" s="355"/>
      <c r="U218" s="737"/>
      <c r="V218" s="727"/>
      <c r="W218" s="476"/>
      <c r="X218" s="160"/>
      <c r="Y218" s="449"/>
      <c r="Z218" s="449"/>
      <c r="AA218" s="449"/>
      <c r="AB218" s="449"/>
      <c r="AC218" s="449"/>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25"/>
      <c r="CH218" s="25"/>
      <c r="CI218" s="25"/>
      <c r="CJ218" s="25"/>
      <c r="CK218" s="25"/>
      <c r="CL218" s="25"/>
      <c r="CM218" s="25"/>
      <c r="CN218" s="25"/>
      <c r="CO218" s="25"/>
    </row>
    <row r="219" spans="1:93" s="21" customFormat="1" ht="30" hidden="1" customHeight="1" x14ac:dyDescent="0.3">
      <c r="A219" s="318">
        <f>'1. Identificación'!A80</f>
        <v>0</v>
      </c>
      <c r="B219" s="22"/>
      <c r="C219" s="181"/>
      <c r="D219" s="181"/>
      <c r="E219" s="309"/>
      <c r="F219" s="310" t="str">
        <f>'2. Prob. Impacto'!H62</f>
        <v/>
      </c>
      <c r="G219" s="311" t="str">
        <f>'2. Prob. Impacto'!P62</f>
        <v/>
      </c>
      <c r="H219" s="168"/>
      <c r="I219" s="23"/>
      <c r="J219" s="151"/>
      <c r="K219" s="23"/>
      <c r="L219" s="20"/>
      <c r="M219" s="442"/>
      <c r="N219" s="139"/>
      <c r="O219" s="139"/>
      <c r="P219" s="142"/>
      <c r="Q219" s="139"/>
      <c r="R219" s="338"/>
      <c r="S219" s="338"/>
      <c r="T219" s="339"/>
      <c r="U219" s="735"/>
      <c r="V219" s="725"/>
      <c r="W219" s="477"/>
      <c r="X219" s="20"/>
      <c r="Y219" s="448"/>
      <c r="Z219" s="448"/>
      <c r="AA219" s="448"/>
      <c r="AB219" s="448"/>
      <c r="AC219" s="448"/>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25"/>
      <c r="CH219" s="25"/>
      <c r="CI219" s="25"/>
      <c r="CJ219" s="25"/>
      <c r="CK219" s="25"/>
      <c r="CL219" s="25"/>
      <c r="CM219" s="25"/>
      <c r="CN219" s="25"/>
      <c r="CO219" s="25"/>
    </row>
    <row r="220" spans="1:93" s="21" customFormat="1" ht="30" hidden="1" customHeight="1" x14ac:dyDescent="0.3">
      <c r="A220" s="319"/>
      <c r="B220" s="22"/>
      <c r="C220" s="181"/>
      <c r="D220" s="181"/>
      <c r="E220" s="312"/>
      <c r="F220" s="313"/>
      <c r="G220" s="314"/>
      <c r="H220" s="168"/>
      <c r="I220" s="23"/>
      <c r="J220" s="151"/>
      <c r="K220" s="23"/>
      <c r="L220" s="20"/>
      <c r="M220" s="442"/>
      <c r="N220" s="139"/>
      <c r="O220" s="139"/>
      <c r="P220" s="142"/>
      <c r="Q220" s="139"/>
      <c r="R220" s="345"/>
      <c r="S220" s="345"/>
      <c r="T220" s="346"/>
      <c r="U220" s="736"/>
      <c r="V220" s="726"/>
      <c r="W220" s="475"/>
      <c r="X220" s="20"/>
      <c r="Y220" s="448"/>
      <c r="Z220" s="448"/>
      <c r="AA220" s="448"/>
      <c r="AB220" s="448"/>
      <c r="AC220" s="448"/>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c r="CI220" s="25"/>
      <c r="CJ220" s="25"/>
      <c r="CK220" s="25"/>
      <c r="CL220" s="25"/>
      <c r="CM220" s="25"/>
      <c r="CN220" s="25"/>
      <c r="CO220" s="25"/>
    </row>
    <row r="221" spans="1:93" s="21" customFormat="1" ht="30" hidden="1" customHeight="1" x14ac:dyDescent="0.3">
      <c r="A221" s="319"/>
      <c r="B221" s="22"/>
      <c r="C221" s="181"/>
      <c r="D221" s="181"/>
      <c r="E221" s="312"/>
      <c r="F221" s="313"/>
      <c r="G221" s="314"/>
      <c r="H221" s="168"/>
      <c r="I221" s="23"/>
      <c r="J221" s="151"/>
      <c r="K221" s="23"/>
      <c r="L221" s="20"/>
      <c r="M221" s="442"/>
      <c r="N221" s="139"/>
      <c r="O221" s="139"/>
      <c r="P221" s="142"/>
      <c r="Q221" s="139"/>
      <c r="R221" s="345"/>
      <c r="S221" s="345"/>
      <c r="T221" s="346"/>
      <c r="U221" s="736"/>
      <c r="V221" s="726"/>
      <c r="W221" s="475"/>
      <c r="X221" s="20"/>
      <c r="Y221" s="448"/>
      <c r="Z221" s="448"/>
      <c r="AA221" s="448"/>
      <c r="AB221" s="448"/>
      <c r="AC221" s="448"/>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25"/>
      <c r="CH221" s="25"/>
      <c r="CI221" s="25"/>
      <c r="CJ221" s="25"/>
      <c r="CK221" s="25"/>
      <c r="CL221" s="25"/>
      <c r="CM221" s="25"/>
      <c r="CN221" s="25"/>
      <c r="CO221" s="25"/>
    </row>
    <row r="222" spans="1:93" s="21" customFormat="1" ht="30" hidden="1" customHeight="1" x14ac:dyDescent="0.3">
      <c r="A222" s="320"/>
      <c r="B222" s="22"/>
      <c r="C222" s="181"/>
      <c r="D222" s="181"/>
      <c r="E222" s="315"/>
      <c r="F222" s="316"/>
      <c r="G222" s="317"/>
      <c r="H222" s="168"/>
      <c r="I222" s="23"/>
      <c r="J222" s="151"/>
      <c r="K222" s="23"/>
      <c r="L222" s="20"/>
      <c r="M222" s="442"/>
      <c r="N222" s="139"/>
      <c r="O222" s="139"/>
      <c r="P222" s="142"/>
      <c r="Q222" s="139"/>
      <c r="R222" s="354"/>
      <c r="S222" s="354"/>
      <c r="T222" s="355"/>
      <c r="U222" s="737"/>
      <c r="V222" s="727"/>
      <c r="W222" s="478"/>
      <c r="X222" s="20"/>
      <c r="Y222" s="448"/>
      <c r="Z222" s="448"/>
      <c r="AA222" s="448"/>
      <c r="AB222" s="448"/>
      <c r="AC222" s="448"/>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c r="CI222" s="25"/>
      <c r="CJ222" s="25"/>
      <c r="CK222" s="25"/>
      <c r="CL222" s="25"/>
      <c r="CM222" s="25"/>
      <c r="CN222" s="25"/>
      <c r="CO222" s="25"/>
    </row>
    <row r="223" spans="1:93" s="21" customFormat="1" ht="30" hidden="1" customHeight="1" x14ac:dyDescent="0.3">
      <c r="A223" s="318">
        <f>'1. Identificación'!A81</f>
        <v>0</v>
      </c>
      <c r="B223" s="22"/>
      <c r="C223" s="181"/>
      <c r="D223" s="181"/>
      <c r="E223" s="231"/>
      <c r="F223" s="234" t="str">
        <f>'2. Prob. Impacto'!H63</f>
        <v/>
      </c>
      <c r="G223" s="237" t="str">
        <f>'2. Prob. Impacto'!P63</f>
        <v/>
      </c>
      <c r="H223" s="168"/>
      <c r="I223" s="23"/>
      <c r="J223" s="151"/>
      <c r="K223" s="23"/>
      <c r="L223" s="20"/>
      <c r="M223" s="442"/>
      <c r="N223" s="139"/>
      <c r="O223" s="139"/>
      <c r="P223" s="142"/>
      <c r="Q223" s="139"/>
      <c r="R223" s="338"/>
      <c r="S223" s="338"/>
      <c r="T223" s="339"/>
      <c r="U223" s="735"/>
      <c r="V223" s="725"/>
      <c r="W223" s="477"/>
      <c r="X223" s="20"/>
      <c r="Y223" s="448"/>
      <c r="Z223" s="448"/>
      <c r="AA223" s="448"/>
      <c r="AB223" s="448"/>
      <c r="AC223" s="448"/>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25"/>
      <c r="CH223" s="25"/>
      <c r="CI223" s="25"/>
      <c r="CJ223" s="25"/>
      <c r="CK223" s="25"/>
      <c r="CL223" s="25"/>
      <c r="CM223" s="25"/>
      <c r="CN223" s="25"/>
      <c r="CO223" s="25"/>
    </row>
    <row r="224" spans="1:93" s="21" customFormat="1" ht="30" hidden="1" customHeight="1" x14ac:dyDescent="0.3">
      <c r="A224" s="319"/>
      <c r="B224" s="22"/>
      <c r="C224" s="181"/>
      <c r="D224" s="181"/>
      <c r="E224" s="232"/>
      <c r="F224" s="235"/>
      <c r="G224" s="238"/>
      <c r="H224" s="168"/>
      <c r="I224" s="23"/>
      <c r="J224" s="151"/>
      <c r="K224" s="23"/>
      <c r="L224" s="20"/>
      <c r="M224" s="442"/>
      <c r="N224" s="139"/>
      <c r="O224" s="139"/>
      <c r="P224" s="142"/>
      <c r="Q224" s="139"/>
      <c r="R224" s="345"/>
      <c r="S224" s="345"/>
      <c r="T224" s="346"/>
      <c r="U224" s="736"/>
      <c r="V224" s="726"/>
      <c r="W224" s="475"/>
      <c r="X224" s="20"/>
      <c r="Y224" s="448"/>
      <c r="Z224" s="448"/>
      <c r="AA224" s="448"/>
      <c r="AB224" s="448"/>
      <c r="AC224" s="448"/>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row>
    <row r="225" spans="1:93" s="21" customFormat="1" ht="30" hidden="1" customHeight="1" x14ac:dyDescent="0.3">
      <c r="A225" s="319"/>
      <c r="B225" s="22"/>
      <c r="C225" s="181"/>
      <c r="D225" s="181"/>
      <c r="E225" s="232"/>
      <c r="F225" s="235"/>
      <c r="G225" s="238"/>
      <c r="H225" s="168"/>
      <c r="I225" s="23"/>
      <c r="J225" s="151"/>
      <c r="K225" s="23"/>
      <c r="L225" s="20"/>
      <c r="M225" s="442"/>
      <c r="N225" s="139"/>
      <c r="O225" s="139"/>
      <c r="P225" s="142"/>
      <c r="Q225" s="139"/>
      <c r="R225" s="345"/>
      <c r="S225" s="345"/>
      <c r="T225" s="346"/>
      <c r="U225" s="736"/>
      <c r="V225" s="726"/>
      <c r="W225" s="475"/>
      <c r="X225" s="20"/>
      <c r="Y225" s="448"/>
      <c r="Z225" s="448"/>
      <c r="AA225" s="448"/>
      <c r="AB225" s="448"/>
      <c r="AC225" s="448"/>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row>
    <row r="226" spans="1:93" s="21" customFormat="1" ht="30" hidden="1" customHeight="1" x14ac:dyDescent="0.3">
      <c r="A226" s="320"/>
      <c r="B226" s="22"/>
      <c r="C226" s="181"/>
      <c r="D226" s="181"/>
      <c r="E226" s="233"/>
      <c r="F226" s="236"/>
      <c r="G226" s="239"/>
      <c r="H226" s="168"/>
      <c r="I226" s="23"/>
      <c r="J226" s="151"/>
      <c r="K226" s="23"/>
      <c r="L226" s="20"/>
      <c r="M226" s="442"/>
      <c r="N226" s="139"/>
      <c r="O226" s="139"/>
      <c r="P226" s="142"/>
      <c r="Q226" s="139"/>
      <c r="R226" s="354"/>
      <c r="S226" s="354"/>
      <c r="T226" s="355"/>
      <c r="U226" s="737"/>
      <c r="V226" s="727"/>
      <c r="W226" s="478"/>
      <c r="X226" s="20"/>
      <c r="Y226" s="448"/>
      <c r="Z226" s="448"/>
      <c r="AA226" s="448"/>
      <c r="AB226" s="448"/>
      <c r="AC226" s="448"/>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row>
    <row r="227" spans="1:93" s="21" customFormat="1" ht="30" hidden="1" customHeight="1" x14ac:dyDescent="0.3">
      <c r="A227" s="318">
        <f>'1. Identificación'!A82</f>
        <v>0</v>
      </c>
      <c r="B227" s="22"/>
      <c r="C227" s="181"/>
      <c r="D227" s="181"/>
      <c r="E227" s="309"/>
      <c r="F227" s="310" t="str">
        <f>'2. Prob. Impacto'!H64</f>
        <v/>
      </c>
      <c r="G227" s="311" t="str">
        <f>'2. Prob. Impacto'!P64</f>
        <v/>
      </c>
      <c r="H227" s="168"/>
      <c r="I227" s="23"/>
      <c r="J227" s="151"/>
      <c r="K227" s="23"/>
      <c r="L227" s="20"/>
      <c r="M227" s="442"/>
      <c r="N227" s="139"/>
      <c r="O227" s="139"/>
      <c r="P227" s="142"/>
      <c r="Q227" s="139"/>
      <c r="R227" s="338"/>
      <c r="S227" s="338"/>
      <c r="T227" s="339"/>
      <c r="U227" s="735"/>
      <c r="V227" s="725"/>
      <c r="W227" s="477"/>
      <c r="X227" s="20"/>
      <c r="Y227" s="448"/>
      <c r="Z227" s="448"/>
      <c r="AA227" s="448"/>
      <c r="AB227" s="448"/>
      <c r="AC227" s="448"/>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c r="CI227" s="25"/>
      <c r="CJ227" s="25"/>
      <c r="CK227" s="25"/>
      <c r="CL227" s="25"/>
      <c r="CM227" s="25"/>
      <c r="CN227" s="25"/>
      <c r="CO227" s="25"/>
    </row>
    <row r="228" spans="1:93" s="21" customFormat="1" ht="30" hidden="1" customHeight="1" x14ac:dyDescent="0.3">
      <c r="A228" s="319"/>
      <c r="B228" s="22"/>
      <c r="C228" s="181"/>
      <c r="D228" s="181"/>
      <c r="E228" s="312"/>
      <c r="F228" s="313"/>
      <c r="G228" s="314"/>
      <c r="H228" s="168"/>
      <c r="I228" s="23"/>
      <c r="J228" s="151"/>
      <c r="K228" s="23"/>
      <c r="L228" s="20"/>
      <c r="M228" s="442"/>
      <c r="N228" s="139"/>
      <c r="O228" s="139"/>
      <c r="P228" s="142"/>
      <c r="Q228" s="139"/>
      <c r="R228" s="345"/>
      <c r="S228" s="345"/>
      <c r="T228" s="346"/>
      <c r="U228" s="736"/>
      <c r="V228" s="726"/>
      <c r="W228" s="475"/>
      <c r="X228" s="20"/>
      <c r="Y228" s="448"/>
      <c r="Z228" s="448"/>
      <c r="AA228" s="448"/>
      <c r="AB228" s="448"/>
      <c r="AC228" s="448"/>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row>
    <row r="229" spans="1:93" s="21" customFormat="1" ht="30" hidden="1" customHeight="1" x14ac:dyDescent="0.3">
      <c r="A229" s="319"/>
      <c r="B229" s="22"/>
      <c r="C229" s="181"/>
      <c r="D229" s="181"/>
      <c r="E229" s="312"/>
      <c r="F229" s="313"/>
      <c r="G229" s="314"/>
      <c r="H229" s="168"/>
      <c r="I229" s="23"/>
      <c r="J229" s="151"/>
      <c r="K229" s="23"/>
      <c r="L229" s="20"/>
      <c r="M229" s="442"/>
      <c r="N229" s="139"/>
      <c r="O229" s="139"/>
      <c r="P229" s="142"/>
      <c r="Q229" s="139"/>
      <c r="R229" s="345"/>
      <c r="S229" s="345"/>
      <c r="T229" s="346"/>
      <c r="U229" s="736"/>
      <c r="V229" s="726"/>
      <c r="W229" s="475"/>
      <c r="X229" s="20"/>
      <c r="Y229" s="448"/>
      <c r="Z229" s="448"/>
      <c r="AA229" s="448"/>
      <c r="AB229" s="448"/>
      <c r="AC229" s="448"/>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c r="CM229" s="25"/>
      <c r="CN229" s="25"/>
      <c r="CO229" s="25"/>
    </row>
    <row r="230" spans="1:93" s="21" customFormat="1" ht="30" hidden="1" customHeight="1" x14ac:dyDescent="0.3">
      <c r="A230" s="320"/>
      <c r="B230" s="22"/>
      <c r="C230" s="181"/>
      <c r="D230" s="181"/>
      <c r="E230" s="315"/>
      <c r="F230" s="316"/>
      <c r="G230" s="317"/>
      <c r="H230" s="168"/>
      <c r="I230" s="23"/>
      <c r="J230" s="151"/>
      <c r="K230" s="23"/>
      <c r="L230" s="20"/>
      <c r="M230" s="442"/>
      <c r="N230" s="139"/>
      <c r="O230" s="139"/>
      <c r="P230" s="142"/>
      <c r="Q230" s="139"/>
      <c r="R230" s="354"/>
      <c r="S230" s="354"/>
      <c r="T230" s="355"/>
      <c r="U230" s="737"/>
      <c r="V230" s="727"/>
      <c r="W230" s="478"/>
      <c r="X230" s="20"/>
      <c r="Y230" s="448"/>
      <c r="Z230" s="448"/>
      <c r="AA230" s="448"/>
      <c r="AB230" s="448"/>
      <c r="AC230" s="448"/>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row>
    <row r="231" spans="1:93" s="21" customFormat="1" ht="30" hidden="1" customHeight="1" x14ac:dyDescent="0.3">
      <c r="A231" s="762">
        <f>'1. Identificación'!A83</f>
        <v>0</v>
      </c>
      <c r="B231" s="154"/>
      <c r="C231" s="180"/>
      <c r="D231" s="180"/>
      <c r="E231" s="750"/>
      <c r="F231" s="741" t="str">
        <f>'2. Prob. Impacto'!H65</f>
        <v/>
      </c>
      <c r="G231" s="744" t="str">
        <f>'2. Prob. Impacto'!P65</f>
        <v/>
      </c>
      <c r="H231" s="167"/>
      <c r="I231" s="155"/>
      <c r="J231" s="151"/>
      <c r="K231" s="155"/>
      <c r="L231" s="156"/>
      <c r="M231" s="430"/>
      <c r="N231" s="138"/>
      <c r="O231" s="138"/>
      <c r="P231" s="141"/>
      <c r="Q231" s="138"/>
      <c r="R231" s="338"/>
      <c r="S231" s="338"/>
      <c r="T231" s="339"/>
      <c r="U231" s="735"/>
      <c r="V231" s="725"/>
      <c r="W231" s="474"/>
      <c r="X231" s="156"/>
      <c r="Y231" s="447"/>
      <c r="Z231" s="447"/>
      <c r="AA231" s="447"/>
      <c r="AB231" s="447"/>
      <c r="AC231" s="447"/>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row>
    <row r="232" spans="1:93" s="25" customFormat="1" ht="30" hidden="1" customHeight="1" x14ac:dyDescent="0.3">
      <c r="A232" s="763"/>
      <c r="B232" s="27"/>
      <c r="C232" s="181"/>
      <c r="D232" s="181"/>
      <c r="E232" s="751"/>
      <c r="F232" s="742"/>
      <c r="G232" s="745"/>
      <c r="H232" s="168"/>
      <c r="I232" s="23"/>
      <c r="J232" s="151"/>
      <c r="K232" s="23"/>
      <c r="L232" s="20"/>
      <c r="M232" s="442"/>
      <c r="N232" s="139"/>
      <c r="O232" s="139"/>
      <c r="P232" s="142"/>
      <c r="Q232" s="139"/>
      <c r="R232" s="345"/>
      <c r="S232" s="345"/>
      <c r="T232" s="346"/>
      <c r="U232" s="736"/>
      <c r="V232" s="726"/>
      <c r="W232" s="475"/>
      <c r="X232" s="198"/>
      <c r="Y232" s="450"/>
      <c r="Z232" s="450"/>
      <c r="AA232" s="450"/>
      <c r="AB232" s="450"/>
      <c r="AC232" s="450"/>
    </row>
    <row r="233" spans="1:93" s="25" customFormat="1" ht="30" hidden="1" customHeight="1" x14ac:dyDescent="0.3">
      <c r="A233" s="763"/>
      <c r="B233" s="27"/>
      <c r="C233" s="181"/>
      <c r="D233" s="181"/>
      <c r="E233" s="751"/>
      <c r="F233" s="742"/>
      <c r="G233" s="745"/>
      <c r="H233" s="168"/>
      <c r="I233" s="23"/>
      <c r="J233" s="151"/>
      <c r="K233" s="23"/>
      <c r="L233" s="20"/>
      <c r="M233" s="442"/>
      <c r="N233" s="139"/>
      <c r="O233" s="139"/>
      <c r="P233" s="142"/>
      <c r="Q233" s="139"/>
      <c r="R233" s="345"/>
      <c r="S233" s="345"/>
      <c r="T233" s="346"/>
      <c r="U233" s="736"/>
      <c r="V233" s="726"/>
      <c r="W233" s="478"/>
      <c r="X233" s="111"/>
      <c r="Y233" s="451"/>
      <c r="Z233" s="451"/>
      <c r="AA233" s="451"/>
      <c r="AB233" s="451"/>
      <c r="AC233" s="451"/>
    </row>
    <row r="234" spans="1:93" s="25" customFormat="1" ht="30" hidden="1" customHeight="1" x14ac:dyDescent="0.3">
      <c r="A234" s="764"/>
      <c r="B234" s="163"/>
      <c r="C234" s="182"/>
      <c r="D234" s="182"/>
      <c r="E234" s="752"/>
      <c r="F234" s="743"/>
      <c r="G234" s="746"/>
      <c r="H234" s="169"/>
      <c r="I234" s="158"/>
      <c r="J234" s="151"/>
      <c r="K234" s="158"/>
      <c r="L234" s="160"/>
      <c r="M234" s="353"/>
      <c r="N234" s="140"/>
      <c r="O234" s="140"/>
      <c r="P234" s="143"/>
      <c r="Q234" s="140"/>
      <c r="R234" s="354"/>
      <c r="S234" s="354"/>
      <c r="T234" s="355"/>
      <c r="U234" s="737"/>
      <c r="V234" s="727"/>
      <c r="W234" s="476"/>
      <c r="X234" s="166"/>
      <c r="Y234" s="452"/>
      <c r="Z234" s="452"/>
      <c r="AA234" s="452"/>
      <c r="AB234" s="452"/>
      <c r="AC234" s="452"/>
    </row>
    <row r="235" spans="1:93" s="21" customFormat="1" ht="30" hidden="1" customHeight="1" x14ac:dyDescent="0.3">
      <c r="A235" s="747">
        <f>'1. Identificación'!A84</f>
        <v>0</v>
      </c>
      <c r="B235" s="154"/>
      <c r="C235" s="180"/>
      <c r="D235" s="180"/>
      <c r="E235" s="750"/>
      <c r="F235" s="741" t="str">
        <f>'2. Prob. Impacto'!H66</f>
        <v/>
      </c>
      <c r="G235" s="744" t="str">
        <f>'2. Prob. Impacto'!P66</f>
        <v/>
      </c>
      <c r="H235" s="167"/>
      <c r="I235" s="155"/>
      <c r="J235" s="151"/>
      <c r="K235" s="155"/>
      <c r="L235" s="156"/>
      <c r="M235" s="430"/>
      <c r="N235" s="138"/>
      <c r="O235" s="138"/>
      <c r="P235" s="141"/>
      <c r="Q235" s="138"/>
      <c r="R235" s="338"/>
      <c r="S235" s="338"/>
      <c r="T235" s="339"/>
      <c r="U235" s="735"/>
      <c r="V235" s="725"/>
      <c r="W235" s="474"/>
      <c r="X235" s="156"/>
      <c r="Y235" s="447"/>
      <c r="Z235" s="447"/>
      <c r="AA235" s="447"/>
      <c r="AB235" s="447"/>
      <c r="AC235" s="447"/>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row>
    <row r="236" spans="1:93" s="25" customFormat="1" ht="30" hidden="1" customHeight="1" x14ac:dyDescent="0.3">
      <c r="A236" s="748"/>
      <c r="B236" s="27"/>
      <c r="C236" s="181"/>
      <c r="D236" s="181"/>
      <c r="E236" s="751"/>
      <c r="F236" s="742"/>
      <c r="G236" s="745"/>
      <c r="H236" s="168"/>
      <c r="I236" s="23"/>
      <c r="J236" s="151"/>
      <c r="K236" s="23"/>
      <c r="L236" s="20"/>
      <c r="M236" s="442"/>
      <c r="N236" s="139"/>
      <c r="O236" s="139"/>
      <c r="P236" s="142"/>
      <c r="Q236" s="139"/>
      <c r="R236" s="345"/>
      <c r="S236" s="345"/>
      <c r="T236" s="346"/>
      <c r="U236" s="736"/>
      <c r="V236" s="726"/>
      <c r="W236" s="475"/>
      <c r="X236" s="20"/>
      <c r="Y236" s="448"/>
      <c r="Z236" s="448"/>
      <c r="AA236" s="448"/>
      <c r="AB236" s="448"/>
      <c r="AC236" s="448"/>
    </row>
    <row r="237" spans="1:93" s="25" customFormat="1" ht="30" hidden="1" customHeight="1" x14ac:dyDescent="0.3">
      <c r="A237" s="748"/>
      <c r="B237" s="27"/>
      <c r="C237" s="181"/>
      <c r="D237" s="181"/>
      <c r="E237" s="751"/>
      <c r="F237" s="742"/>
      <c r="G237" s="745"/>
      <c r="H237" s="168"/>
      <c r="I237" s="23"/>
      <c r="J237" s="151"/>
      <c r="K237" s="23"/>
      <c r="L237" s="20"/>
      <c r="M237" s="442"/>
      <c r="N237" s="139"/>
      <c r="O237" s="139"/>
      <c r="P237" s="142"/>
      <c r="Q237" s="139"/>
      <c r="R237" s="345"/>
      <c r="S237" s="345"/>
      <c r="T237" s="346"/>
      <c r="U237" s="736"/>
      <c r="V237" s="726"/>
      <c r="W237" s="475"/>
      <c r="X237" s="20"/>
      <c r="Y237" s="448"/>
      <c r="Z237" s="448"/>
      <c r="AA237" s="448"/>
      <c r="AB237" s="448"/>
      <c r="AC237" s="448"/>
    </row>
    <row r="238" spans="1:93" s="25" customFormat="1" ht="30" hidden="1" customHeight="1" x14ac:dyDescent="0.3">
      <c r="A238" s="749"/>
      <c r="B238" s="163"/>
      <c r="C238" s="182"/>
      <c r="D238" s="182"/>
      <c r="E238" s="752"/>
      <c r="F238" s="743"/>
      <c r="G238" s="746"/>
      <c r="H238" s="169"/>
      <c r="I238" s="158"/>
      <c r="J238" s="151"/>
      <c r="K238" s="158"/>
      <c r="L238" s="160"/>
      <c r="M238" s="353"/>
      <c r="N238" s="140"/>
      <c r="O238" s="140"/>
      <c r="P238" s="143"/>
      <c r="Q238" s="140"/>
      <c r="R238" s="354"/>
      <c r="S238" s="354"/>
      <c r="T238" s="355"/>
      <c r="U238" s="737"/>
      <c r="V238" s="727"/>
      <c r="W238" s="476"/>
      <c r="X238" s="160"/>
      <c r="Y238" s="449"/>
      <c r="Z238" s="449"/>
      <c r="AA238" s="449"/>
      <c r="AB238" s="449"/>
      <c r="AC238" s="449"/>
    </row>
    <row r="239" spans="1:93" s="21" customFormat="1" ht="30" hidden="1" customHeight="1" x14ac:dyDescent="0.3">
      <c r="A239" s="747">
        <f>'1. Identificación'!A85</f>
        <v>0</v>
      </c>
      <c r="B239" s="154"/>
      <c r="C239" s="180"/>
      <c r="D239" s="180"/>
      <c r="E239" s="750"/>
      <c r="F239" s="741" t="str">
        <f>'2. Prob. Impacto'!H67</f>
        <v/>
      </c>
      <c r="G239" s="744" t="str">
        <f>'2. Prob. Impacto'!P67</f>
        <v/>
      </c>
      <c r="H239" s="167"/>
      <c r="I239" s="155"/>
      <c r="J239" s="151"/>
      <c r="K239" s="155"/>
      <c r="L239" s="156"/>
      <c r="M239" s="430"/>
      <c r="N239" s="138"/>
      <c r="O239" s="138"/>
      <c r="P239" s="141"/>
      <c r="Q239" s="138"/>
      <c r="R239" s="338"/>
      <c r="S239" s="338"/>
      <c r="T239" s="339"/>
      <c r="U239" s="735"/>
      <c r="V239" s="725"/>
      <c r="W239" s="474"/>
      <c r="X239" s="156"/>
      <c r="Y239" s="447"/>
      <c r="Z239" s="447"/>
      <c r="AA239" s="447"/>
      <c r="AB239" s="447"/>
      <c r="AC239" s="447"/>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row>
    <row r="240" spans="1:93" s="21" customFormat="1" ht="30" hidden="1" customHeight="1" x14ac:dyDescent="0.3">
      <c r="A240" s="748"/>
      <c r="B240" s="22"/>
      <c r="C240" s="181"/>
      <c r="D240" s="181"/>
      <c r="E240" s="751"/>
      <c r="F240" s="742"/>
      <c r="G240" s="745"/>
      <c r="H240" s="168"/>
      <c r="I240" s="23"/>
      <c r="J240" s="151"/>
      <c r="K240" s="23"/>
      <c r="L240" s="20"/>
      <c r="M240" s="442"/>
      <c r="N240" s="139"/>
      <c r="O240" s="139"/>
      <c r="P240" s="142"/>
      <c r="Q240" s="139"/>
      <c r="R240" s="345"/>
      <c r="S240" s="345"/>
      <c r="T240" s="346"/>
      <c r="U240" s="736"/>
      <c r="V240" s="726"/>
      <c r="W240" s="475"/>
      <c r="X240" s="20"/>
      <c r="Y240" s="448"/>
      <c r="Z240" s="448"/>
      <c r="AA240" s="448"/>
      <c r="AB240" s="448"/>
      <c r="AC240" s="448"/>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row>
    <row r="241" spans="1:93" s="21" customFormat="1" ht="30" hidden="1" customHeight="1" x14ac:dyDescent="0.3">
      <c r="A241" s="748"/>
      <c r="B241" s="22"/>
      <c r="C241" s="181"/>
      <c r="D241" s="181"/>
      <c r="E241" s="751"/>
      <c r="F241" s="742"/>
      <c r="G241" s="745"/>
      <c r="H241" s="168"/>
      <c r="I241" s="23"/>
      <c r="J241" s="151"/>
      <c r="K241" s="23"/>
      <c r="L241" s="20"/>
      <c r="M241" s="442"/>
      <c r="N241" s="139"/>
      <c r="O241" s="139"/>
      <c r="P241" s="142"/>
      <c r="Q241" s="139"/>
      <c r="R241" s="345"/>
      <c r="S241" s="345"/>
      <c r="T241" s="346"/>
      <c r="U241" s="736"/>
      <c r="V241" s="726"/>
      <c r="W241" s="475"/>
      <c r="X241" s="20"/>
      <c r="Y241" s="448"/>
      <c r="Z241" s="448"/>
      <c r="AA241" s="448"/>
      <c r="AB241" s="448"/>
      <c r="AC241" s="448"/>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row>
    <row r="242" spans="1:93" s="21" customFormat="1" ht="30" hidden="1" customHeight="1" x14ac:dyDescent="0.3">
      <c r="A242" s="749"/>
      <c r="B242" s="157"/>
      <c r="C242" s="182"/>
      <c r="D242" s="182"/>
      <c r="E242" s="752"/>
      <c r="F242" s="743"/>
      <c r="G242" s="746"/>
      <c r="H242" s="169"/>
      <c r="I242" s="158"/>
      <c r="J242" s="151"/>
      <c r="K242" s="158"/>
      <c r="L242" s="160"/>
      <c r="M242" s="353"/>
      <c r="N242" s="140"/>
      <c r="O242" s="140"/>
      <c r="P242" s="143"/>
      <c r="Q242" s="140"/>
      <c r="R242" s="354"/>
      <c r="S242" s="354"/>
      <c r="T242" s="355"/>
      <c r="U242" s="737"/>
      <c r="V242" s="727"/>
      <c r="W242" s="476"/>
      <c r="X242" s="160"/>
      <c r="Y242" s="449"/>
      <c r="Z242" s="449"/>
      <c r="AA242" s="449"/>
      <c r="AB242" s="449"/>
      <c r="AC242" s="449"/>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row>
    <row r="243" spans="1:93" s="21" customFormat="1" ht="30" hidden="1" customHeight="1" x14ac:dyDescent="0.3">
      <c r="A243" s="747">
        <f>'1. Identificación'!A86</f>
        <v>0</v>
      </c>
      <c r="B243" s="154"/>
      <c r="C243" s="180"/>
      <c r="D243" s="180"/>
      <c r="E243" s="750"/>
      <c r="F243" s="741" t="str">
        <f>'2. Prob. Impacto'!H68</f>
        <v/>
      </c>
      <c r="G243" s="744" t="str">
        <f>'2. Prob. Impacto'!P68</f>
        <v/>
      </c>
      <c r="H243" s="167"/>
      <c r="I243" s="155"/>
      <c r="J243" s="151"/>
      <c r="K243" s="155"/>
      <c r="L243" s="156"/>
      <c r="M243" s="430"/>
      <c r="N243" s="138"/>
      <c r="O243" s="138"/>
      <c r="P243" s="141"/>
      <c r="Q243" s="138"/>
      <c r="R243" s="338"/>
      <c r="S243" s="338"/>
      <c r="T243" s="339"/>
      <c r="U243" s="735"/>
      <c r="V243" s="725"/>
      <c r="W243" s="474"/>
      <c r="X243" s="156"/>
      <c r="Y243" s="447"/>
      <c r="Z243" s="447"/>
      <c r="AA243" s="447"/>
      <c r="AB243" s="447"/>
      <c r="AC243" s="447"/>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row>
    <row r="244" spans="1:93" s="21" customFormat="1" ht="30" hidden="1" customHeight="1" x14ac:dyDescent="0.3">
      <c r="A244" s="748"/>
      <c r="B244" s="22"/>
      <c r="C244" s="181"/>
      <c r="D244" s="181"/>
      <c r="E244" s="751"/>
      <c r="F244" s="742"/>
      <c r="G244" s="745"/>
      <c r="H244" s="168"/>
      <c r="I244" s="23"/>
      <c r="J244" s="151"/>
      <c r="K244" s="23"/>
      <c r="L244" s="20"/>
      <c r="M244" s="442"/>
      <c r="N244" s="139"/>
      <c r="O244" s="139"/>
      <c r="P244" s="142"/>
      <c r="Q244" s="139"/>
      <c r="R244" s="345"/>
      <c r="S244" s="345"/>
      <c r="T244" s="346"/>
      <c r="U244" s="736"/>
      <c r="V244" s="726"/>
      <c r="W244" s="475"/>
      <c r="X244" s="20"/>
      <c r="Y244" s="448"/>
      <c r="Z244" s="448"/>
      <c r="AA244" s="448"/>
      <c r="AB244" s="448"/>
      <c r="AC244" s="448"/>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c r="CI244" s="25"/>
      <c r="CJ244" s="25"/>
      <c r="CK244" s="25"/>
      <c r="CL244" s="25"/>
      <c r="CM244" s="25"/>
      <c r="CN244" s="25"/>
      <c r="CO244" s="25"/>
    </row>
    <row r="245" spans="1:93" s="21" customFormat="1" ht="30" hidden="1" customHeight="1" x14ac:dyDescent="0.3">
      <c r="A245" s="748"/>
      <c r="B245" s="22"/>
      <c r="C245" s="181"/>
      <c r="D245" s="181"/>
      <c r="E245" s="751"/>
      <c r="F245" s="742"/>
      <c r="G245" s="745"/>
      <c r="H245" s="168"/>
      <c r="I245" s="23"/>
      <c r="J245" s="151"/>
      <c r="K245" s="23"/>
      <c r="L245" s="20"/>
      <c r="M245" s="442"/>
      <c r="N245" s="139"/>
      <c r="O245" s="139"/>
      <c r="P245" s="142"/>
      <c r="Q245" s="139"/>
      <c r="R245" s="345"/>
      <c r="S245" s="345"/>
      <c r="T245" s="346"/>
      <c r="U245" s="736"/>
      <c r="V245" s="726"/>
      <c r="W245" s="475"/>
      <c r="X245" s="20"/>
      <c r="Y245" s="448"/>
      <c r="Z245" s="448"/>
      <c r="AA245" s="448"/>
      <c r="AB245" s="448"/>
      <c r="AC245" s="448"/>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25"/>
      <c r="CH245" s="25"/>
      <c r="CI245" s="25"/>
      <c r="CJ245" s="25"/>
      <c r="CK245" s="25"/>
      <c r="CL245" s="25"/>
      <c r="CM245" s="25"/>
      <c r="CN245" s="25"/>
      <c r="CO245" s="25"/>
    </row>
    <row r="246" spans="1:93" s="21" customFormat="1" ht="30" hidden="1" customHeight="1" x14ac:dyDescent="0.3">
      <c r="A246" s="749"/>
      <c r="B246" s="157"/>
      <c r="C246" s="182"/>
      <c r="D246" s="182"/>
      <c r="E246" s="752"/>
      <c r="F246" s="743"/>
      <c r="G246" s="746"/>
      <c r="H246" s="169"/>
      <c r="I246" s="158"/>
      <c r="J246" s="151"/>
      <c r="K246" s="158"/>
      <c r="L246" s="160"/>
      <c r="M246" s="353"/>
      <c r="N246" s="140"/>
      <c r="O246" s="140"/>
      <c r="P246" s="143"/>
      <c r="Q246" s="140"/>
      <c r="R246" s="354"/>
      <c r="S246" s="354"/>
      <c r="T246" s="355"/>
      <c r="U246" s="737"/>
      <c r="V246" s="727"/>
      <c r="W246" s="476"/>
      <c r="X246" s="160"/>
      <c r="Y246" s="449"/>
      <c r="Z246" s="449"/>
      <c r="AA246" s="449"/>
      <c r="AB246" s="449"/>
      <c r="AC246" s="449"/>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row>
    <row r="247" spans="1:93" s="21" customFormat="1" ht="30" hidden="1" customHeight="1" x14ac:dyDescent="0.3">
      <c r="A247" s="747">
        <f>'1. Identificación'!A87</f>
        <v>0</v>
      </c>
      <c r="B247" s="154"/>
      <c r="C247" s="180"/>
      <c r="D247" s="180"/>
      <c r="E247" s="750"/>
      <c r="F247" s="741" t="str">
        <f>'2. Prob. Impacto'!H69</f>
        <v/>
      </c>
      <c r="G247" s="744" t="str">
        <f>'2. Prob. Impacto'!P69</f>
        <v/>
      </c>
      <c r="H247" s="167"/>
      <c r="I247" s="155"/>
      <c r="J247" s="151"/>
      <c r="K247" s="155"/>
      <c r="L247" s="156"/>
      <c r="M247" s="430"/>
      <c r="N247" s="138"/>
      <c r="O247" s="138"/>
      <c r="P247" s="141"/>
      <c r="Q247" s="138"/>
      <c r="R247" s="338"/>
      <c r="S247" s="338"/>
      <c r="T247" s="339"/>
      <c r="U247" s="735"/>
      <c r="V247" s="725"/>
      <c r="W247" s="474"/>
      <c r="X247" s="156"/>
      <c r="Y247" s="447"/>
      <c r="Z247" s="447"/>
      <c r="AA247" s="447"/>
      <c r="AB247" s="447"/>
      <c r="AC247" s="447"/>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c r="CA247" s="25"/>
      <c r="CB247" s="25"/>
      <c r="CC247" s="25"/>
      <c r="CD247" s="25"/>
      <c r="CE247" s="25"/>
      <c r="CF247" s="25"/>
      <c r="CG247" s="25"/>
      <c r="CH247" s="25"/>
      <c r="CI247" s="25"/>
      <c r="CJ247" s="25"/>
      <c r="CK247" s="25"/>
      <c r="CL247" s="25"/>
      <c r="CM247" s="25"/>
      <c r="CN247" s="25"/>
      <c r="CO247" s="25"/>
    </row>
    <row r="248" spans="1:93" s="25" customFormat="1" ht="30" hidden="1" customHeight="1" x14ac:dyDescent="0.3">
      <c r="A248" s="748"/>
      <c r="B248" s="27"/>
      <c r="C248" s="181"/>
      <c r="D248" s="181"/>
      <c r="E248" s="751"/>
      <c r="F248" s="742"/>
      <c r="G248" s="745"/>
      <c r="H248" s="168"/>
      <c r="I248" s="23"/>
      <c r="J248" s="151"/>
      <c r="K248" s="23"/>
      <c r="L248" s="20"/>
      <c r="M248" s="442"/>
      <c r="N248" s="139"/>
      <c r="O248" s="139"/>
      <c r="P248" s="142"/>
      <c r="Q248" s="139"/>
      <c r="R248" s="345"/>
      <c r="S248" s="345"/>
      <c r="T248" s="346"/>
      <c r="U248" s="736"/>
      <c r="V248" s="726"/>
      <c r="W248" s="475"/>
      <c r="X248" s="20"/>
      <c r="Y248" s="448"/>
      <c r="Z248" s="448"/>
      <c r="AA248" s="448"/>
      <c r="AB248" s="448"/>
      <c r="AC248" s="448"/>
    </row>
    <row r="249" spans="1:93" s="25" customFormat="1" ht="30" hidden="1" customHeight="1" x14ac:dyDescent="0.3">
      <c r="A249" s="748"/>
      <c r="B249" s="27"/>
      <c r="C249" s="181"/>
      <c r="D249" s="181"/>
      <c r="E249" s="751"/>
      <c r="F249" s="742"/>
      <c r="G249" s="745"/>
      <c r="H249" s="168"/>
      <c r="I249" s="23"/>
      <c r="J249" s="151"/>
      <c r="K249" s="23"/>
      <c r="L249" s="20"/>
      <c r="M249" s="442"/>
      <c r="N249" s="139"/>
      <c r="O249" s="139"/>
      <c r="P249" s="142"/>
      <c r="Q249" s="139"/>
      <c r="R249" s="345"/>
      <c r="S249" s="345"/>
      <c r="T249" s="346"/>
      <c r="U249" s="736"/>
      <c r="V249" s="726"/>
      <c r="W249" s="475"/>
      <c r="X249" s="20"/>
      <c r="Y249" s="448"/>
      <c r="Z249" s="448"/>
      <c r="AA249" s="448"/>
      <c r="AB249" s="448"/>
      <c r="AC249" s="448"/>
    </row>
    <row r="250" spans="1:93" s="25" customFormat="1" ht="30" hidden="1" customHeight="1" x14ac:dyDescent="0.3">
      <c r="A250" s="749"/>
      <c r="B250" s="163"/>
      <c r="C250" s="182"/>
      <c r="D250" s="182"/>
      <c r="E250" s="752"/>
      <c r="F250" s="743"/>
      <c r="G250" s="746"/>
      <c r="H250" s="169"/>
      <c r="I250" s="158"/>
      <c r="J250" s="151"/>
      <c r="K250" s="158"/>
      <c r="L250" s="160"/>
      <c r="M250" s="353"/>
      <c r="N250" s="140"/>
      <c r="O250" s="140"/>
      <c r="P250" s="143"/>
      <c r="Q250" s="140"/>
      <c r="R250" s="354"/>
      <c r="S250" s="354"/>
      <c r="T250" s="355"/>
      <c r="U250" s="737"/>
      <c r="V250" s="727"/>
      <c r="W250" s="476"/>
      <c r="X250" s="160"/>
      <c r="Y250" s="449"/>
      <c r="Z250" s="449"/>
      <c r="AA250" s="449"/>
      <c r="AB250" s="449"/>
      <c r="AC250" s="449"/>
    </row>
    <row r="251" spans="1:93" s="21" customFormat="1" ht="30" hidden="1" customHeight="1" x14ac:dyDescent="0.3">
      <c r="A251" s="747">
        <f>'1. Identificación'!A88</f>
        <v>0</v>
      </c>
      <c r="B251" s="154"/>
      <c r="C251" s="180"/>
      <c r="D251" s="180"/>
      <c r="E251" s="750"/>
      <c r="F251" s="741" t="str">
        <f>'2. Prob. Impacto'!H70</f>
        <v/>
      </c>
      <c r="G251" s="744" t="str">
        <f>'2. Prob. Impacto'!P70</f>
        <v/>
      </c>
      <c r="H251" s="167"/>
      <c r="I251" s="155"/>
      <c r="J251" s="151"/>
      <c r="K251" s="155"/>
      <c r="L251" s="156"/>
      <c r="M251" s="430"/>
      <c r="N251" s="138"/>
      <c r="O251" s="138"/>
      <c r="P251" s="141"/>
      <c r="Q251" s="138"/>
      <c r="R251" s="338"/>
      <c r="S251" s="338"/>
      <c r="T251" s="339"/>
      <c r="U251" s="735"/>
      <c r="V251" s="725"/>
      <c r="W251" s="474"/>
      <c r="X251" s="156"/>
      <c r="Y251" s="447"/>
      <c r="Z251" s="447"/>
      <c r="AA251" s="447"/>
      <c r="AB251" s="447"/>
      <c r="AC251" s="447"/>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c r="CA251" s="25"/>
      <c r="CB251" s="25"/>
      <c r="CC251" s="25"/>
      <c r="CD251" s="25"/>
      <c r="CE251" s="25"/>
      <c r="CF251" s="25"/>
      <c r="CG251" s="25"/>
      <c r="CH251" s="25"/>
      <c r="CI251" s="25"/>
      <c r="CJ251" s="25"/>
      <c r="CK251" s="25"/>
      <c r="CL251" s="25"/>
      <c r="CM251" s="25"/>
      <c r="CN251" s="25"/>
      <c r="CO251" s="25"/>
    </row>
    <row r="252" spans="1:93" ht="30" hidden="1" customHeight="1" x14ac:dyDescent="0.3">
      <c r="A252" s="748"/>
      <c r="B252" s="109"/>
      <c r="C252" s="181"/>
      <c r="D252" s="181"/>
      <c r="E252" s="751"/>
      <c r="F252" s="742"/>
      <c r="G252" s="745"/>
      <c r="H252" s="168"/>
      <c r="I252" s="110"/>
      <c r="J252" s="151"/>
      <c r="K252" s="108"/>
      <c r="L252" s="108"/>
      <c r="M252" s="442"/>
      <c r="N252" s="139"/>
      <c r="O252" s="139"/>
      <c r="P252" s="142"/>
      <c r="Q252" s="139"/>
      <c r="R252" s="345"/>
      <c r="S252" s="345"/>
      <c r="T252" s="346"/>
      <c r="U252" s="736"/>
      <c r="V252" s="726"/>
      <c r="W252" s="475"/>
      <c r="X252" s="108"/>
      <c r="Y252" s="453"/>
      <c r="Z252" s="453"/>
      <c r="AA252" s="453"/>
      <c r="AB252" s="453"/>
      <c r="AC252" s="453"/>
    </row>
    <row r="253" spans="1:93" ht="30" hidden="1" customHeight="1" x14ac:dyDescent="0.3">
      <c r="A253" s="748"/>
      <c r="B253" s="109"/>
      <c r="C253" s="181"/>
      <c r="D253" s="181"/>
      <c r="E253" s="751"/>
      <c r="F253" s="742"/>
      <c r="G253" s="745"/>
      <c r="H253" s="170"/>
      <c r="I253" s="112"/>
      <c r="J253" s="151"/>
      <c r="K253" s="111"/>
      <c r="L253" s="111"/>
      <c r="M253" s="442"/>
      <c r="N253" s="139"/>
      <c r="O253" s="139"/>
      <c r="P253" s="142"/>
      <c r="Q253" s="139"/>
      <c r="R253" s="345"/>
      <c r="S253" s="345"/>
      <c r="T253" s="346"/>
      <c r="U253" s="736"/>
      <c r="V253" s="726"/>
      <c r="W253" s="478"/>
      <c r="X253" s="111"/>
      <c r="Y253" s="451"/>
      <c r="Z253" s="451"/>
      <c r="AA253" s="451"/>
      <c r="AB253" s="451"/>
      <c r="AC253" s="451"/>
    </row>
    <row r="254" spans="1:93" ht="30" hidden="1" customHeight="1" x14ac:dyDescent="0.3">
      <c r="A254" s="757"/>
      <c r="B254" s="195"/>
      <c r="C254" s="184"/>
      <c r="D254" s="184"/>
      <c r="E254" s="759"/>
      <c r="F254" s="742"/>
      <c r="G254" s="745"/>
      <c r="H254" s="169"/>
      <c r="I254" s="165"/>
      <c r="J254" s="159"/>
      <c r="K254" s="166"/>
      <c r="L254" s="166"/>
      <c r="M254" s="353"/>
      <c r="N254" s="140"/>
      <c r="O254" s="140"/>
      <c r="P254" s="143"/>
      <c r="Q254" s="140"/>
      <c r="R254" s="354"/>
      <c r="S254" s="354"/>
      <c r="T254" s="355"/>
      <c r="U254" s="737"/>
      <c r="V254" s="727"/>
      <c r="W254" s="476"/>
      <c r="X254" s="166"/>
      <c r="Y254" s="452"/>
      <c r="Z254" s="452"/>
      <c r="AA254" s="452"/>
      <c r="AB254" s="452"/>
      <c r="AC254" s="452"/>
    </row>
    <row r="255" spans="1:93" s="21" customFormat="1" ht="30" hidden="1" customHeight="1" x14ac:dyDescent="0.3">
      <c r="A255" s="747">
        <f>'1. Identificación'!A89</f>
        <v>0</v>
      </c>
      <c r="B255" s="154"/>
      <c r="C255" s="180"/>
      <c r="D255" s="180"/>
      <c r="E255" s="750"/>
      <c r="F255" s="741" t="str">
        <f>'2. Prob. Impacto'!H71</f>
        <v/>
      </c>
      <c r="G255" s="744" t="str">
        <f>'2. Prob. Impacto'!P71</f>
        <v/>
      </c>
      <c r="H255" s="167"/>
      <c r="I255" s="155"/>
      <c r="J255" s="541"/>
      <c r="K255" s="155"/>
      <c r="L255" s="156"/>
      <c r="M255" s="430"/>
      <c r="N255" s="138"/>
      <c r="O255" s="138"/>
      <c r="P255" s="141"/>
      <c r="Q255" s="138"/>
      <c r="R255" s="338"/>
      <c r="S255" s="338"/>
      <c r="T255" s="339"/>
      <c r="U255" s="735"/>
      <c r="V255" s="725"/>
      <c r="W255" s="474"/>
      <c r="X255" s="156"/>
      <c r="Y255" s="447"/>
      <c r="Z255" s="447"/>
      <c r="AA255" s="447"/>
      <c r="AB255" s="447"/>
      <c r="AC255" s="447"/>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c r="CC255" s="25"/>
      <c r="CD255" s="25"/>
      <c r="CE255" s="25"/>
      <c r="CF255" s="25"/>
      <c r="CG255" s="25"/>
      <c r="CH255" s="25"/>
      <c r="CI255" s="25"/>
      <c r="CJ255" s="25"/>
      <c r="CK255" s="25"/>
      <c r="CL255" s="25"/>
      <c r="CM255" s="25"/>
      <c r="CN255" s="25"/>
      <c r="CO255" s="25"/>
    </row>
    <row r="256" spans="1:93" ht="30" hidden="1" customHeight="1" x14ac:dyDescent="0.3">
      <c r="A256" s="748"/>
      <c r="B256" s="109"/>
      <c r="C256" s="181"/>
      <c r="D256" s="181"/>
      <c r="E256" s="751"/>
      <c r="F256" s="742"/>
      <c r="G256" s="745"/>
      <c r="H256" s="168"/>
      <c r="I256" s="196"/>
      <c r="J256" s="151"/>
      <c r="K256" s="197"/>
      <c r="L256" s="108"/>
      <c r="M256" s="442"/>
      <c r="N256" s="139"/>
      <c r="O256" s="139"/>
      <c r="P256" s="142"/>
      <c r="Q256" s="139"/>
      <c r="R256" s="345"/>
      <c r="S256" s="345"/>
      <c r="T256" s="346"/>
      <c r="U256" s="736"/>
      <c r="V256" s="726"/>
      <c r="W256" s="475"/>
      <c r="X256" s="198"/>
      <c r="Y256" s="450"/>
      <c r="Z256" s="450"/>
      <c r="AA256" s="450"/>
      <c r="AB256" s="450"/>
      <c r="AC256" s="450"/>
    </row>
    <row r="257" spans="1:93" ht="30" hidden="1" customHeight="1" x14ac:dyDescent="0.3">
      <c r="A257" s="748"/>
      <c r="B257" s="109"/>
      <c r="C257" s="181"/>
      <c r="D257" s="181"/>
      <c r="E257" s="751"/>
      <c r="F257" s="742"/>
      <c r="G257" s="745"/>
      <c r="H257" s="170"/>
      <c r="I257" s="112"/>
      <c r="J257" s="151"/>
      <c r="K257" s="111"/>
      <c r="L257" s="111"/>
      <c r="M257" s="442"/>
      <c r="N257" s="139"/>
      <c r="O257" s="139"/>
      <c r="P257" s="142"/>
      <c r="Q257" s="139"/>
      <c r="R257" s="345"/>
      <c r="S257" s="345"/>
      <c r="T257" s="346"/>
      <c r="U257" s="736"/>
      <c r="V257" s="726"/>
      <c r="W257" s="478"/>
      <c r="X257" s="111"/>
      <c r="Y257" s="451"/>
      <c r="Z257" s="451"/>
      <c r="AA257" s="451"/>
      <c r="AB257" s="451"/>
      <c r="AC257" s="451"/>
    </row>
    <row r="258" spans="1:93" ht="30" hidden="1" customHeight="1" x14ac:dyDescent="0.3">
      <c r="A258" s="749"/>
      <c r="B258" s="164"/>
      <c r="C258" s="182"/>
      <c r="D258" s="182"/>
      <c r="E258" s="752"/>
      <c r="F258" s="743"/>
      <c r="G258" s="746"/>
      <c r="H258" s="169"/>
      <c r="I258" s="165"/>
      <c r="J258" s="159"/>
      <c r="K258" s="166"/>
      <c r="L258" s="166"/>
      <c r="M258" s="353"/>
      <c r="N258" s="140"/>
      <c r="O258" s="140"/>
      <c r="P258" s="143"/>
      <c r="Q258" s="140"/>
      <c r="R258" s="354"/>
      <c r="S258" s="354"/>
      <c r="T258" s="355"/>
      <c r="U258" s="737"/>
      <c r="V258" s="727"/>
      <c r="W258" s="476"/>
      <c r="X258" s="166"/>
      <c r="Y258" s="452"/>
      <c r="Z258" s="452"/>
      <c r="AA258" s="452"/>
      <c r="AB258" s="452"/>
      <c r="AC258" s="452"/>
    </row>
    <row r="259" spans="1:93" s="21" customFormat="1" ht="30" hidden="1" customHeight="1" x14ac:dyDescent="0.3">
      <c r="A259" s="747">
        <f>'1. Identificación'!A90</f>
        <v>0</v>
      </c>
      <c r="B259" s="154"/>
      <c r="C259" s="180"/>
      <c r="D259" s="180"/>
      <c r="E259" s="750"/>
      <c r="F259" s="741" t="str">
        <f>'2. Prob. Impacto'!H72</f>
        <v/>
      </c>
      <c r="G259" s="744" t="str">
        <f>'2. Prob. Impacto'!P72</f>
        <v/>
      </c>
      <c r="H259" s="167"/>
      <c r="I259" s="155"/>
      <c r="J259" s="541"/>
      <c r="K259" s="155"/>
      <c r="L259" s="156"/>
      <c r="M259" s="430"/>
      <c r="N259" s="138"/>
      <c r="O259" s="138"/>
      <c r="P259" s="141"/>
      <c r="Q259" s="138"/>
      <c r="R259" s="338"/>
      <c r="S259" s="338"/>
      <c r="T259" s="339"/>
      <c r="U259" s="735"/>
      <c r="V259" s="725"/>
      <c r="W259" s="474"/>
      <c r="X259" s="156"/>
      <c r="Y259" s="447"/>
      <c r="Z259" s="447"/>
      <c r="AA259" s="447"/>
      <c r="AB259" s="447"/>
      <c r="AC259" s="447"/>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c r="CC259" s="25"/>
      <c r="CD259" s="25"/>
      <c r="CE259" s="25"/>
      <c r="CF259" s="25"/>
      <c r="CG259" s="25"/>
      <c r="CH259" s="25"/>
      <c r="CI259" s="25"/>
      <c r="CJ259" s="25"/>
      <c r="CK259" s="25"/>
      <c r="CL259" s="25"/>
      <c r="CM259" s="25"/>
      <c r="CN259" s="25"/>
      <c r="CO259" s="25"/>
    </row>
    <row r="260" spans="1:93" ht="30" hidden="1" customHeight="1" x14ac:dyDescent="0.3">
      <c r="A260" s="748"/>
      <c r="B260" s="109"/>
      <c r="C260" s="181"/>
      <c r="D260" s="181"/>
      <c r="E260" s="751"/>
      <c r="F260" s="742"/>
      <c r="G260" s="745"/>
      <c r="H260" s="168"/>
      <c r="I260" s="110"/>
      <c r="J260" s="151"/>
      <c r="K260" s="108"/>
      <c r="L260" s="108"/>
      <c r="M260" s="442"/>
      <c r="N260" s="139"/>
      <c r="O260" s="139"/>
      <c r="P260" s="142"/>
      <c r="Q260" s="139"/>
      <c r="R260" s="345"/>
      <c r="S260" s="345"/>
      <c r="T260" s="346"/>
      <c r="U260" s="736"/>
      <c r="V260" s="726"/>
      <c r="W260" s="475"/>
      <c r="X260" s="108"/>
      <c r="Y260" s="453"/>
      <c r="Z260" s="453"/>
      <c r="AA260" s="453"/>
      <c r="AB260" s="453"/>
      <c r="AC260" s="453"/>
    </row>
    <row r="261" spans="1:93" ht="30" hidden="1" customHeight="1" x14ac:dyDescent="0.3">
      <c r="A261" s="748"/>
      <c r="B261" s="109"/>
      <c r="C261" s="181"/>
      <c r="D261" s="181"/>
      <c r="E261" s="751"/>
      <c r="F261" s="742"/>
      <c r="G261" s="745"/>
      <c r="H261" s="170"/>
      <c r="I261" s="112"/>
      <c r="J261" s="151"/>
      <c r="K261" s="111"/>
      <c r="L261" s="111"/>
      <c r="M261" s="442"/>
      <c r="N261" s="139"/>
      <c r="O261" s="139"/>
      <c r="P261" s="142"/>
      <c r="Q261" s="139"/>
      <c r="R261" s="345"/>
      <c r="S261" s="345"/>
      <c r="T261" s="346"/>
      <c r="U261" s="736"/>
      <c r="V261" s="726"/>
      <c r="W261" s="478"/>
      <c r="X261" s="111"/>
      <c r="Y261" s="451"/>
      <c r="Z261" s="451"/>
      <c r="AA261" s="451"/>
      <c r="AB261" s="451"/>
      <c r="AC261" s="451"/>
    </row>
    <row r="262" spans="1:93" ht="30" hidden="1" customHeight="1" x14ac:dyDescent="0.3">
      <c r="A262" s="749"/>
      <c r="B262" s="164"/>
      <c r="C262" s="182"/>
      <c r="D262" s="182"/>
      <c r="E262" s="752"/>
      <c r="F262" s="743"/>
      <c r="G262" s="746"/>
      <c r="H262" s="169"/>
      <c r="I262" s="165"/>
      <c r="J262" s="159"/>
      <c r="K262" s="166"/>
      <c r="L262" s="166"/>
      <c r="M262" s="353"/>
      <c r="N262" s="140"/>
      <c r="O262" s="140"/>
      <c r="P262" s="143"/>
      <c r="Q262" s="140"/>
      <c r="R262" s="354"/>
      <c r="S262" s="354"/>
      <c r="T262" s="355"/>
      <c r="U262" s="737"/>
      <c r="V262" s="727"/>
      <c r="W262" s="476"/>
      <c r="X262" s="166"/>
      <c r="Y262" s="452"/>
      <c r="Z262" s="452"/>
      <c r="AA262" s="452"/>
      <c r="AB262" s="452"/>
      <c r="AC262" s="452"/>
    </row>
    <row r="263" spans="1:93" s="21" customFormat="1" ht="30" hidden="1" customHeight="1" x14ac:dyDescent="0.3">
      <c r="A263" s="756">
        <f>'1. Identificación'!A91</f>
        <v>0</v>
      </c>
      <c r="B263" s="153"/>
      <c r="C263" s="183"/>
      <c r="D263" s="183"/>
      <c r="E263" s="758"/>
      <c r="F263" s="760" t="str">
        <f>'2. Prob. Impacto'!H73</f>
        <v/>
      </c>
      <c r="G263" s="761" t="str">
        <f>'2. Prob. Impacto'!P73</f>
        <v/>
      </c>
      <c r="H263" s="167"/>
      <c r="I263" s="155"/>
      <c r="J263" s="541"/>
      <c r="K263" s="155"/>
      <c r="L263" s="156"/>
      <c r="M263" s="430"/>
      <c r="N263" s="138"/>
      <c r="O263" s="138"/>
      <c r="P263" s="141"/>
      <c r="Q263" s="138"/>
      <c r="R263" s="338"/>
      <c r="S263" s="338"/>
      <c r="T263" s="339"/>
      <c r="U263" s="735"/>
      <c r="V263" s="725"/>
      <c r="W263" s="474"/>
      <c r="X263" s="156"/>
      <c r="Y263" s="447"/>
      <c r="Z263" s="447"/>
      <c r="AA263" s="447"/>
      <c r="AB263" s="447"/>
      <c r="AC263" s="447"/>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c r="CI263" s="25"/>
      <c r="CJ263" s="25"/>
      <c r="CK263" s="25"/>
      <c r="CL263" s="25"/>
      <c r="CM263" s="25"/>
      <c r="CN263" s="25"/>
      <c r="CO263" s="25"/>
    </row>
    <row r="264" spans="1:93" ht="30" hidden="1" customHeight="1" x14ac:dyDescent="0.3">
      <c r="A264" s="748"/>
      <c r="B264" s="109"/>
      <c r="C264" s="181"/>
      <c r="D264" s="181"/>
      <c r="E264" s="751"/>
      <c r="F264" s="742"/>
      <c r="G264" s="745"/>
      <c r="H264" s="168"/>
      <c r="I264" s="110"/>
      <c r="J264" s="151"/>
      <c r="K264" s="108"/>
      <c r="L264" s="108"/>
      <c r="M264" s="442"/>
      <c r="N264" s="139"/>
      <c r="O264" s="139"/>
      <c r="P264" s="142"/>
      <c r="Q264" s="139"/>
      <c r="R264" s="345"/>
      <c r="S264" s="345"/>
      <c r="T264" s="346"/>
      <c r="U264" s="736"/>
      <c r="V264" s="726"/>
      <c r="W264" s="475"/>
      <c r="X264" s="108"/>
      <c r="Y264" s="453"/>
      <c r="Z264" s="453"/>
      <c r="AA264" s="453"/>
      <c r="AB264" s="453"/>
      <c r="AC264" s="453"/>
    </row>
    <row r="265" spans="1:93" ht="30" hidden="1" customHeight="1" x14ac:dyDescent="0.3">
      <c r="A265" s="748"/>
      <c r="B265" s="109"/>
      <c r="C265" s="181"/>
      <c r="D265" s="181"/>
      <c r="E265" s="751"/>
      <c r="F265" s="742"/>
      <c r="G265" s="745"/>
      <c r="H265" s="170"/>
      <c r="I265" s="112"/>
      <c r="J265" s="151"/>
      <c r="K265" s="111"/>
      <c r="L265" s="111"/>
      <c r="M265" s="442"/>
      <c r="N265" s="139"/>
      <c r="O265" s="139"/>
      <c r="P265" s="142"/>
      <c r="Q265" s="139"/>
      <c r="R265" s="345"/>
      <c r="S265" s="345"/>
      <c r="T265" s="346"/>
      <c r="U265" s="736"/>
      <c r="V265" s="726"/>
      <c r="W265" s="478"/>
      <c r="X265" s="111"/>
      <c r="Y265" s="451"/>
      <c r="Z265" s="451"/>
      <c r="AA265" s="451"/>
      <c r="AB265" s="451"/>
      <c r="AC265" s="451"/>
    </row>
    <row r="266" spans="1:93" ht="30" hidden="1" customHeight="1" x14ac:dyDescent="0.3">
      <c r="A266" s="757"/>
      <c r="B266" s="195"/>
      <c r="C266" s="184"/>
      <c r="D266" s="184"/>
      <c r="E266" s="759"/>
      <c r="F266" s="742"/>
      <c r="G266" s="745"/>
      <c r="H266" s="169"/>
      <c r="I266" s="165"/>
      <c r="J266" s="159"/>
      <c r="K266" s="166"/>
      <c r="L266" s="166"/>
      <c r="M266" s="353"/>
      <c r="N266" s="140"/>
      <c r="O266" s="140"/>
      <c r="P266" s="143"/>
      <c r="Q266" s="140"/>
      <c r="R266" s="354"/>
      <c r="S266" s="354"/>
      <c r="T266" s="355"/>
      <c r="U266" s="737"/>
      <c r="V266" s="727"/>
      <c r="W266" s="476"/>
      <c r="X266" s="166"/>
      <c r="Y266" s="452"/>
      <c r="Z266" s="452"/>
      <c r="AA266" s="452"/>
      <c r="AB266" s="452"/>
      <c r="AC266" s="452"/>
    </row>
    <row r="267" spans="1:93" s="21" customFormat="1" ht="30" hidden="1" customHeight="1" x14ac:dyDescent="0.3">
      <c r="A267" s="747"/>
      <c r="B267" s="154"/>
      <c r="C267" s="180"/>
      <c r="D267" s="180"/>
      <c r="E267" s="750"/>
      <c r="F267" s="741" t="str">
        <f>'2. Prob. Impacto'!H74</f>
        <v/>
      </c>
      <c r="G267" s="744" t="str">
        <f>'2. Prob. Impacto'!P74</f>
        <v/>
      </c>
      <c r="H267" s="167"/>
      <c r="I267" s="155"/>
      <c r="J267" s="541"/>
      <c r="K267" s="155"/>
      <c r="L267" s="156"/>
      <c r="M267" s="430"/>
      <c r="N267" s="138"/>
      <c r="O267" s="138"/>
      <c r="P267" s="141"/>
      <c r="Q267" s="138"/>
      <c r="R267" s="138"/>
      <c r="S267" s="138"/>
      <c r="T267" s="171"/>
      <c r="U267" s="735"/>
      <c r="V267" s="725"/>
      <c r="W267" s="474"/>
      <c r="X267" s="156"/>
      <c r="Y267" s="447"/>
      <c r="Z267" s="447"/>
      <c r="AA267" s="447"/>
      <c r="AB267" s="447"/>
      <c r="AC267" s="447"/>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c r="CC267" s="25"/>
      <c r="CD267" s="25"/>
      <c r="CE267" s="25"/>
      <c r="CF267" s="25"/>
      <c r="CG267" s="25"/>
      <c r="CH267" s="25"/>
      <c r="CI267" s="25"/>
      <c r="CJ267" s="25"/>
      <c r="CK267" s="25"/>
      <c r="CL267" s="25"/>
      <c r="CM267" s="25"/>
      <c r="CN267" s="25"/>
      <c r="CO267" s="25"/>
    </row>
    <row r="268" spans="1:93" ht="30" hidden="1" customHeight="1" x14ac:dyDescent="0.3">
      <c r="A268" s="748"/>
      <c r="B268" s="109"/>
      <c r="C268" s="181"/>
      <c r="D268" s="181"/>
      <c r="E268" s="751"/>
      <c r="F268" s="742"/>
      <c r="G268" s="745"/>
      <c r="H268" s="168"/>
      <c r="I268" s="110"/>
      <c r="J268" s="151"/>
      <c r="K268" s="108"/>
      <c r="L268" s="108"/>
      <c r="M268" s="442"/>
      <c r="N268" s="139"/>
      <c r="O268" s="139"/>
      <c r="P268" s="142"/>
      <c r="Q268" s="139"/>
      <c r="R268" s="139"/>
      <c r="S268" s="139"/>
      <c r="T268" s="172"/>
      <c r="U268" s="736"/>
      <c r="V268" s="726"/>
      <c r="W268" s="475"/>
      <c r="X268" s="108"/>
      <c r="Y268" s="453"/>
      <c r="Z268" s="453"/>
      <c r="AA268" s="453"/>
      <c r="AB268" s="453"/>
      <c r="AC268" s="453"/>
    </row>
    <row r="269" spans="1:93" ht="30" hidden="1" customHeight="1" x14ac:dyDescent="0.3">
      <c r="A269" s="748"/>
      <c r="B269" s="109"/>
      <c r="C269" s="181"/>
      <c r="D269" s="181"/>
      <c r="E269" s="751"/>
      <c r="F269" s="742"/>
      <c r="G269" s="745"/>
      <c r="H269" s="170"/>
      <c r="I269" s="112"/>
      <c r="J269" s="151"/>
      <c r="K269" s="111"/>
      <c r="L269" s="111"/>
      <c r="M269" s="442"/>
      <c r="N269" s="139"/>
      <c r="O269" s="139"/>
      <c r="P269" s="142"/>
      <c r="Q269" s="139"/>
      <c r="R269" s="139"/>
      <c r="S269" s="139"/>
      <c r="T269" s="172"/>
      <c r="U269" s="736"/>
      <c r="V269" s="726"/>
      <c r="W269" s="478"/>
      <c r="X269" s="111"/>
      <c r="Y269" s="451"/>
      <c r="Z269" s="451"/>
      <c r="AA269" s="451"/>
      <c r="AB269" s="451"/>
      <c r="AC269" s="451"/>
    </row>
    <row r="270" spans="1:93" ht="30" hidden="1" customHeight="1" x14ac:dyDescent="0.3">
      <c r="A270" s="749"/>
      <c r="B270" s="164"/>
      <c r="C270" s="182"/>
      <c r="D270" s="182"/>
      <c r="E270" s="752"/>
      <c r="F270" s="743"/>
      <c r="G270" s="746"/>
      <c r="H270" s="169"/>
      <c r="I270" s="165"/>
      <c r="J270" s="159"/>
      <c r="K270" s="166"/>
      <c r="L270" s="166"/>
      <c r="M270" s="353"/>
      <c r="N270" s="140"/>
      <c r="O270" s="140"/>
      <c r="P270" s="143"/>
      <c r="Q270" s="140"/>
      <c r="R270" s="140"/>
      <c r="S270" s="140"/>
      <c r="T270" s="173"/>
      <c r="U270" s="737"/>
      <c r="V270" s="727"/>
      <c r="W270" s="476"/>
      <c r="X270" s="166"/>
      <c r="Y270" s="452"/>
      <c r="Z270" s="452"/>
      <c r="AA270" s="452"/>
      <c r="AB270" s="452"/>
      <c r="AC270" s="452"/>
    </row>
    <row r="271" spans="1:93" s="21" customFormat="1" ht="30" hidden="1" customHeight="1" x14ac:dyDescent="0.3">
      <c r="A271" s="747"/>
      <c r="B271" s="154"/>
      <c r="C271" s="180"/>
      <c r="D271" s="180"/>
      <c r="E271" s="750"/>
      <c r="F271" s="741" t="str">
        <f>'2. Prob. Impacto'!H75</f>
        <v/>
      </c>
      <c r="G271" s="744" t="str">
        <f>'2. Prob. Impacto'!P75</f>
        <v/>
      </c>
      <c r="H271" s="167"/>
      <c r="I271" s="155"/>
      <c r="J271" s="541"/>
      <c r="K271" s="155"/>
      <c r="L271" s="156"/>
      <c r="M271" s="430"/>
      <c r="N271" s="138"/>
      <c r="O271" s="138"/>
      <c r="P271" s="141"/>
      <c r="Q271" s="138"/>
      <c r="R271" s="138"/>
      <c r="S271" s="138"/>
      <c r="T271" s="171"/>
      <c r="U271" s="735"/>
      <c r="V271" s="725"/>
      <c r="W271" s="474"/>
      <c r="X271" s="156"/>
      <c r="Y271" s="447"/>
      <c r="Z271" s="447"/>
      <c r="AA271" s="447"/>
      <c r="AB271" s="447"/>
      <c r="AC271" s="447"/>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c r="CA271" s="25"/>
      <c r="CB271" s="25"/>
      <c r="CC271" s="25"/>
      <c r="CD271" s="25"/>
      <c r="CE271" s="25"/>
      <c r="CF271" s="25"/>
      <c r="CG271" s="25"/>
      <c r="CH271" s="25"/>
      <c r="CI271" s="25"/>
      <c r="CJ271" s="25"/>
      <c r="CK271" s="25"/>
      <c r="CL271" s="25"/>
      <c r="CM271" s="25"/>
      <c r="CN271" s="25"/>
      <c r="CO271" s="25"/>
    </row>
    <row r="272" spans="1:93" ht="30" hidden="1" customHeight="1" x14ac:dyDescent="0.3">
      <c r="A272" s="748"/>
      <c r="B272" s="109"/>
      <c r="C272" s="181"/>
      <c r="D272" s="181"/>
      <c r="E272" s="751"/>
      <c r="F272" s="742"/>
      <c r="G272" s="745"/>
      <c r="H272" s="168"/>
      <c r="I272" s="110"/>
      <c r="J272" s="151"/>
      <c r="K272" s="108"/>
      <c r="L272" s="108"/>
      <c r="M272" s="442"/>
      <c r="N272" s="139"/>
      <c r="O272" s="139"/>
      <c r="P272" s="142"/>
      <c r="Q272" s="139"/>
      <c r="R272" s="139"/>
      <c r="S272" s="139"/>
      <c r="T272" s="172"/>
      <c r="U272" s="736"/>
      <c r="V272" s="726"/>
      <c r="W272" s="475"/>
      <c r="X272" s="108"/>
      <c r="Y272" s="453"/>
      <c r="Z272" s="453"/>
      <c r="AA272" s="453"/>
      <c r="AB272" s="453"/>
      <c r="AC272" s="453"/>
    </row>
    <row r="273" spans="1:29" ht="30" hidden="1" customHeight="1" x14ac:dyDescent="0.3">
      <c r="A273" s="748"/>
      <c r="B273" s="109"/>
      <c r="C273" s="181"/>
      <c r="D273" s="181"/>
      <c r="E273" s="751"/>
      <c r="F273" s="742"/>
      <c r="G273" s="745"/>
      <c r="H273" s="170"/>
      <c r="I273" s="112"/>
      <c r="J273" s="151"/>
      <c r="K273" s="111"/>
      <c r="L273" s="111"/>
      <c r="M273" s="442"/>
      <c r="N273" s="139"/>
      <c r="O273" s="139"/>
      <c r="P273" s="142"/>
      <c r="Q273" s="139"/>
      <c r="R273" s="139"/>
      <c r="S273" s="139"/>
      <c r="T273" s="172"/>
      <c r="U273" s="736"/>
      <c r="V273" s="726"/>
      <c r="W273" s="478"/>
      <c r="X273" s="111"/>
      <c r="Y273" s="451"/>
      <c r="Z273" s="451"/>
      <c r="AA273" s="451"/>
      <c r="AB273" s="451"/>
      <c r="AC273" s="451"/>
    </row>
    <row r="274" spans="1:29" ht="30" hidden="1" customHeight="1" x14ac:dyDescent="0.3">
      <c r="A274" s="749"/>
      <c r="B274" s="164"/>
      <c r="C274" s="182"/>
      <c r="D274" s="182"/>
      <c r="E274" s="752"/>
      <c r="F274" s="743"/>
      <c r="G274" s="746"/>
      <c r="H274" s="169"/>
      <c r="I274" s="165"/>
      <c r="J274" s="159"/>
      <c r="K274" s="166"/>
      <c r="L274" s="166"/>
      <c r="M274" s="353"/>
      <c r="N274" s="140"/>
      <c r="O274" s="140"/>
      <c r="P274" s="143"/>
      <c r="Q274" s="140"/>
      <c r="R274" s="140"/>
      <c r="S274" s="140"/>
      <c r="T274" s="173"/>
      <c r="U274" s="737"/>
      <c r="V274" s="727"/>
      <c r="W274" s="476"/>
      <c r="X274" s="166"/>
      <c r="Y274" s="452"/>
      <c r="Z274" s="452"/>
      <c r="AA274" s="452"/>
      <c r="AB274" s="452"/>
      <c r="AC274" s="452"/>
    </row>
    <row r="275" spans="1:29" hidden="1" x14ac:dyDescent="0.35"/>
    <row r="276" spans="1:29" hidden="1" x14ac:dyDescent="0.35"/>
    <row r="277" spans="1:29" hidden="1" x14ac:dyDescent="0.35"/>
    <row r="278" spans="1:29" hidden="1" x14ac:dyDescent="0.35"/>
    <row r="279" spans="1:29" hidden="1" x14ac:dyDescent="0.35"/>
    <row r="280" spans="1:29" hidden="1" x14ac:dyDescent="0.35"/>
    <row r="281" spans="1:29" hidden="1" x14ac:dyDescent="0.35"/>
    <row r="282" spans="1:29" hidden="1" x14ac:dyDescent="0.35"/>
    <row r="283" spans="1:29" hidden="1" x14ac:dyDescent="0.35"/>
    <row r="284" spans="1:29" hidden="1" x14ac:dyDescent="0.35"/>
    <row r="285" spans="1:29" hidden="1" x14ac:dyDescent="0.35"/>
    <row r="286" spans="1:29" hidden="1" x14ac:dyDescent="0.35"/>
    <row r="287" spans="1:29" hidden="1" x14ac:dyDescent="0.35"/>
    <row r="288" spans="1:29"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hidden="1" x14ac:dyDescent="0.35"/>
    <row r="340" hidden="1" x14ac:dyDescent="0.35"/>
    <row r="341" hidden="1" x14ac:dyDescent="0.35"/>
    <row r="342" hidden="1" x14ac:dyDescent="0.35"/>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2"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hidden="1" x14ac:dyDescent="0.35"/>
    <row r="402" hidden="1" x14ac:dyDescent="0.35"/>
  </sheetData>
  <sheetProtection insertColumns="0" insertRows="0" insertHyperlinks="0" deleteColumns="0" deleteRows="0"/>
  <mergeCells count="407">
    <mergeCell ref="F47:F50"/>
    <mergeCell ref="C47:C50"/>
    <mergeCell ref="A47:A50"/>
    <mergeCell ref="V43:V46"/>
    <mergeCell ref="U43:U46"/>
    <mergeCell ref="C43:C46"/>
    <mergeCell ref="A43:A46"/>
    <mergeCell ref="F27:F30"/>
    <mergeCell ref="G27:G30"/>
    <mergeCell ref="F31:F34"/>
    <mergeCell ref="G31:G34"/>
    <mergeCell ref="C27:C30"/>
    <mergeCell ref="C31:C34"/>
    <mergeCell ref="E31:E34"/>
    <mergeCell ref="E35:E38"/>
    <mergeCell ref="E39:E42"/>
    <mergeCell ref="E43:E46"/>
    <mergeCell ref="E47:E50"/>
    <mergeCell ref="C35:C38"/>
    <mergeCell ref="C39:C42"/>
    <mergeCell ref="F35:F38"/>
    <mergeCell ref="F39:F42"/>
    <mergeCell ref="F43:F46"/>
    <mergeCell ref="E19:E22"/>
    <mergeCell ref="E23:E26"/>
    <mergeCell ref="E27:E30"/>
    <mergeCell ref="C15:C18"/>
    <mergeCell ref="C19:C22"/>
    <mergeCell ref="C23:C26"/>
    <mergeCell ref="F15:F18"/>
    <mergeCell ref="F19:F22"/>
    <mergeCell ref="F23:F26"/>
    <mergeCell ref="V143:V146"/>
    <mergeCell ref="U147:U150"/>
    <mergeCell ref="V147:V150"/>
    <mergeCell ref="G83:G86"/>
    <mergeCell ref="V59:V62"/>
    <mergeCell ref="G35:G38"/>
    <mergeCell ref="G39:G42"/>
    <mergeCell ref="V63:V66"/>
    <mergeCell ref="U55:U58"/>
    <mergeCell ref="U59:U62"/>
    <mergeCell ref="U63:U66"/>
    <mergeCell ref="V75:V78"/>
    <mergeCell ref="U75:U78"/>
    <mergeCell ref="V139:V142"/>
    <mergeCell ref="V135:V138"/>
    <mergeCell ref="G47:G50"/>
    <mergeCell ref="R12:R13"/>
    <mergeCell ref="S12:S13"/>
    <mergeCell ref="T12:T13"/>
    <mergeCell ref="U12:V13"/>
    <mergeCell ref="U31:U34"/>
    <mergeCell ref="V31:V34"/>
    <mergeCell ref="V47:V50"/>
    <mergeCell ref="U47:U50"/>
    <mergeCell ref="X12:AC13"/>
    <mergeCell ref="V35:V38"/>
    <mergeCell ref="U39:U42"/>
    <mergeCell ref="V39:V42"/>
    <mergeCell ref="U23:U26"/>
    <mergeCell ref="V23:V26"/>
    <mergeCell ref="U27:U30"/>
    <mergeCell ref="V27:V30"/>
    <mergeCell ref="U15:U18"/>
    <mergeCell ref="V15:V18"/>
    <mergeCell ref="U19:U22"/>
    <mergeCell ref="V19:V22"/>
    <mergeCell ref="U35:U38"/>
    <mergeCell ref="V171:V174"/>
    <mergeCell ref="U199:U202"/>
    <mergeCell ref="V199:V202"/>
    <mergeCell ref="U203:U206"/>
    <mergeCell ref="V203:V206"/>
    <mergeCell ref="U191:U194"/>
    <mergeCell ref="V127:V130"/>
    <mergeCell ref="U99:U102"/>
    <mergeCell ref="V99:V102"/>
    <mergeCell ref="U103:U106"/>
    <mergeCell ref="V103:V106"/>
    <mergeCell ref="U107:U110"/>
    <mergeCell ref="V107:V110"/>
    <mergeCell ref="U119:U122"/>
    <mergeCell ref="V119:V122"/>
    <mergeCell ref="U127:U130"/>
    <mergeCell ref="V111:V114"/>
    <mergeCell ref="U115:U118"/>
    <mergeCell ref="U151:U154"/>
    <mergeCell ref="V151:V154"/>
    <mergeCell ref="U155:U158"/>
    <mergeCell ref="V155:V158"/>
    <mergeCell ref="U159:U162"/>
    <mergeCell ref="V159:V162"/>
    <mergeCell ref="U175:U178"/>
    <mergeCell ref="V175:V178"/>
    <mergeCell ref="V191:V194"/>
    <mergeCell ref="U195:U198"/>
    <mergeCell ref="V195:V198"/>
    <mergeCell ref="U179:U182"/>
    <mergeCell ref="V179:V182"/>
    <mergeCell ref="U187:U190"/>
    <mergeCell ref="V187:V190"/>
    <mergeCell ref="U183:U186"/>
    <mergeCell ref="V183:V186"/>
    <mergeCell ref="U243:U246"/>
    <mergeCell ref="V243:V246"/>
    <mergeCell ref="U247:U250"/>
    <mergeCell ref="V247:V250"/>
    <mergeCell ref="U235:U238"/>
    <mergeCell ref="V235:V238"/>
    <mergeCell ref="U239:U242"/>
    <mergeCell ref="V239:V242"/>
    <mergeCell ref="U163:U166"/>
    <mergeCell ref="V163:V166"/>
    <mergeCell ref="U167:U170"/>
    <mergeCell ref="V167:V170"/>
    <mergeCell ref="U231:U234"/>
    <mergeCell ref="V231:V234"/>
    <mergeCell ref="U215:U218"/>
    <mergeCell ref="V215:V218"/>
    <mergeCell ref="U207:U210"/>
    <mergeCell ref="V207:V210"/>
    <mergeCell ref="U211:U214"/>
    <mergeCell ref="V211:V214"/>
    <mergeCell ref="U223:U226"/>
    <mergeCell ref="V223:V226"/>
    <mergeCell ref="U227:U230"/>
    <mergeCell ref="V227:V230"/>
    <mergeCell ref="I13:K13"/>
    <mergeCell ref="M12:Q12"/>
    <mergeCell ref="M13:Q13"/>
    <mergeCell ref="F231:F234"/>
    <mergeCell ref="G231:G234"/>
    <mergeCell ref="F235:F238"/>
    <mergeCell ref="G235:G238"/>
    <mergeCell ref="F239:F242"/>
    <mergeCell ref="G239:G242"/>
    <mergeCell ref="F207:F210"/>
    <mergeCell ref="F163:F166"/>
    <mergeCell ref="G163:G166"/>
    <mergeCell ref="F167:F170"/>
    <mergeCell ref="G167:G170"/>
    <mergeCell ref="G207:G210"/>
    <mergeCell ref="G175:G178"/>
    <mergeCell ref="C13:H13"/>
    <mergeCell ref="C55:C58"/>
    <mergeCell ref="G43:G46"/>
    <mergeCell ref="F143:F146"/>
    <mergeCell ref="G143:G146"/>
    <mergeCell ref="G15:G18"/>
    <mergeCell ref="G19:G22"/>
    <mergeCell ref="G23:G26"/>
    <mergeCell ref="F179:F182"/>
    <mergeCell ref="G179:G182"/>
    <mergeCell ref="F183:F186"/>
    <mergeCell ref="G183:G186"/>
    <mergeCell ref="E175:E178"/>
    <mergeCell ref="G191:G194"/>
    <mergeCell ref="F195:F198"/>
    <mergeCell ref="G195:G198"/>
    <mergeCell ref="E191:E194"/>
    <mergeCell ref="E195:E198"/>
    <mergeCell ref="E187:E190"/>
    <mergeCell ref="F187:F190"/>
    <mergeCell ref="F191:F194"/>
    <mergeCell ref="A79:A82"/>
    <mergeCell ref="A83:A86"/>
    <mergeCell ref="A107:A110"/>
    <mergeCell ref="A111:A114"/>
    <mergeCell ref="E211:E214"/>
    <mergeCell ref="E215:E218"/>
    <mergeCell ref="E179:E182"/>
    <mergeCell ref="E183:E186"/>
    <mergeCell ref="F175:F178"/>
    <mergeCell ref="F199:F202"/>
    <mergeCell ref="E203:E206"/>
    <mergeCell ref="F203:F206"/>
    <mergeCell ref="E199:E202"/>
    <mergeCell ref="E207:E210"/>
    <mergeCell ref="E79:E82"/>
    <mergeCell ref="E83:E86"/>
    <mergeCell ref="E143:E146"/>
    <mergeCell ref="F151:F154"/>
    <mergeCell ref="F155:F158"/>
    <mergeCell ref="E151:E154"/>
    <mergeCell ref="E155:E158"/>
    <mergeCell ref="E87:E90"/>
    <mergeCell ref="F111:F114"/>
    <mergeCell ref="F115:F118"/>
    <mergeCell ref="E51:E54"/>
    <mergeCell ref="A67:A70"/>
    <mergeCell ref="A71:A74"/>
    <mergeCell ref="A75:A78"/>
    <mergeCell ref="E67:E70"/>
    <mergeCell ref="E71:E74"/>
    <mergeCell ref="E75:E78"/>
    <mergeCell ref="C51:C54"/>
    <mergeCell ref="A51:A54"/>
    <mergeCell ref="A55:A58"/>
    <mergeCell ref="E55:E58"/>
    <mergeCell ref="E59:E62"/>
    <mergeCell ref="E63:E66"/>
    <mergeCell ref="A115:A118"/>
    <mergeCell ref="A175:A178"/>
    <mergeCell ref="A179:A182"/>
    <mergeCell ref="A15:A18"/>
    <mergeCell ref="A19:A22"/>
    <mergeCell ref="A23:A26"/>
    <mergeCell ref="A27:A30"/>
    <mergeCell ref="A31:A34"/>
    <mergeCell ref="A59:A62"/>
    <mergeCell ref="A63:A66"/>
    <mergeCell ref="A35:A38"/>
    <mergeCell ref="A39:A42"/>
    <mergeCell ref="A119:A122"/>
    <mergeCell ref="A123:A126"/>
    <mergeCell ref="A139:A142"/>
    <mergeCell ref="A171:A174"/>
    <mergeCell ref="A91:A94"/>
    <mergeCell ref="A95:A98"/>
    <mergeCell ref="A99:A102"/>
    <mergeCell ref="A103:A106"/>
    <mergeCell ref="A127:A130"/>
    <mergeCell ref="A131:A134"/>
    <mergeCell ref="A87:A90"/>
    <mergeCell ref="A135:A138"/>
    <mergeCell ref="F55:F58"/>
    <mergeCell ref="G55:G58"/>
    <mergeCell ref="F59:F62"/>
    <mergeCell ref="G59:G62"/>
    <mergeCell ref="F63:F66"/>
    <mergeCell ref="G63:G66"/>
    <mergeCell ref="G51:G54"/>
    <mergeCell ref="F51:F54"/>
    <mergeCell ref="V71:V74"/>
    <mergeCell ref="V67:V70"/>
    <mergeCell ref="U71:U74"/>
    <mergeCell ref="U67:U70"/>
    <mergeCell ref="F71:F74"/>
    <mergeCell ref="G71:G74"/>
    <mergeCell ref="U51:U54"/>
    <mergeCell ref="V51:V54"/>
    <mergeCell ref="F75:F78"/>
    <mergeCell ref="G75:G78"/>
    <mergeCell ref="F67:F70"/>
    <mergeCell ref="G67:G70"/>
    <mergeCell ref="V87:V90"/>
    <mergeCell ref="V83:V86"/>
    <mergeCell ref="U87:U90"/>
    <mergeCell ref="U83:U86"/>
    <mergeCell ref="F79:F82"/>
    <mergeCell ref="G79:G82"/>
    <mergeCell ref="U79:U82"/>
    <mergeCell ref="V79:V82"/>
    <mergeCell ref="F83:F86"/>
    <mergeCell ref="F87:F90"/>
    <mergeCell ref="G87:G90"/>
    <mergeCell ref="E107:E110"/>
    <mergeCell ref="G103:G106"/>
    <mergeCell ref="F107:F110"/>
    <mergeCell ref="G107:G110"/>
    <mergeCell ref="E99:E102"/>
    <mergeCell ref="E103:E106"/>
    <mergeCell ref="F91:F94"/>
    <mergeCell ref="G91:G94"/>
    <mergeCell ref="F95:F98"/>
    <mergeCell ref="G95:G98"/>
    <mergeCell ref="F99:F102"/>
    <mergeCell ref="G99:G102"/>
    <mergeCell ref="F103:F106"/>
    <mergeCell ref="E91:E94"/>
    <mergeCell ref="E95:E98"/>
    <mergeCell ref="E111:E114"/>
    <mergeCell ref="E119:E122"/>
    <mergeCell ref="E115:E118"/>
    <mergeCell ref="E123:E126"/>
    <mergeCell ref="E127:E130"/>
    <mergeCell ref="E131:E134"/>
    <mergeCell ref="G115:G118"/>
    <mergeCell ref="F119:F122"/>
    <mergeCell ref="G119:G122"/>
    <mergeCell ref="F123:F126"/>
    <mergeCell ref="G123:G126"/>
    <mergeCell ref="F127:F130"/>
    <mergeCell ref="G127:G130"/>
    <mergeCell ref="G111:G114"/>
    <mergeCell ref="F131:F134"/>
    <mergeCell ref="G131:G134"/>
    <mergeCell ref="E171:E174"/>
    <mergeCell ref="E135:E138"/>
    <mergeCell ref="F135:F138"/>
    <mergeCell ref="G135:G138"/>
    <mergeCell ref="F171:F174"/>
    <mergeCell ref="G171:G174"/>
    <mergeCell ref="U171:U174"/>
    <mergeCell ref="E139:E142"/>
    <mergeCell ref="U139:U142"/>
    <mergeCell ref="G151:G154"/>
    <mergeCell ref="U135:U138"/>
    <mergeCell ref="E147:E150"/>
    <mergeCell ref="U143:U146"/>
    <mergeCell ref="A143:A146"/>
    <mergeCell ref="A147:A150"/>
    <mergeCell ref="A151:A154"/>
    <mergeCell ref="A155:A158"/>
    <mergeCell ref="A159:A162"/>
    <mergeCell ref="A163:A166"/>
    <mergeCell ref="A167:A170"/>
    <mergeCell ref="F139:F142"/>
    <mergeCell ref="G139:G142"/>
    <mergeCell ref="G155:G158"/>
    <mergeCell ref="F159:F162"/>
    <mergeCell ref="G159:G162"/>
    <mergeCell ref="F147:F150"/>
    <mergeCell ref="G147:G150"/>
    <mergeCell ref="A207:A210"/>
    <mergeCell ref="A195:A198"/>
    <mergeCell ref="A199:A202"/>
    <mergeCell ref="A203:A206"/>
    <mergeCell ref="G199:G202"/>
    <mergeCell ref="G203:G206"/>
    <mergeCell ref="A271:A274"/>
    <mergeCell ref="E271:E274"/>
    <mergeCell ref="F271:F274"/>
    <mergeCell ref="G271:G274"/>
    <mergeCell ref="A231:A234"/>
    <mergeCell ref="A235:A238"/>
    <mergeCell ref="A239:A242"/>
    <mergeCell ref="A243:A246"/>
    <mergeCell ref="A247:A250"/>
    <mergeCell ref="A251:A254"/>
    <mergeCell ref="G251:G254"/>
    <mergeCell ref="F243:F246"/>
    <mergeCell ref="G243:G246"/>
    <mergeCell ref="E251:E254"/>
    <mergeCell ref="A187:A190"/>
    <mergeCell ref="A183:A186"/>
    <mergeCell ref="A191:A194"/>
    <mergeCell ref="E159:E162"/>
    <mergeCell ref="G187:G190"/>
    <mergeCell ref="E163:E166"/>
    <mergeCell ref="E167:E170"/>
    <mergeCell ref="U271:U274"/>
    <mergeCell ref="V271:V274"/>
    <mergeCell ref="A263:A266"/>
    <mergeCell ref="E263:E266"/>
    <mergeCell ref="F263:F266"/>
    <mergeCell ref="G263:G266"/>
    <mergeCell ref="U263:U266"/>
    <mergeCell ref="V263:V266"/>
    <mergeCell ref="A267:A270"/>
    <mergeCell ref="E267:E270"/>
    <mergeCell ref="F267:F270"/>
    <mergeCell ref="G267:G270"/>
    <mergeCell ref="U267:U270"/>
    <mergeCell ref="V255:V258"/>
    <mergeCell ref="A259:A262"/>
    <mergeCell ref="E259:E262"/>
    <mergeCell ref="F259:F262"/>
    <mergeCell ref="U259:U262"/>
    <mergeCell ref="V259:V262"/>
    <mergeCell ref="F211:F214"/>
    <mergeCell ref="G211:G214"/>
    <mergeCell ref="F215:F218"/>
    <mergeCell ref="G215:G218"/>
    <mergeCell ref="A255:A258"/>
    <mergeCell ref="E255:E258"/>
    <mergeCell ref="F255:F258"/>
    <mergeCell ref="G255:G258"/>
    <mergeCell ref="U255:U258"/>
    <mergeCell ref="E231:E234"/>
    <mergeCell ref="E235:E238"/>
    <mergeCell ref="E239:E242"/>
    <mergeCell ref="E243:E246"/>
    <mergeCell ref="E247:E250"/>
    <mergeCell ref="F247:F250"/>
    <mergeCell ref="G247:G250"/>
    <mergeCell ref="F251:F254"/>
    <mergeCell ref="A211:A214"/>
    <mergeCell ref="A215:A218"/>
    <mergeCell ref="G259:G262"/>
    <mergeCell ref="U251:U254"/>
    <mergeCell ref="V251:V254"/>
    <mergeCell ref="A3:C6"/>
    <mergeCell ref="E15:E18"/>
    <mergeCell ref="V267:V270"/>
    <mergeCell ref="X3:AC5"/>
    <mergeCell ref="X6:AC6"/>
    <mergeCell ref="R6:V6"/>
    <mergeCell ref="D6:I6"/>
    <mergeCell ref="J6:Q6"/>
    <mergeCell ref="D3:V3"/>
    <mergeCell ref="D4:V4"/>
    <mergeCell ref="D5:V5"/>
    <mergeCell ref="U219:U222"/>
    <mergeCell ref="V219:V222"/>
    <mergeCell ref="V115:V118"/>
    <mergeCell ref="U123:U126"/>
    <mergeCell ref="V123:V126"/>
    <mergeCell ref="U131:U134"/>
    <mergeCell ref="V131:V134"/>
    <mergeCell ref="U111:U114"/>
    <mergeCell ref="U91:U94"/>
    <mergeCell ref="V91:V94"/>
    <mergeCell ref="U95:U98"/>
    <mergeCell ref="V95:V98"/>
    <mergeCell ref="V55:V58"/>
  </mergeCells>
  <phoneticPr fontId="57" type="noConversion"/>
  <conditionalFormatting sqref="F15:G274">
    <cfRule type="cellIs" dxfId="51" priority="32" operator="equal">
      <formula>0.6</formula>
    </cfRule>
    <cfRule type="cellIs" dxfId="50" priority="31" operator="equal">
      <formula>0.8</formula>
    </cfRule>
    <cfRule type="cellIs" dxfId="49" priority="34" operator="equal">
      <formula>0.2</formula>
    </cfRule>
    <cfRule type="cellIs" dxfId="48" priority="33" operator="equal">
      <formula>0.4</formula>
    </cfRule>
    <cfRule type="cellIs" dxfId="47" priority="30" operator="equal">
      <formula>1</formula>
    </cfRule>
  </conditionalFormatting>
  <conditionalFormatting sqref="U15:V58 U59:W218 U247:W254">
    <cfRule type="cellIs" dxfId="46" priority="131" operator="equal">
      <formula>0.2</formula>
    </cfRule>
  </conditionalFormatting>
  <conditionalFormatting sqref="U15:V58 U247:W254 U59:W218">
    <cfRule type="cellIs" dxfId="45" priority="130" operator="equal">
      <formula>0.2</formula>
    </cfRule>
  </conditionalFormatting>
  <conditionalFormatting sqref="U15:V58">
    <cfRule type="cellIs" dxfId="44" priority="122" operator="between">
      <formula>0.41</formula>
      <formula>0.6</formula>
    </cfRule>
    <cfRule type="cellIs" dxfId="43" priority="120" operator="between">
      <formula>0.81</formula>
      <formula>1</formula>
    </cfRule>
    <cfRule type="cellIs" dxfId="42" priority="121" operator="between">
      <formula>0.61</formula>
      <formula>0.8</formula>
    </cfRule>
    <cfRule type="cellIs" dxfId="41" priority="123" operator="between">
      <formula>0.21</formula>
      <formula>0.4</formula>
    </cfRule>
    <cfRule type="cellIs" dxfId="40" priority="124" operator="between">
      <formula>0.01</formula>
      <formula>0.2</formula>
    </cfRule>
    <cfRule type="cellIs" dxfId="39" priority="125" operator="equal">
      <formula>0.2</formula>
    </cfRule>
    <cfRule type="cellIs" dxfId="38" priority="126" operator="equal">
      <formula>1</formula>
    </cfRule>
    <cfRule type="cellIs" dxfId="37" priority="127" operator="equal">
      <formula>0.8</formula>
    </cfRule>
    <cfRule type="cellIs" dxfId="36" priority="128" operator="equal">
      <formula>0.6</formula>
    </cfRule>
    <cfRule type="cellIs" dxfId="35" priority="129" operator="equal">
      <formula>0.4</formula>
    </cfRule>
  </conditionalFormatting>
  <conditionalFormatting sqref="U59:W246">
    <cfRule type="cellIs" dxfId="34" priority="17" operator="equal">
      <formula>0.2</formula>
    </cfRule>
  </conditionalFormatting>
  <conditionalFormatting sqref="U59:W274">
    <cfRule type="cellIs" dxfId="33" priority="7" operator="between">
      <formula>0.61</formula>
      <formula>0.8</formula>
    </cfRule>
    <cfRule type="cellIs" dxfId="32" priority="8" operator="between">
      <formula>0.41</formula>
      <formula>0.6</formula>
    </cfRule>
    <cfRule type="cellIs" dxfId="31" priority="9" operator="between">
      <formula>0.21</formula>
      <formula>0.4</formula>
    </cfRule>
    <cfRule type="cellIs" dxfId="30" priority="10" operator="between">
      <formula>0.01</formula>
      <formula>0.2</formula>
    </cfRule>
    <cfRule type="cellIs" dxfId="29" priority="12" operator="equal">
      <formula>1</formula>
    </cfRule>
    <cfRule type="cellIs" dxfId="28" priority="13" operator="equal">
      <formula>0.8</formula>
    </cfRule>
    <cfRule type="cellIs" dxfId="27" priority="14" operator="equal">
      <formula>0.6</formula>
    </cfRule>
    <cfRule type="cellIs" dxfId="26" priority="15" operator="equal">
      <formula>0.4</formula>
    </cfRule>
    <cfRule type="cellIs" dxfId="25" priority="6" operator="between">
      <formula>0.81</formula>
      <formula>1</formula>
    </cfRule>
  </conditionalFormatting>
  <conditionalFormatting sqref="U219:W246">
    <cfRule type="cellIs" dxfId="24" priority="11" operator="equal">
      <formula>0.2</formula>
    </cfRule>
    <cfRule type="cellIs" dxfId="23" priority="16" operator="equal">
      <formula>0.2</formula>
    </cfRule>
  </conditionalFormatting>
  <conditionalFormatting sqref="U247:W258">
    <cfRule type="cellIs" dxfId="22" priority="114" operator="equal">
      <formula>0.2</formula>
    </cfRule>
  </conditionalFormatting>
  <conditionalFormatting sqref="U255:W258">
    <cfRule type="cellIs" dxfId="21" priority="113" operator="equal">
      <formula>0.2</formula>
    </cfRule>
  </conditionalFormatting>
  <conditionalFormatting sqref="U255:W262">
    <cfRule type="cellIs" dxfId="20" priority="97" operator="equal">
      <formula>0.2</formula>
    </cfRule>
  </conditionalFormatting>
  <conditionalFormatting sqref="U259:W262">
    <cfRule type="cellIs" dxfId="19" priority="96" operator="equal">
      <formula>0.2</formula>
    </cfRule>
  </conditionalFormatting>
  <conditionalFormatting sqref="U259:W266">
    <cfRule type="cellIs" dxfId="18" priority="80" operator="equal">
      <formula>0.2</formula>
    </cfRule>
  </conditionalFormatting>
  <conditionalFormatting sqref="U263:W266">
    <cfRule type="cellIs" dxfId="17" priority="79" operator="equal">
      <formula>0.2</formula>
    </cfRule>
  </conditionalFormatting>
  <conditionalFormatting sqref="U263:W270">
    <cfRule type="cellIs" dxfId="16" priority="63" operator="equal">
      <formula>0.2</formula>
    </cfRule>
  </conditionalFormatting>
  <conditionalFormatting sqref="U267:W270">
    <cfRule type="cellIs" dxfId="15" priority="62" operator="equal">
      <formula>0.2</formula>
    </cfRule>
  </conditionalFormatting>
  <conditionalFormatting sqref="U267:W274">
    <cfRule type="cellIs" dxfId="14" priority="46" operator="equal">
      <formula>0.2</formula>
    </cfRule>
  </conditionalFormatting>
  <conditionalFormatting sqref="U271:W274">
    <cfRule type="cellIs" dxfId="13" priority="45" operator="equal">
      <formula>0.2</formula>
    </cfRule>
    <cfRule type="cellIs" dxfId="12" priority="40" operator="equal">
      <formula>0.2</formula>
    </cfRule>
  </conditionalFormatting>
  <dataValidations count="1">
    <dataValidation type="list" allowBlank="1" showInputMessage="1" showErrorMessage="1" sqref="L255 L15:L251 L267 L263 L259 L271" xr:uid="{00000000-0002-0000-0600-000000000000}">
      <formula1>$L$7:$L$8</formula1>
    </dataValidation>
  </dataValidations>
  <hyperlinks>
    <hyperlink ref="A1" location="OPCIONES!A1" display="OPCIONES" xr:uid="{00000000-0004-0000-0600-000000000000}"/>
  </hyperlinks>
  <pageMargins left="0.25" right="0.25" top="0.75" bottom="0.75" header="0.3" footer="0.3"/>
  <pageSetup scale="21"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1000000}">
          <x14:formula1>
            <xm:f>'7. Formula'!$E$4:$E$7</xm:f>
          </x14:formula1>
          <xm:sqref>M15:M274</xm:sqref>
        </x14:dataValidation>
        <x14:dataValidation type="list" allowBlank="1" showInputMessage="1" showErrorMessage="1" xr:uid="{00000000-0002-0000-0600-000002000000}">
          <x14:formula1>
            <xm:f>'7. Formula'!$H$4:$H$6</xm:f>
          </x14:formula1>
          <xm:sqref>P15:P274</xm:sqref>
        </x14:dataValidation>
        <x14:dataValidation type="list" allowBlank="1" showInputMessage="1" showErrorMessage="1" xr:uid="{00000000-0002-0000-0600-000003000000}">
          <x14:formula1>
            <xm:f>'7. Formula'!$Z$3:$Z$15</xm:f>
          </x14:formula1>
          <xm:sqref>I15:I19 I27:I28 I35 I23 I31 I39:I40 I43 I47 I51</xm:sqref>
        </x14:dataValidation>
        <x14:dataValidation type="list" allowBlank="1" showInputMessage="1" showErrorMessage="1" xr:uid="{00000000-0002-0000-0600-000004000000}">
          <x14:formula1>
            <xm:f>'7. Formula'!$Z$3:$Z$16</xm:f>
          </x14:formula1>
          <xm:sqref>I55:I57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33"/>
  </sheetPr>
  <dimension ref="A1:Y76"/>
  <sheetViews>
    <sheetView showGridLines="0" topLeftCell="A13" zoomScale="40" zoomScaleNormal="40" workbookViewId="0">
      <selection activeCell="A22" sqref="A22:XFD76"/>
    </sheetView>
  </sheetViews>
  <sheetFormatPr baseColWidth="10" defaultRowHeight="14.5" x14ac:dyDescent="0.35"/>
  <cols>
    <col min="1" max="1" width="32.1796875" customWidth="1"/>
    <col min="2" max="2" width="9.54296875" customWidth="1"/>
    <col min="3" max="3" width="64.1796875" customWidth="1"/>
    <col min="4" max="4" width="13.54296875" customWidth="1"/>
    <col min="5" max="5" width="14.453125" customWidth="1"/>
    <col min="6" max="6" width="21.1796875" customWidth="1"/>
    <col min="7" max="7" width="14.453125" customWidth="1"/>
    <col min="8" max="8" width="15.453125" customWidth="1"/>
    <col min="9" max="9" width="15.81640625" customWidth="1"/>
    <col min="12" max="12" width="18.453125" customWidth="1"/>
    <col min="13" max="13" width="16.1796875" customWidth="1"/>
    <col min="14" max="14" width="16.54296875" customWidth="1"/>
    <col min="15" max="15" width="15.54296875" customWidth="1"/>
    <col min="16" max="16" width="16.453125" customWidth="1"/>
  </cols>
  <sheetData>
    <row r="1" spans="1:25" ht="28.5" customHeight="1" thickBot="1" x14ac:dyDescent="0.4">
      <c r="A1" s="359" t="s">
        <v>239</v>
      </c>
    </row>
    <row r="2" spans="1:25" ht="18.75" customHeight="1" x14ac:dyDescent="0.35">
      <c r="A2" s="24"/>
      <c r="B2" s="263"/>
      <c r="C2" s="263"/>
      <c r="D2" s="263"/>
      <c r="E2" s="360"/>
      <c r="F2" s="360"/>
      <c r="G2" s="360"/>
      <c r="H2" s="360"/>
      <c r="I2" s="360"/>
      <c r="J2" s="360"/>
      <c r="K2" s="360"/>
      <c r="L2" s="360"/>
      <c r="M2" s="360"/>
      <c r="N2" s="360"/>
      <c r="O2" s="360"/>
      <c r="P2" s="360"/>
    </row>
    <row r="3" spans="1:25" ht="18.75" customHeight="1" x14ac:dyDescent="0.35">
      <c r="A3" s="24"/>
      <c r="B3" s="263"/>
      <c r="C3" s="263"/>
      <c r="D3" s="263"/>
      <c r="E3" s="360"/>
      <c r="F3" s="360"/>
      <c r="G3" s="360"/>
      <c r="H3" s="360"/>
      <c r="I3" s="360"/>
      <c r="J3" s="360"/>
      <c r="K3" s="360"/>
      <c r="L3" s="360"/>
      <c r="M3" s="360"/>
      <c r="N3" s="360"/>
      <c r="O3" s="360"/>
      <c r="P3" s="360"/>
    </row>
    <row r="4" spans="1:25" ht="18.75" customHeight="1" x14ac:dyDescent="0.35">
      <c r="A4" s="24"/>
      <c r="B4" s="263"/>
      <c r="C4" s="263"/>
      <c r="D4" s="263"/>
      <c r="E4" s="360"/>
      <c r="F4" s="360"/>
      <c r="G4" s="360"/>
      <c r="H4" s="360"/>
      <c r="I4" s="360"/>
      <c r="J4" s="360"/>
      <c r="K4" s="360"/>
      <c r="L4" s="360"/>
      <c r="M4" s="360"/>
      <c r="N4" s="360"/>
      <c r="O4" s="360"/>
      <c r="P4" s="360"/>
    </row>
    <row r="5" spans="1:25" ht="19.5" customHeight="1" x14ac:dyDescent="0.35">
      <c r="A5" s="24"/>
      <c r="B5" s="263"/>
      <c r="C5" s="263"/>
      <c r="D5" s="263"/>
      <c r="E5" s="360"/>
      <c r="F5" s="360"/>
      <c r="G5" s="360"/>
      <c r="H5" s="360"/>
      <c r="I5" s="360"/>
      <c r="J5" s="360"/>
      <c r="K5" s="360"/>
      <c r="L5" s="360"/>
      <c r="M5" s="360"/>
      <c r="N5" s="360"/>
      <c r="O5" s="360"/>
      <c r="P5" s="360"/>
    </row>
    <row r="6" spans="1:25" ht="15" customHeight="1" x14ac:dyDescent="0.35">
      <c r="A6" s="24"/>
      <c r="B6" s="263"/>
      <c r="C6" s="263"/>
      <c r="D6" s="263"/>
      <c r="E6" s="360"/>
      <c r="F6" s="360"/>
      <c r="G6" s="360"/>
      <c r="H6" s="360"/>
      <c r="I6" s="360"/>
      <c r="J6" s="360"/>
      <c r="K6" s="360"/>
      <c r="L6" s="360"/>
      <c r="M6" s="360"/>
      <c r="N6" s="360"/>
      <c r="O6" s="360"/>
      <c r="P6" s="360"/>
    </row>
    <row r="7" spans="1:25" ht="25.5" customHeight="1" thickBot="1" x14ac:dyDescent="0.4">
      <c r="A7" s="24"/>
      <c r="B7" s="263"/>
      <c r="C7" s="263"/>
      <c r="D7" s="263"/>
      <c r="E7" s="360"/>
      <c r="F7" s="360"/>
      <c r="G7" s="360"/>
      <c r="H7" s="360"/>
      <c r="I7" s="360"/>
      <c r="J7" s="360"/>
      <c r="K7" s="360"/>
      <c r="L7" s="360"/>
      <c r="M7" s="360"/>
      <c r="N7" s="360"/>
      <c r="O7" s="360"/>
      <c r="P7" s="360"/>
    </row>
    <row r="8" spans="1:25" ht="16" thickBot="1" x14ac:dyDescent="0.4">
      <c r="J8" s="819" t="s">
        <v>120</v>
      </c>
      <c r="K8" s="820"/>
      <c r="L8" s="820"/>
      <c r="M8" s="820"/>
      <c r="N8" s="820"/>
      <c r="O8" s="820"/>
      <c r="P8" s="821"/>
      <c r="R8" s="365"/>
      <c r="S8" s="822"/>
      <c r="T8" s="825"/>
      <c r="U8" s="711" t="s">
        <v>111</v>
      </c>
      <c r="V8" s="711"/>
      <c r="W8" s="711"/>
      <c r="X8" s="711"/>
      <c r="Y8" s="712"/>
    </row>
    <row r="9" spans="1:25" ht="16" thickBot="1" x14ac:dyDescent="0.4">
      <c r="A9" s="107"/>
      <c r="B9" s="107"/>
      <c r="C9" s="107"/>
      <c r="D9" s="107"/>
      <c r="E9" s="107"/>
      <c r="F9" s="816" t="s">
        <v>106</v>
      </c>
      <c r="G9" s="817"/>
      <c r="H9" s="818"/>
      <c r="J9" s="28"/>
      <c r="K9" s="29"/>
      <c r="L9" s="711" t="s">
        <v>111</v>
      </c>
      <c r="M9" s="711"/>
      <c r="N9" s="711"/>
      <c r="O9" s="711"/>
      <c r="P9" s="712"/>
      <c r="R9" s="30"/>
      <c r="S9" s="823"/>
      <c r="T9" s="826"/>
      <c r="U9" s="45">
        <v>0.2</v>
      </c>
      <c r="V9" s="45">
        <v>0.4</v>
      </c>
      <c r="W9" s="45">
        <v>0.6</v>
      </c>
      <c r="X9" s="45">
        <v>0.8</v>
      </c>
      <c r="Y9" s="46">
        <v>1</v>
      </c>
    </row>
    <row r="10" spans="1:25" ht="69.650000000000006" customHeight="1" thickBot="1" x14ac:dyDescent="0.4">
      <c r="A10" s="368" t="s">
        <v>107</v>
      </c>
      <c r="B10" s="369" t="s">
        <v>108</v>
      </c>
      <c r="C10" s="369" t="s">
        <v>0</v>
      </c>
      <c r="D10" s="369" t="s">
        <v>109</v>
      </c>
      <c r="E10" s="369" t="s">
        <v>235</v>
      </c>
      <c r="F10" s="369" t="s">
        <v>110</v>
      </c>
      <c r="G10" s="369" t="s">
        <v>111</v>
      </c>
      <c r="H10" s="370" t="s">
        <v>112</v>
      </c>
      <c r="J10" s="30"/>
      <c r="K10" s="31"/>
      <c r="L10" s="32" t="s">
        <v>121</v>
      </c>
      <c r="M10" s="32" t="s">
        <v>99</v>
      </c>
      <c r="N10" s="32" t="s">
        <v>68</v>
      </c>
      <c r="O10" s="32" t="s">
        <v>100</v>
      </c>
      <c r="P10" s="33" t="s">
        <v>101</v>
      </c>
      <c r="R10" s="366"/>
      <c r="S10" s="824"/>
      <c r="T10" s="827"/>
      <c r="U10" s="52" t="s">
        <v>121</v>
      </c>
      <c r="V10" s="52" t="s">
        <v>99</v>
      </c>
      <c r="W10" s="52" t="s">
        <v>68</v>
      </c>
      <c r="X10" s="52" t="s">
        <v>100</v>
      </c>
      <c r="Y10" s="367" t="s">
        <v>101</v>
      </c>
    </row>
    <row r="11" spans="1:25" ht="150" customHeight="1" x14ac:dyDescent="0.35">
      <c r="A11" s="371" t="str">
        <f>'1. Identificación'!G28</f>
        <v>De Corrupción</v>
      </c>
      <c r="B11" s="372">
        <f>'1. Identificación'!A28</f>
        <v>1</v>
      </c>
      <c r="C11" s="384" t="str">
        <f>'1. Identificación'!N28</f>
        <v>Posibilidad de pérdida Reputacional Por posibilidad de recibir o solicitar cualquier dádiva o beneficio a nombre propio o de un tercero para no aplicar sanciones al incumplimiento de las normas de tránsito y transporte. Debido a:
1. Falta de integridad del funcionario y uso del poder.
2. Existencia de intereses personales.
3. Ofrecimiento o dádiva al servidor público.
5. El servidor público solicitar dádiva a un tercero.
4. El servidor público ejerce tráfico de influencias.</v>
      </c>
      <c r="D11" s="373">
        <f>'4. Val. Control'!S18</f>
        <v>0.42</v>
      </c>
      <c r="E11" s="373">
        <f>'4. Val. Control'!T18</f>
        <v>0.6</v>
      </c>
      <c r="F11" s="374" t="str">
        <f>+IF(D11=0,"",IF(D11&lt;=$S$15,$T$15,IF(D11&lt;=$S$14,$T$14,IF(D11&lt;=$S$13,$T$13,IF(D11&lt;=$S$12,$T$12,IF(D11&lt;=$S$11,$T$11,""))))))</f>
        <v>Media</v>
      </c>
      <c r="G11" s="374" t="str">
        <f>+IF(E11=0,"",IF(E11&lt;=$U$9,$U$10,IF(E11&lt;=$V$9,$V$10,IF(E11&lt;=$W$9,$W$10,IF(E11&lt;=$X$9,$X$10,IF(E11&lt;=$Y$9,$Y$10,""))))))</f>
        <v>Moderado</v>
      </c>
      <c r="H11" s="375" t="str">
        <f>+IF(F11=$T$11,IF(G11=$U$10,$U$11,IF(G11=$V$10,$V$11,IF(G11=$W$10,$W$11,IF(G11=$X$10,$X$11,IF(G11=$Y$10,$Y$11))))),IF(F11=$T$12,IF(G11=$U$10,$U$12,IF(G11=$V$10,$V$12,IF(G11=$W$10,$W$12,IF(G11=$X$10,$X$12,IF(G11=$Y$10,$Y$12))))),IF(F11=$T$13,IF(G11=$U$10,$U$13,IF(G11=$V$10,$V$13,IF(G11=$W$10,$W$13,IF(G11=$X$10,$X$13,IF(G11=$Y$10,$Y$13))))),IF(F11=$T$14,IF(G11=$U$10,$U$14,IF(G11=$V$10,$V$14,IF(G11=$W$10,$W$14,IF(G11=$X$10,$X$14,IF(G11=$Y$10,$Y$14))))),IF(F11=$T$15,IF(G11=$U$10,$U$15,IF(G11=$V$10,$V$15,IF(G11=$W$10,$W$15,IF(G11=$X$10,$X$15,IF(G11=$Y$10,$Y$15))))),"")))))</f>
        <v>Moderado</v>
      </c>
      <c r="J11" s="697" t="s">
        <v>110</v>
      </c>
      <c r="K11" s="32" t="s">
        <v>119</v>
      </c>
      <c r="L11" s="34" t="str">
        <f>+IF(AND(F11=$T$11,G11=$U$10),B11,"")&amp;" "&amp;IF(AND(F12=$T$11,G12=$U$10),B12,"")&amp;" "&amp;IF(AND(F13=$T$11,G13=$U$10),B13,"")&amp;" "&amp;IF(AND(F14=$T$11,G14=$U$10),B14,"")&amp;" "&amp;IF(AND(F15=$T$11,G15=$U$10),B15,"")&amp;" "&amp;IF(AND(F16=$T$11,G16=$U$10),B16,"")&amp;" "&amp;IF(AND(F17=$T$11,G17=$U$10),B17,"")&amp;" "&amp;IF(AND(F18=$T$11,G18=$U$10),B18,"")&amp;" "&amp;IF(AND(F19=$T$11,G19=$U$10),B19,"")&amp;" "&amp;IF(AND(F20=$T$11,G20=$U$10),B20,"")&amp;" "&amp;IF(AND(F21=$T$11,G21=$U$10),B21,"")&amp;" "&amp;IF(AND(F22=$T$11,G22=$U$10),B22,"")&amp;" "&amp;IF(AND(F23=$T$11,G23=$U$10),B23,"")&amp;" "&amp;IF(AND(F24=$T$11,G24=$U$10),B24,"")&amp;" "&amp;IF(AND(F25=$T$11,G25=$U$10),B25,"")&amp;" "&amp;IF(AND(F26=$T$11,G26=$U$10),B26,"")&amp;" "&amp;IF(AND(F27=$T$11,G27=$U$10),B27,"")&amp;" "&amp;IF(AND(F28=$T$11,G28=$U$10),B28,"")&amp;" "&amp;IF(AND(F29=$T$11,G29=$U$10),B29,"")&amp;" "&amp;IF(AND(F30=$T$11,G30=$U$10),B30,"")&amp;" "&amp;IF(AND(F31=$T$11,G31=$U$10),B31,"")&amp;" "&amp;IF(AND(F32=$T$11,G32=$U$10),B32,"")&amp;" "&amp;IF(AND(F33=$T$11,G33=$U$10),B33,"")&amp;" "&amp;IF(AND(F34=$T$11,G34=$U$10),B34,"")&amp;" "&amp;IF(AND(F35=$T$11,G35=$U$10),B35,"")&amp;" "&amp;IF(AND(F36=$T$11,G36=$U$10),B36,"")&amp;" "&amp;IF(AND(F38=$T$11,G38=$U$10),B38,"")&amp;" "&amp;IF(AND(F39=$T$11,G39=$U$10),B39,"")&amp;" "&amp;IF(AND(F40=$T$11,G40=$U$10),B40,"")&amp;" "&amp;IF(AND(F41=$T$11,G41=$U$10),B41,"")&amp;" "&amp;IF(AND(F42=$T$11,G42=$U$10),B42,"")&amp;" "&amp;IF(AND(F43=$T$11,G43=$U$10),B43,"")&amp;" "&amp;IF(AND(F44=$T$11,G44=$U$10),B44,"")&amp;" "&amp;IF(AND(F45=$T$11,G45=$U$10),B45,"")&amp;" "&amp;IF(AND(F46=$T$11,G46=$U$10),B46,"")&amp;" "&amp;IF(AND(F47=$T$11,G47=$U$10),B47,"")&amp;" "&amp;IF(AND(F48=$T$11,G48=$U$10),B48,"")&amp;" "&amp;IF(AND(F49=$T$11,G49=$U$10),B49,"")&amp;" "&amp;IF(AND(F50=$T$11,G50=$U$10),B50,"")&amp;" "&amp;IF(AND(F51=$T$11,G51=$U$10),B51,"")&amp;" "&amp;IF(AND(F52=$T$11,G52=$U$10),B52,"")&amp;" "&amp;IF(AND(F53=$T$11,G53=$U$10),B53,"")&amp;" "&amp;IF(AND(F54=$T$11,G54=$U$10),B54,"")&amp;" "&amp;IF(AND(F55=$T$11,G55=$U$10),B55,"")&amp;" "&amp;IF(AND(F56=$T$11,G56=$U$10),B56,"")&amp;" "&amp;IF(AND(F57=$T$11,G57=$U$10),B57,"")&amp;" "&amp;IF(AND(F58=$T$11,G58=$U$10),B58,"")&amp;" "&amp;IF(AND(F59=$T$11,G59=$U$10),B59,"")&amp;" "&amp;IF(AND(F60=$T$11,G60=$U$10),B60,"")&amp;" "&amp;IF(AND(F61=$T$11,G61=$U$10),B61,"")&amp;" "&amp;IF(AND(F62=$T$11,G62=$U$10),B62,"")&amp;" "&amp;IF(AND(F63=$T$11,G63=$U$10),B63,"")&amp;" "&amp;IF(AND(F65=$T$11,G65=$U$10),B65,"")&amp;" "&amp;IF(AND(F66=$T$11,G66=$U$10),B66,"")&amp;" "&amp;IF(AND(F67=$T$11,G67=$U$10),B67,"")&amp;" "&amp;IF(AND(F68=$T$11,G68=$U$10),B68,"")&amp;" "&amp;IF(AND(F69=$T$11,G69=$U$10),B69,"")&amp;" "&amp;IF(AND(F70=$T$11,G70=$U$10),B70,"")&amp;" "&amp;IF(AND(F71=$T$11,G71=$U$10),B71,"")&amp;" "&amp;IF(AND(F72=$T$11,G72=$U$10),B72,"")&amp;" "&amp;IF(AND(F73=$T$11,G73=$U$10),B73,"")&amp;" "&amp;IF(AND(F74=$T$11,G74=$U$10),B74,"")&amp;" "&amp;IF(AND(F75=$T$11,G75=$U$10),B75,"")&amp;" "&amp;IF(AND(F76=$T$11,G76=$U$10),B76,"")&amp;" "&amp;IF(AND(F77=$T$11,G77=$U$10),B77,"")&amp;" "&amp;IF(AND(F78=$T$11,G78=$U$10),B78,"")&amp;" "&amp;IF(AND(F79=$T$11,G79=$U$10),B79,"")&amp;" "&amp;IF(AND(F80=$T$11,G80=$U$10),B80,"")&amp;" "&amp;IF(AND(F81=$T$11,G81=$U$10),B81,"")&amp;" "&amp;IF(AND(F82=$T$11,G82=$U$10),B82,"")&amp;" "&amp;IF(AND(F83=$T$11,G83=$U$10),B83,"")&amp;" "&amp;IF(AND(F84=$T$11,G84=$U$10),B84,"")&amp;" "&amp;IF(AND(F85=$T$11,G85=$U$10),B85,"")&amp;" "&amp;IF(AND(F86=$T$11,G86=$U$10),B86,"")&amp;" "&amp;IF(AND(F87=$T$11,G87=$U$10),B87,"")&amp;" "&amp;IF(AND(F88=$T$11,G88=$U$10),B88,"")&amp;" "&amp;IF(AND(F89=$T$11,G89=$U$10),B89,"")&amp;" "&amp;IF(AND(F90=$T$11,G90=$U$10),B90,"")&amp;" "&amp;IF(AND(F91=$T$11,G91=$U$10),B91,"")&amp;" "&amp;IF(AND(F92=$T$11,G92=$U$10),B92,"")</f>
        <v xml:space="preserve">                                                                               </v>
      </c>
      <c r="M11" s="34" t="str">
        <f>+IF(AND(F11=$T$11,G11=$V$10),B11,"")&amp;" "&amp;IF(AND(F12=$T$11,G12=$V$10),B12,"")&amp;" "&amp;IF(AND(F13=$T$11,G13=$V$10),B13,"")&amp;" "&amp;IF(AND(F14=$T$11,G14=$V$10),B14,"")&amp;" "&amp;IF(AND(F15=$T$11,G15=$V$10),B15,"")&amp;" "&amp;IF(AND(F16=$T$11,G16=$V$10),B16,"")&amp;" "&amp;IF(AND(F17=$T$11,G17=$V$10),B17,"")&amp;" "&amp;IF(AND(F18=$T$11,G18=$V$10),B18,"")&amp;" "&amp;IF(AND(F19=$T$11,G19=$V$10),B19,"")&amp;" "&amp;IF(AND(F20=$T$11,G20=$V$10),B20,"")&amp;" "&amp;IF(AND(F21=$T$11,G21=$V$10),B21,"")&amp;" "&amp;IF(AND(F22=$T$11,G22=$V$10),B22,"")&amp;" "&amp;IF(AND(F23=$T$11,G23=$V$10),B23,"")&amp;" "&amp;IF(AND(F24=$T$11,G24=$V$10),B24,"")&amp;" "&amp;IF(AND(F25=$T$11,G25=$V$10),B25,"")&amp;" "&amp;IF(AND(F26=$T$11,G26=$V$10),B26,"")&amp;" "&amp;IF(AND(F27=$T$11,G27=$V$10),B27,"")&amp;" "&amp;IF(AND(F28=$T$11,G28=$V$10),B28,"")&amp;" "&amp;IF(AND(F29=$T$11,G29=$V$10),B29,"")&amp;" "&amp;IF(AND(F30=$T$11,G30=$V$10),B30,"")&amp;" "&amp;IF(AND(F31=$T$11,G31=$V$10),B31,"")&amp;" "&amp;IF(AND(F32=$T$11,G32=$V$10),B32,"")&amp;" "&amp;IF(AND(F33=$T$11,G33=$V$10),B33,"")&amp;" "&amp;IF(AND(F34=$T$11,G34=$V$10),B34,"")&amp;" "&amp;IF(AND(F35=$T$11,G35=$V$10),B35,"")&amp;" "&amp;IF(AND(F36=$T$11,G36=$V$10),B36,"")&amp;" "&amp;IF(AND(F38=$T$11,G38=$V$10),B38,"")&amp;" "&amp;IF(AND(F39=$T$11,G39=$V$10),B39,"")&amp;" "&amp;IF(AND(F40=$T$11,G40=$V$10),B40,"")&amp;" "&amp;IF(AND(F41=$T$11,G41=$V$10),B41,"")&amp;" "&amp;IF(AND(F42=$T$11,G42=$V$10),B42,"")&amp;" "&amp;IF(AND(F43=$T$11,G43=$V$10),B43,"")&amp;" "&amp;IF(AND(F44=$T$11,G44=$V$10),B44,"")&amp;" "&amp;IF(AND(F45=$T$11,G45=$V$10),B45,"")&amp;" "&amp;IF(AND(F46=$T$11,G46=$V$10),B46,"")&amp;" "&amp;IF(AND(F47=$T$11,G47=$V$10),B47,"")&amp;" "&amp;IF(AND(F48=$T$11,G48=$V$10),B48,"")&amp;" "&amp;IF(AND(F49=$T$11,G49=$V$10),B49,"")&amp;" "&amp;IF(AND(F50=$T$11,G50=$V$10),B50,"")&amp;" "&amp;IF(AND(F51=$T$11,G51=$V$10),B51,"")&amp;" "&amp;IF(AND(F52=$T$11,G52=$V$10),B52,"")&amp;" "&amp;IF(AND(F53=$T$11,G53=$V$10),B53,"")&amp;" "&amp;IF(AND(F54=$T$11,G54=$V$10),B54,"")&amp;" "&amp;IF(AND(F55=$T$11,G55=$V$10),B55,"")&amp;" "&amp;IF(AND(F56=$T$11,G56=$V$10),B56,"")&amp;" "&amp;IF(AND(F57=$T$11,G57=$V$10),B57,"")&amp;" "&amp;IF(AND(F58=$T$11,G58=$V$10),B58,"")&amp;" "&amp;IF(AND(F59=$T$11,G59=$V$10),B59,"")&amp;" "&amp;IF(AND(F60=$T$11,G60=$V$10),B60,"")&amp;" "&amp;IF(AND(F61=$T$11,G61=$V$10),B61,"")&amp;" "&amp;IF(AND(F62=$T$11,G62=$V$10),B62,"")&amp;" "&amp;IF(AND(F63=$T$11,G63=$V$10),B63,"")&amp;" "&amp;IF(AND(F65=$T$11,G65=$V$10),B65,"")&amp;" "&amp;IF(AND(F66=$T$11,G66=$V$10),B66,"")&amp;" "&amp;IF(AND(F67=$T$11,G67=$V$10),B67,"")&amp;" "&amp;IF(AND(F68=$T$11,G68=$V$10),B68,"")&amp;" "&amp;IF(AND(F69=$T$11,G69=$V$10),B69,"")&amp;" "&amp;IF(AND(F70=$T$11,G70=$V$10),B70,"")&amp;" "&amp;IF(AND(F71=$T$11,G71=$V$10),B71,"")&amp;" "&amp;IF(AND(F72=$T$11,G72=$V$10),B72,"")&amp;" "&amp;IF(AND(F73=$T$11,G73=$V$10),B73,"")&amp;" "&amp;IF(AND(F74=$T$11,G74=$V$10),B74,"")&amp;" "&amp;IF(AND(F75=$T$11,G75=$V$10),B75,"")&amp;" "&amp;IF(AND(F76=$T$11,G76=$V$10),B76,"")&amp;" "&amp;IF(AND(F77=$T$11,G77=$V$10),B77,"")&amp;" "&amp;IF(AND(F78=$T$11,G78=$V$10),B78,"")&amp;" "&amp;IF(AND(F79=$T$11,G79=$V$10),B79,"")&amp;" "&amp;IF(AND(F80=$T$11,G80=$V$10),B80,"")&amp;" "&amp;IF(AND(F81=$T$11,G81=$V$10),B81,"")&amp;" "&amp;IF(AND(F82=$T$11,G82=$V$10),B82,"")&amp;" "&amp;IF(AND(F83=$T$11,G83=$V$10),B83,"")&amp;" "&amp;IF(AND(F84=$T$11,G84=$V$10),B84,"")&amp;" "&amp;IF(AND(F85=$T$11,G85=$V$10),B85,"")&amp;" "&amp;IF(AND(F86=$T$11,G86=$V$10),B86,"")&amp;" "&amp;IF(AND(F87=$T$11,G87=$V$10),B87,"")&amp;" "&amp;IF(AND(F88=$T$11,G88=$V$10),B88,"")&amp;" "&amp;IF(AND(F89=$T$11,G89=$V$10),B89,"")&amp;" "&amp;IF(AND(F90=$T$11,G90=$V$10),B90,"")&amp;" "&amp;IF(AND(F91=$T$11,G91=$V$10),B91,"")&amp;" "&amp;IF(AND(F92=$T$11,G92=$V$10),B92,"")</f>
        <v xml:space="preserve">                                                                               </v>
      </c>
      <c r="N11" s="34" t="str">
        <f>+IF(AND(F11=$T$11,G11=$W$10),B11,"")&amp;" "&amp;IF(AND(F12=$T$11,G12=$W$10),B12,"")&amp;" "&amp;IF(AND(F13=$T$11,G13=$W$10),B13,"")&amp;" "&amp;IF(AND(F14=$T$11,G14=$W$10),B14,"")&amp;" "&amp;IF(AND(F15=$T$11,G15=$W$10),B15,"")&amp;" "&amp;IF(AND(F16=$T$11,G16=$W$10),B16,"")&amp;" "&amp;IF(AND(F17=$T$11,G17=$W$10),B17,"")&amp;" "&amp;IF(AND(F18=$T$11,G18=$W$10),B18,"")&amp;" "&amp;IF(AND(F19=$T$11,G19=$W$10),B19,"")&amp;" "&amp;IF(AND(F20=$T$11,G20=$W$10),B20,"")&amp;" "&amp;IF(AND(F21=$T$11,G21=$W$10),B21,"")&amp;" "&amp;IF(AND(F22=$T$11,G22=$W$10),B22,"")&amp;" "&amp;IF(AND(F23=$T$11,G23=$W$10),B23,"")&amp;" "&amp;IF(AND(F24=$T$11,G24=$W$10),B24,"")&amp;" "&amp;IF(AND(F25=$T$11,G25=$W$10),B25,"")&amp;" "&amp;IF(AND(F26=$T$11,G26=$W$10),B26,"")&amp;" "&amp;IF(AND(F27=$T$11,G27=$W$10),B27,"")&amp;" "&amp;IF(AND(F28=$T$11,G28=$W$10),B28,"")&amp;" "&amp;IF(AND(F29=$T$11,G29=$W$10),B29,"")&amp;" "&amp;IF(AND(F30=$T$11,G30=$W$10),B30,"")&amp;" "&amp;IF(AND(F31=$T$11,G31=$W$10),B31,"")&amp;" "&amp;IF(AND(F32=$T$11,G32=$W$10),B32,"")&amp;" "&amp;IF(AND(F33=$T$11,G33=$W$10),B33,"")&amp;" "&amp;IF(AND(F34=$T$11,G34=$W$10),B34,"")&amp;" "&amp;IF(AND(F35=$T$11,G35=$W$10),B35,"")&amp;" "&amp;IF(AND(F36=$T$11,G36=$W$10),B36,"")&amp;" "&amp;IF(AND(F38=$T$11,G38=$W$10),B38,"")&amp;" "&amp;IF(AND(F39=$T$11,G39=$W$10),B39,"")&amp;" "&amp;IF(AND(F40=$T$11,G40=$W$10),B40,"")&amp;" "&amp;IF(AND(F41=$T$11,G41=$W$10),B41,"")&amp;" "&amp;IF(AND(F42=$T$11,G42=$W$10),B42,"")&amp;" "&amp;IF(AND(F43=$T$11,G43=$W$10),B43,"")&amp;" "&amp;IF(AND(F44=$T$11,G44=$W$10),B44,"")&amp;" "&amp;IF(AND(F45=$T$11,G45=$W$10),B45,"")&amp;" "&amp;IF(AND(F46=$T$11,G46=$W$10),B46,"")&amp;" "&amp;IF(AND(F47=$T$11,G47=$W$10),B47,"")&amp;" "&amp;IF(AND(F48=$T$11,G48=$W$10),B48,"")&amp;" "&amp;IF(AND(F49=$T$11,G49=$W$10),B49,"")&amp;" "&amp;IF(AND(F50=$T$11,G50=$W$10),B50,"")&amp;" "&amp;IF(AND(F51=$T$11,G51=$W$10),B51,"")&amp;" "&amp;IF(AND(F52=$T$11,G52=$W$10),B52,"")&amp;" "&amp;IF(AND(F53=$T$11,G53=$W$10),B53,"")&amp;" "&amp;IF(AND(F54=$T$11,G54=$W$10),B54,"")&amp;" "&amp;IF(AND(F55=$T$11,G55=$W$10),B55,"")&amp;" "&amp;IF(AND(F56=$T$11,G56=$W$10),B56,"")&amp;" "&amp;IF(AND(F57=$T$11,G57=$W$10),B57,"")&amp;" "&amp;IF(AND(F58=$T$11,G58=$W$10),B58,"")&amp;" "&amp;IF(AND(F59=$T$11,G59=$W$10),B59,"")&amp;" "&amp;IF(AND(F60=$T$11,G60=$W$10),B60,"")&amp;" "&amp;IF(AND(F61=$T$11,G61=$W$10),B61,"")&amp;" "&amp;IF(AND(F62=$T$11,G62=$W$10),B62,"")&amp;" "&amp;IF(AND(F63=$T$11,G63=$W$10),B63,"")&amp;" "&amp;IF(AND(F65=$T$11,G65=$W$10),B65,"")&amp;" "&amp;IF(AND(F66=$T$11,G66=$W$10),B66,"")&amp;" "&amp;IF(AND(F67=$T$11,G67=$W$10),B67,"")&amp;" "&amp;IF(AND(F68=$T$11,G68=$W$10),B68,"")&amp;" "&amp;IF(AND(F69=$T$11,G69=$W$10),B69,"")&amp;" "&amp;IF(AND(F70=$T$11,G70=$W$10),B70,"")</f>
        <v xml:space="preserve">                                                         </v>
      </c>
      <c r="O11" s="34" t="str">
        <f>+IF(AND(F11=$T$11,G11=$X$10),B11,"")&amp;" "&amp;IF(AND(F12=$T$11,G12=$X$10),B12,"")&amp;" "&amp;IF(AND(F13=$T$11,G13=$X$10),B13,"")&amp;" "&amp;IF(AND(F14=$T$11,G14=$X$10),B14,"")&amp;" "&amp;IF(AND(F15=$T$11,G15=$X$10),B15,"")&amp;" "&amp;IF(AND(F16=$T$11,G16=$X$10),B16,"")&amp;" "&amp;IF(AND(F17=$T$11,G17=$X$10),B17,"")&amp;" "&amp;IF(AND(F18=$T$11,G18=$X$10),B18,"")&amp;" "&amp;IF(AND(F19=$T$11,G19=$X$10),B19,"")&amp;" "&amp;IF(AND(F20=$T$11,G20=$X$10),B20,"")&amp;" "&amp;IF(AND(F21=$T$11,G21=$X$10),B21,"")&amp;" "&amp;IF(AND(F22=$T$11,G22=$X$10),B22,"")&amp;" "&amp;IF(AND(F23=$T$11,G23=$X$10),B23,"")&amp;" "&amp;IF(AND(F24=$T$11,G24=$X$10),B24,"")&amp;" "&amp;IF(AND(F25=$T$11,G25=$X$10),B25,"")&amp;" "&amp;IF(AND(F26=$T$11,G26=$X$10),B26,"")&amp;" "&amp;IF(AND(F27=$T$11,G27=$X$10),B27,"")&amp;" "&amp;IF(AND(F28=$T$11,G28=$X$10),B28,"")&amp;" "&amp;IF(AND(F29=$T$11,G29=$X$10),B29,"")&amp;" "&amp;IF(AND(F30=$T$11,G30=$X$10),B30,"")&amp;" "&amp;IF(AND(F31=$T$11,G31=$X$10),B31,"")&amp;" "&amp;IF(AND(F32=$T$11,G32=$X$10),B32,"")&amp;" "&amp;IF(AND(F33=$T$11,G33=$X$10),B33,"")&amp;" "&amp;IF(AND(F34=$T$11,G34=$X$10),B34,"")&amp;" "&amp;IF(AND(F35=$T$11,G35=$X$10),B35,"")&amp;" "&amp;IF(AND(F36=$T$11,G36=$X$10),B36,"")&amp;" "&amp;IF(AND(F38=$T$11,G38=$X$10),B38,"")&amp;" "&amp;IF(AND(F39=$T$11,G39=$X$10),B39,"")&amp;" "&amp;IF(AND(F40=$T$11,G40=$X$10),B40,"")&amp;" "&amp;IF(AND(F41=$T$11,G41=$X$10),B41,"")&amp;" "&amp;IF(AND(F42=$T$11,G42=$X$10),B42,"")&amp;" "&amp;IF(AND(F43=$T$11,G43=$X$10),B43,"")&amp;" "&amp;IF(AND(F44=$T$11,G44=$X$10),B44,"")&amp;" "&amp;IF(AND(F45=$T$11,G45=$X$10),B45,"")&amp;" "&amp;IF(AND(F46=$T$11,G46=$X$10),B46,"")&amp;" "&amp;IF(AND(F47=$T$11,G47=$X$10),B47,"")&amp;" "&amp;IF(AND(F48=$T$11,G48=$X$10),B48,"")&amp;" "&amp;IF(AND(F49=$T$11,G49=$X$10),B49,"")&amp;" "&amp;IF(AND(F50=$T$11,G50=$X$10),B50,"")&amp;" "&amp;IF(AND(F51=$T$11,G51=$X$10),B51,"")&amp;" "&amp;IF(AND(F52=$T$11,G52=$X$10),B52,"")&amp;" "&amp;IF(AND(F53=$T$11,G53=$X$10),B53,"")&amp;" "&amp;IF(AND(F54=$T$11,G54=$X$10),B54,"")&amp;" "&amp;IF(AND(F55=$T$11,G55=$X$10),B55,"")&amp;" "&amp;IF(AND(F56=$T$11,G56=$X$10),B56,"")&amp;" "&amp;IF(AND(F57=$T$11,G57=$X$10),B57,"")&amp;" "&amp;IF(AND(F58=$T$11,G58=$X$10),B58,"")&amp;" "&amp;IF(AND(F59=$T$11,G59=$X$10),B59,"")&amp;" "&amp;IF(AND(F60=$T$11,G60=$X$10),B60,"")&amp;" "&amp;IF(AND(F61=$T$11,G61=$X$10),B61,"")&amp;" "&amp;IF(AND(F62=$T$11,G62=$X$10),B62,"")&amp;" "&amp;IF(AND(F63=$T$11,G63=$X$10),B63,"")&amp;" "&amp;IF(AND(F65=$T$11,G65=$X$10),B65,"")&amp;" "&amp;IF(AND(F66=$T$11,G66=$X$10),B66,"")&amp;" "&amp;IF(AND(F67=$T$11,G67=$X$10),B67,"")&amp;" "&amp;IF(AND(F68=$T$11,G68=$X$10),B68,"")&amp;" "&amp;IF(AND(F69=$T$11,G69=$X$10),B69,"")&amp;" "&amp;IF(AND(F70=$T$11,G70=$X$10),B70,"")&amp;" "&amp;IF(AND(F71=$T$11,G71=$X$10),B71,"")&amp;" "&amp;IF(AND(F72=$T$11,G72=$X$10),B72,"")&amp;" "&amp;IF(AND(F73=$T$11,G73=$X$10),B73,"")&amp;" "&amp;IF(AND(F74=$T$11,G74=$X$10),B74,"")&amp;" "&amp;IF(AND(F75=$T$11,G75=$X$10),B75,"")&amp;" "&amp;IF(AND(F76=$T$11,G76=$X$10),B76,"")&amp;" "&amp;IF(AND(F77=$T$11,G77=$X$10),B77,"")&amp;" "&amp;IF(AND(F78=$T$11,G78=$X$10),B78,"")&amp;" "&amp;IF(AND(F79=$T$11,G79=$X$10),B79,"")&amp;" "&amp;IF(AND(F80=$T$11,G80=$X$10),B80,"")&amp;" "&amp;IF(AND(F81=$T$11,G81=$X$10),B81,"")&amp;" "&amp;IF(AND(F82=$T$11,G82=$X$10),B82,"")&amp;" "&amp;IF(AND(F83=$T$11,G83=$X$10),B83,"")&amp;" "&amp;IF(AND(F84=$T$11,G84=$X$10),B84,"")&amp;" "&amp;IF(AND(F85=$T$11,G85=$X$10),B85,"")&amp;" "&amp;IF(AND(F86=$T$11,G86=$X$10),B86,"")&amp;" "&amp;IF(AND(F87=$T$11,G87=$X$10),B87,"")&amp;" "&amp;IF(AND(F88=$T$11,G88=$X$10),B88,"")&amp;" "&amp;IF(AND(F89=$T$11,G89=$X$10),B89,"")&amp;" "&amp;IF(AND(F90=$T$11,G90=$X$10),B90,"")&amp;" "&amp;IF(AND(F91=$T$11,G91=$X$10),B91,"")&amp;" "&amp;IF(AND(F92=$T$11,G92=$X$10),B92,"")</f>
        <v xml:space="preserve">                                                                               </v>
      </c>
      <c r="P11" s="35" t="str">
        <f>+IF(AND(F11=$T$11,G11=$Y$10),B11,"")&amp;" "&amp;IF(AND(F12=$T$11,G12=$Y$10),B12,"")&amp;" "&amp;IF(AND(F13=$T$11,G13=$Y$10),B13,"")&amp;" "&amp;IF(AND(F14=$T$11,G14=$Y$10),B14,"")&amp;" "&amp;IF(AND(F15=$T$11,G15=$Y$10),B15,"")&amp;" "&amp;IF(AND(F16=$T$11,G16=$Y$10),B16,"")&amp;" "&amp;IF(AND(F17=$T$11,G17=$Y$10),B17,"")&amp;" "&amp;IF(AND(F18=$T$11,G18=$Y$10),B18,"")&amp;" "&amp;IF(AND(F19=$T$11,G19=$Y$10),B19,"")&amp;" "&amp;IF(AND(F20=$T$11,G20=$Y$10),B20,"")&amp;" "&amp;IF(AND(F21=$T$11,G21=$Y$10),B21,"")&amp;" "&amp;IF(AND(F22=$T$11,G22=$Y$10),B22,"")&amp;" "&amp;IF(AND(F23=$T$11,G23=$Y$10),B23,"")&amp;" "&amp;IF(AND(F24=$T$11,G24=$Y$10),B24,"")&amp;" "&amp;IF(AND(F25=$T$11,G25=$Y$10),B25,"")&amp;" "&amp;IF(AND(F26=$T$11,G26=$Y$10),B26,"")&amp;" "&amp;IF(AND(F27=$T$11,G27=$Y$10),B27,"")&amp;" "&amp;IF(AND(F28=$T$11,G28=$Y$10),B28,"")&amp;" "&amp;IF(AND(F29=$T$11,G29=$Y$10),B29,"")&amp;" "&amp;IF(AND(F30=$T$11,G30=$Y$10),B30,"")&amp;" "&amp;IF(AND(F31=$T$11,G31=$Y$10),B31,"")&amp;" "&amp;IF(AND(F32=$T$11,G32=$Y$10),B32,"")&amp;" "&amp;IF(AND(F33=$T$11,G33=$Y$10),B33,"")&amp;" "&amp;IF(AND(F34=$T$11,G34=$Y$10),B34,"")&amp;" "&amp;IF(AND(F35=$T$11,G35=$Y$10),B35,"")&amp;" "&amp;IF(AND(F36=$T$11,G36=$Y$10),B36,"")&amp;" "&amp;IF(AND(F38=$T$11,G38=$Y$10),B38,"")&amp;" "&amp;IF(AND(F39=$T$11,G39=$Y$10),B39,"")&amp;" "&amp;IF(AND(F40=$T$11,G40=$Y$10),B40,"")&amp;" "&amp;IF(AND(F41=$T$11,G41=$Y$10),B41,"")&amp;" "&amp;IF(AND(F42=$T$11,G42=$Y$10),B42,"")&amp;" "&amp;IF(AND(F43=$T$11,G43=$Y$10),B43,"")&amp;" "&amp;IF(AND(F44=$T$11,G44=$Y$10),B44,"")&amp;" "&amp;IF(AND(F45=$T$11,G45=$Y$10),B45,"")&amp;" "&amp;IF(AND(F46=$T$11,G46=$Y$10),B46,"")&amp;" "&amp;IF(AND(F47=$T$11,G47=$Y$10),B47,"")&amp;" "&amp;IF(AND(F48=$T$11,G48=$Y$10),B48,"")&amp;" "&amp;IF(AND(F49=$T$11,G49=$Y$10),B49,"")&amp;" "&amp;IF(AND(F50=$T$11,G50=$Y$10),B50,"")&amp;" "&amp;IF(AND(F51=$T$11,G51=$Y$10),B51,"")&amp;" "&amp;IF(AND(F52=$T$11,G52=$Y$10),B52,"")&amp;" "&amp;IF(AND(F53=$T$11,G53=$Y$10),B53,"")&amp;" "&amp;IF(AND(F54=$T$11,G54=$Y$10),B54,"")&amp;" "&amp;IF(AND(F55=$T$11,G55=$Y$10),B55,"")&amp;" "&amp;IF(AND(F56=$T$11,G56=$Y$10),B56,"")&amp;" "&amp;IF(AND(F57=$T$11,G57=$Y$10),B57,"")&amp;" "&amp;IF(AND(F58=$T$11,G58=$Y$10),B58,"")&amp;" "&amp;IF(AND(F59=$T$11,G59=$Y$10),B59,"")&amp;" "&amp;IF(AND(F60=$T$11,G60=$Y$10),B60,"")&amp;" "&amp;IF(AND(F61=$T$11,G61=$Y$10),B61,"")&amp;" "&amp;IF(AND(F62=$T$11,G62=$Y$10),B62,"")&amp;" "&amp;IF(AND(F63=$T$11,G63=$Y$10),B63,"")&amp;" "&amp;IF(AND(F65=$T$11,G65=$Y$10),B65,"")&amp;" "&amp;IF(AND(F66=$T$11,G66=$Y$10),B66,"")&amp;" "&amp;IF(AND(F67=$T$11,G67=$Y$10),B67,"")&amp;" "&amp;IF(AND(F68=$T$11,G68=$Y$10),B68,"")&amp;" "&amp;IF(AND(F69=$T$11,G69=$Y$10),B69,"")&amp;" "&amp;IF(AND(F70=$T$11,G70=$Y$10),B70,"")&amp;" "&amp;IF(AND(F71=$T$11,G71=$Y$10),B71,"")&amp;" "&amp;IF(AND(F72=$T$11,G72=$Y$10),B72,"")&amp;" "&amp;IF(AND(F73=$T$11,G73=$Y$10),B73,"")&amp;" "&amp;IF(AND(F74=$T$11,G74=$Y$10),B74,"")&amp;" "&amp;IF(AND(F75=$T$11,G75=$Y$10),B75,"")&amp;" "&amp;IF(AND(F76=$T$11,G76=$Y$10),B76,"")&amp;" "&amp;IF(AND(F77=$T$11,G77=$Y$10),B77,"")&amp;" "&amp;IF(AND(F78=$T$11,G78=$Y$10),B78,"")&amp;" "&amp;IF(AND(F79=$T$11,G79=$Y$10),B79,"")&amp;" "&amp;IF(AND(F80=$T$11,G80=$Y$10),B80,"")&amp;" "&amp;IF(AND(F81=$T$11,G81=$Y$10),B81,"")&amp;" "&amp;IF(AND(F82=$T$11,G82=$Y$10),B82,"")&amp;" "&amp;IF(AND(F83=$T$11,G83=$Y$10),B83,"")&amp;" "&amp;IF(AND(F84=$T$11,G84=$Y$10),B84,"")&amp;" "&amp;IF(AND(F85=$T$11,G85=$Y$10),B85,"")&amp;" "&amp;IF(AND(F86=$T$11,G86=$Y$10),B86,"")&amp;" "&amp;IF(AND(F87=$T$11,G87=$Y$10),B87,"")&amp;" "&amp;IF(AND(F88=$T$11,G88=$Y$10),B88,"")&amp;" "&amp;IF(AND(F89=$T$11,G89=$Y$10),B89,"")&amp;" "&amp;IF(AND(F90=$T$11,G90=$Y$10),B90,"")&amp;" "&amp;IF(AND(F91=$T$11,G91=$Y$10),B91,"")&amp;" "&amp;IF(AND(F92=$T$11,G92=$Y$10),B92,"")</f>
        <v xml:space="preserve">                                                                               </v>
      </c>
      <c r="R11" s="814" t="s">
        <v>110</v>
      </c>
      <c r="S11" s="361">
        <v>1</v>
      </c>
      <c r="T11" s="362" t="s">
        <v>119</v>
      </c>
      <c r="U11" s="363" t="s">
        <v>116</v>
      </c>
      <c r="V11" s="363" t="s">
        <v>116</v>
      </c>
      <c r="W11" s="363" t="s">
        <v>116</v>
      </c>
      <c r="X11" s="363" t="s">
        <v>116</v>
      </c>
      <c r="Y11" s="364" t="s">
        <v>114</v>
      </c>
    </row>
    <row r="12" spans="1:25" ht="150" customHeight="1" x14ac:dyDescent="0.35">
      <c r="A12" s="376" t="str">
        <f>'1. Identificación'!G29</f>
        <v>De Corrupción</v>
      </c>
      <c r="B12" s="377">
        <f>'1. Identificación'!A29</f>
        <v>2</v>
      </c>
      <c r="C12" s="71" t="str">
        <f>'1. Identificación'!N29</f>
        <v xml:space="preserve">Posibilidad de pérdida Económica y Reputacional Por la entrega irregular de vehículos inmovilizados por infracciones a las normas de tránsito y/o de transporte público.  Debido a: 
1. Falta de  valores y principios éticos en el desempaño de las funciones por parte de los funcinarios.
2. Desconocimiento del procedimiento y la normatividad.
3.  Falta de controles en la custodia de los documentos  o soporte de tramite de  vehiculos inmovilizados. 
4. Ofrecimiento o dádiva al servidor público para agilizar la entrega del vehiculo. </v>
      </c>
      <c r="D12" s="378">
        <f>'4. Val. Control'!S22</f>
        <v>0.48</v>
      </c>
      <c r="E12" s="378">
        <f>'4. Val. Control'!T22</f>
        <v>0.6</v>
      </c>
      <c r="F12" s="379" t="str">
        <f>+IF(D12=0,"",IF(D12&lt;=$S$15,$T$15,IF(D12&lt;=$S$14,$T$14,IF(D12&lt;=$S$13,$T$13,IF(D12&lt;=$S$12,$T$12,IF(D12&lt;=$S$11,$T$11,""))))))</f>
        <v>Media</v>
      </c>
      <c r="G12" s="379" t="str">
        <f t="shared" ref="G12:G20" si="0">+IF(E12=0,"",IF(E12&lt;=$U$9,$U$10,IF(E12&lt;=$V$9,$V$10,IF(E12&lt;=$W$9,$W$10,IF(E12&lt;=$X$9,$X$10,IF(E12&lt;=$Y$9,$Y$10,""))))))</f>
        <v>Moderado</v>
      </c>
      <c r="H12" s="380" t="str">
        <f t="shared" ref="H12:H20" si="1">+IF(F12=$T$11,IF(G12=$U$10,$U$11,IF(G12=$V$10,$V$11,IF(G12=$W$10,$W$11,IF(G12=$X$10,$X$11,IF(G12=$Y$10,$Y$11))))),IF(F12=$T$12,IF(G12=$U$10,$U$12,IF(G12=$V$10,$V$12,IF(G12=$W$10,$W$12,IF(G12=$X$10,$X$12,IF(G12=$Y$10,$Y$12))))),IF(F12=$T$13,IF(G12=$U$10,$U$13,IF(G12=$V$10,$V$13,IF(G12=$W$10,$W$13,IF(G12=$X$10,$X$13,IF(G12=$Y$10,$Y$13))))),IF(F12=$T$14,IF(G12=$U$10,$U$14,IF(G12=$V$10,$V$14,IF(G12=$W$10,$W$14,IF(G12=$X$10,$X$14,IF(G12=$Y$10,$Y$14))))),IF(F12=$T$15,IF(G12=$U$10,$U$15,IF(G12=$V$10,$V$15,IF(G12=$W$10,$W$15,IF(G12=$X$10,$X$15,IF(G12=$Y$10,$Y$15))))),"")))))</f>
        <v>Moderado</v>
      </c>
      <c r="J12" s="697"/>
      <c r="K12" s="32" t="s">
        <v>117</v>
      </c>
      <c r="L12" s="36" t="str">
        <f>+IF(AND(F11=$T$12,G11=$U$10),B11,"")&amp;" "&amp;IF(AND(F12=$T$12,G12=$U$10),B12,"")&amp;" "&amp;IF(AND(F13=$T$12,G13=$U$10),B13,"")&amp;" "&amp;IF(AND(F14=$T$12,G14=$U$10),B14,"")&amp;" "&amp;IF(AND(F15=$T$12,G15=$U$10),B15,"")&amp;" "&amp;IF(AND(F16=$T$12,G16=$U$10),B16,"")&amp;" "&amp;IF(AND(F17=$T$12,G17=$U$10),B17,"")&amp;" "&amp;IF(AND(F18=$T$12,G18=$U$10),B18,"")&amp;" "&amp;IF(AND(F19=$T$12,G19=$U$10),B19,"")&amp;" "&amp;IF(AND(F20=$T$12,G20=$U$10),B20,"")&amp;" "&amp;IF(AND(F21=$T$12,G21=$U$10),B21,"")&amp;" "&amp;IF(AND(F22=$T$12,G22=$U$10),B22,"")&amp;" "&amp;IF(AND(F23=$T$12,G23=$U$10),B23,"")&amp;" "&amp;IF(AND(F24=$T$12,G24=$U$10),B24,"")&amp;" "&amp;IF(AND(F25=$T$12,G25=$U$10),B25,"")&amp;" "&amp;IF(AND(F26=$T$12,G26=$U$10),B26,"")&amp;" "&amp;IF(AND(F27=$T$12,G27=$U$10),B27,"")&amp;" "&amp;IF(AND(F28=$T$12,G28=$U$10),B28,"")&amp;" "&amp;IF(AND(F29=$T$12,G29=$U$10),B29,"")&amp;" "&amp;IF(AND(F30=$T$12,G30=$U$10),B30,"")&amp;" "&amp;IF(AND(F31=$T$12,G31=$U$10),B31,"")&amp;" "&amp;IF(AND(F32=$T$12,G32=$U$10),B32,"")&amp;" "&amp;IF(AND(F33=$T$12,G33=$U$10),B33,"")&amp;" "&amp;IF(AND(F34=$T$12,G34=$U$10),B34,"")&amp;" "&amp;IF(AND(F35=$T$12,G35=$U$10),B35,"")&amp;" "&amp;IF(AND(F36=$T$12,G36=$U$10),B36,"")&amp;" "&amp;IF(AND(F38=$T$12,G38=$U$10),B38,"")&amp;" "&amp;IF(AND(F39=$T$12,G39=$U$10),B39,"")&amp;" "&amp;IF(AND(F40=$T$12,G40=$U$10),B40,"")&amp;" "&amp;IF(AND(F41=$T$12,G41=$U$10),B41,"")&amp;" "&amp;IF(AND(F42=$T$12,G42=$U$10),B42,"")&amp;" "&amp;IF(AND(F43=$T$12,G43=$U$10),B43,"")&amp;" "&amp;IF(AND(F44=$T$12,G44=$U$10),B44,"")&amp;" "&amp;IF(AND(F45=$T$12,G45=$U$10),B45,"")&amp;" "&amp;IF(AND(F46=$T$12,G46=$U$10),B46,"")&amp;" "&amp;IF(AND(F47=$T$12,G47=$U$10),B47,"")&amp;" "&amp;IF(AND(F48=$T$12,G48=$U$10),B48,"")&amp;" "&amp;IF(AND(F49=$T$12,G49=$U$10),B49,"")&amp;" "&amp;IF(AND(F50=$T$12,G50=$U$10),B50,"")&amp;" "&amp;IF(AND(F51=$T$12,G51=$U$10),B51,"")&amp;" "&amp;IF(AND(F52=$T$12,G52=$U$10),B52,"")&amp;" "&amp;IF(AND(F53=$T$12,G53=$U$10),B53,"")&amp;" "&amp;IF(AND(F54=$T$12,G54=$U$10),B54,"")&amp;" "&amp;IF(AND(F55=$T$12,G55=$U$10),B55,"")&amp;" "&amp;IF(AND(F56=$T$12,G56=$U$10),B56,"")&amp;" "&amp;IF(AND(F57=$T$12,G57=$U$10),B57,"")&amp;" "&amp;IF(AND(F58=$T$12,G58=$U$10),B58,"")&amp;" "&amp;IF(AND(F59=$T$12,G59=$U$10),B59,"")&amp;" "&amp;IF(AND(F60=$T$12,G60=$U$10),B60,"")&amp;" "&amp;IF(AND(F61=$T$12,G61=$U$10),B61,"")&amp;" "&amp;IF(AND(F62=$T$12,G62=$U$10),B62,"")&amp;" "&amp;IF(AND(F63=$T$12,G63=$U$10),B63,"")&amp;" "&amp;IF(AND(F65=$T$12,G65=$U$10),B65,"")&amp;" "&amp;IF(AND(F66=$T$12,G66=$U$10),B66,"")&amp;" "&amp;IF(AND(F67=$T$12,G67=$U$10),B67,"")&amp;" "&amp;IF(AND(F68=$T$12,G68=$U$10),B68,"")&amp;" "&amp;IF(AND(F69=$T$12,G69=$U$10),B69,"")&amp;" "&amp;IF(AND(F70=$T$12,G70=$U$10),B70,"")&amp;" "&amp;IF(AND(F71=$T$12,G71=$U$10),B71,"")&amp;" "&amp;IF(AND(F72=$T$12,G72=$U$10),B72,"")&amp;" "&amp;IF(AND(F73=$T$12,G73=$U$10),B73,"")&amp;" "&amp;IF(AND(F74=$T$12,G74=$U$10),B74,"")&amp;" "&amp;IF(AND(F75=$T$12,G75=$U$10),B75,"")&amp;" "&amp;IF(AND(F76=$T$12,G76=$U$10),B76,"")&amp;" "&amp;IF(AND(F77=$T$12,G77=$U$10),B77,"")&amp;" "&amp;IF(AND(F78=$T$12,G78=$U$10),B78,"")&amp;" "&amp;IF(AND(F79=$T$12,G79=$U$10),B79,"")&amp;" "&amp;IF(AND(F80=$T$12,G80=$U$10),B80,"")&amp;" "&amp;IF(AND(F81=$T$12,G81=$U$10),B81,"")&amp;" "&amp;IF(AND(F82=$T$12,G82=$U$10),B82,"")&amp;" "&amp;IF(AND(F83=$T$12,G83=$U$10),B83,"")&amp;" "&amp;IF(AND(F84=$T$12,G84=$U$10),B84,"")&amp;" "&amp;IF(AND(F85=$T$12,G85=$U$10),B85,"")&amp;" "&amp;IF(AND(F86=$T$12,G86=$U$10),B86,"")&amp;" "&amp;IF(AND(F87=$T$12,G87=$U$10),B87,"")&amp;" "&amp;IF(AND(F88=$T$12,G88=$U$10),B88,"")&amp;" "&amp;IF(AND(F89=$T$12,G89=$U$10),B89,"")&amp;" "&amp;IF(AND(F90=$T$12,G90=$U$10),B90,"")&amp;" "&amp;IF(AND(F91=$T$12,G91=$U$10),B91,"")&amp;" "&amp;IF(AND(F92=$T$12,G92=$U$10),B92,"")</f>
        <v xml:space="preserve">                                                                               </v>
      </c>
      <c r="M12" s="36" t="str">
        <f>+IF(AND(F11=$T$12,G11=$V$10),B11,"")&amp;" "&amp;IF(AND(F12=$T$12,G12=$V$10),B12,"")&amp;" "&amp;IF(AND(F13=$T$12,G13=$V$10),B13,"")&amp;" "&amp;IF(AND(F14=$T$12,G14=$V$10),B14,"")&amp;" "&amp;IF(AND(F15=$T$12,G15=$V$10),B15,"")&amp;" "&amp;IF(AND(F16=$T$12,G16=$V$10),B16,"")&amp;" "&amp;IF(AND(F17=$T$12,G17=$V$10),B17,"")&amp;" "&amp;IF(AND(F18=$T$12,G18=$V$10),B18,"")&amp;" "&amp;IF(AND(F19=$T$12,G19=$V$10),B19,"")&amp;" "&amp;IF(AND(F20=$T$12,G20=$V$10),B20,"")&amp;" "&amp;IF(AND(F21=$T$12,G21=$V$10),B21,"")&amp;" "&amp;IF(AND(F22=$T$12,G22=$V$10),B22,"")&amp;" "&amp;IF(AND(F23=$T$12,G23=$V$10),B23,"")&amp;" "&amp;IF(AND(F24=$T$12,G24=$V$10),B24,"")&amp;" "&amp;IF(AND(F25=$T$12,G25=$V$10),B25,"")&amp;" "&amp;IF(AND(F26=$T$12,G26=$V$10),B26,"")&amp;" "&amp;IF(AND(F27=$T$12,G27=$V$10),B27,"")&amp;" "&amp;IF(AND(F28=$T$12,G28=$V$10),B28,"")&amp;" "&amp;IF(AND(F29=$T$12,G29=$V$10),B29,"")&amp;" "&amp;IF(AND(F30=$T$12,G30=$V$10),B30,"")&amp;" "&amp;IF(AND(F31=$T$12,G31=$V$10),B31,"")&amp;" "&amp;IF(AND(F32=$T$12,G32=$V$10),B32,"")&amp;" "&amp;IF(AND(F33=$T$12,G33=$V$10),B33,"")&amp;" "&amp;IF(AND(F34=$T$12,G34=$V$10),B34,"")&amp;" "&amp;IF(AND(F35=$T$12,G35=$V$10),B35,"")&amp;" "&amp;IF(AND(F36=$T$12,G36=$V$10),B36,"")&amp;" "&amp;IF(AND(F38=$T$12,G38=$V$10),B38,"")&amp;" "&amp;IF(AND(F39=$T$12,G39=$V$10),B39,"")&amp;" "&amp;IF(AND(F40=$T$12,G40=$V$10),B40,"")&amp;" "&amp;IF(AND(F41=$T$12,G41=$V$10),B41,"")&amp;" "&amp;IF(AND(F42=$T$12,G42=$V$10),B42,"")&amp;" "&amp;IF(AND(F43=$T$12,G43=$V$10),B43,"")&amp;" "&amp;IF(AND(F44=$T$12,G44=$V$10),B44,"")&amp;" "&amp;IF(AND(F45=$T$12,G45=$V$10),B45,"")&amp;" "&amp;IF(AND(F46=$T$12,G46=$V$10),B46,"")&amp;" "&amp;IF(AND(F47=$T$12,G47=$V$10),B47,"")&amp;" "&amp;IF(AND(F48=$T$12,G48=$V$10),B48,"")&amp;" "&amp;IF(AND(F49=$T$12,G49=$V$10),B49,"")&amp;" "&amp;IF(AND(F50=$T$12,G50=$V$10),B50,"")&amp;" "&amp;IF(AND(F51=$T$12,G51=$V$10),B51,"")&amp;" "&amp;IF(AND(F52=$T$12,G52=$V$10),B52,"")&amp;" "&amp;IF(AND(F53=$T$12,G53=$V$10),B53,"")&amp;" "&amp;IF(AND(F54=$T$12,G54=$V$10),B54,"")&amp;" "&amp;IF(AND(F55=$T$12,G55=$V$10),B55,"")&amp;" "&amp;IF(AND(F56=$T$12,G56=$V$10),B56,"")&amp;" "&amp;IF(AND(F57=$T$12,G57=$V$10),B57,"")&amp;" "&amp;IF(AND(F58=$T$12,G58=$V$10),B58,"")&amp;" "&amp;IF(AND(F59=$T$12,G59=$V$10),B59,"")&amp;" "&amp;IF(AND(F60=$T$12,G60=$V$10),B60,"")&amp;" "&amp;IF(AND(F61=$T$12,G61=$V$10),B61,"")&amp;" "&amp;IF(AND(F62=$T$12,G62=$V$10),B62,"")&amp;" "&amp;IF(AND(F63=$T$12,G63=$V$10),B63,"")&amp;" "&amp;IF(AND(F65=$T$12,G65=$V$10),B65,"")&amp;" "&amp;IF(AND(F66=$T$12,G66=$V$10),B66,"")&amp;" "&amp;IF(AND(F67=$T$12,G67=$V$10),B67,"")&amp;" "&amp;IF(AND(F68=$T$12,G68=$V$10),B68,"")&amp;" "&amp;IF(AND(F69=$T$12,G69=$V$10),B69,"")&amp;" "&amp;IF(AND(F70=$T$12,G70=$V$10),B70,"")&amp;" "&amp;IF(AND(F71=$T$12,G71=$V$10),B71,"")&amp;" "&amp;IF(AND(F72=$T$12,G72=$V$10),B72,"")&amp;" "&amp;IF(AND(F73=$T$12,G73=$V$10),B73,"")&amp;" "&amp;IF(AND(F74=$T$12,G74=$V$10),B74,"")&amp;" "&amp;IF(AND(F75=$T$12,G75=$V$10),B75,"")&amp;" "&amp;IF(AND(F76=$T$12,G76=$V$10),B76,"")&amp;" "&amp;IF(AND(F77=$T$12,G77=$V$10),B77,"")&amp;" "&amp;IF(AND(F78=$T$12,G78=$V$10),B78,"")&amp;" "&amp;IF(AND(F79=$T$12,G79=$V$10),B79,"")&amp;" "&amp;IF(AND(F80=$T$12,G80=$V$10),B80,"")&amp;" "&amp;IF(AND(F81=$T$12,G81=$V$10),B81,"")&amp;" "&amp;IF(AND(F82=$T$12,G82=$V$10),B82,"")&amp;" "&amp;IF(AND(F83=$T$12,G83=$V$10),B83,"")&amp;" "&amp;IF(AND(F84=$T$12,G84=$V$10),B84,"")&amp;" "&amp;IF(AND(F85=$T$12,G85=$V$10),B85,"")&amp;" "&amp;IF(AND(F86=$T$12,G86=$V$10),B86,"")&amp;" "&amp;IF(AND(F87=$T$12,G87=$V$10),B87,"")&amp;" "&amp;IF(AND(F88=$T$12,G88=$V$10),B88,"")&amp;" "&amp;IF(AND(F89=$T$12,G89=$V$10),B89,"")&amp;" "&amp;IF(AND(F90=$T$12,G90=$V$10),B90,"")&amp;" "&amp;IF(AND(F91=$T$12,G91=$V$10),B91,"")&amp;" "&amp;IF(AND(F92=$T$12,G92=$V$10),B92,"")</f>
        <v xml:space="preserve">                                                                               </v>
      </c>
      <c r="N12" s="34" t="str">
        <f>+IF(AND(F11=$T$12,G11=$W$10),B11,"")&amp;" "&amp;IF(AND(F12=$T$12,G12=$W$10),B12,"")&amp;" "&amp;IF(AND(F13=$T$12,G13=$W$10),B13,"")&amp;" "&amp;IF(AND(F14=$T$12,G14=$W$10),B14,"")&amp;" "&amp;IF(AND(F15=$T$12,G15=$W$10),B15,"")&amp;" "&amp;IF(AND(F16=$T$12,G16=$W$10),B16,"")&amp;" "&amp;IF(AND(F17=$T$12,G17=$W$10),B17,"")&amp;" "&amp;IF(AND(F18=$T$12,G18=$W$10),B18,"")&amp;" "&amp;IF(AND(F19=$T$12,G19=$W$10),B19,"")&amp;" "&amp;IF(AND(F20=$T$12,G20=$W$10),B20,"")&amp;" "&amp;IF(AND(F21=$T$12,G21=$W$10),B21,"")&amp;" "&amp;IF(AND(F22=$T$12,G22=$W$10),B22,"")&amp;" "&amp;IF(AND(F23=$T$12,G23=$W$10),B23,"")&amp;" "&amp;IF(AND(F24=$T$12,G24=$W$10),B24,"")&amp;" "&amp;IF(AND(F25=$T$12,G25=$W$10),B25,"")&amp;" "&amp;IF(AND(F26=$T$12,G26=$W$10),B26,"")&amp;" "&amp;IF(AND(F27=$T$12,G27=$W$10),B27,"")&amp;" "&amp;IF(AND(F28=$T$12,G28=$W$10),B28,"")&amp;" "&amp;IF(AND(F29=$T$12,G29=$W$10),B29,"")&amp;" "&amp;IF(AND(F30=$T$12,G30=$W$10),B30,"")&amp;" "&amp;IF(AND(F31=$T$12,G31=$W$10),B31,"")&amp;" "&amp;IF(AND(F32=$T$12,G32=$W$10),B32,"")&amp;" "&amp;IF(AND(F33=$T$12,G33=$W$10),B33,"")&amp;" "&amp;IF(AND(F34=$T$12,G34=$W$10),B34,"")&amp;" "&amp;IF(AND(F35=$T$12,G35=$W$10),B35,"")&amp;" "&amp;IF(AND(F36=$T$12,G36=$W$10),B36,"")&amp;" "&amp;IF(AND(F38=$T$12,G38=$W$10),B38,"")&amp;" "&amp;IF(AND(F39=$T$12,G39=$W$10),B39,"")&amp;" "&amp;IF(AND(F40=$T$12,G40=$W$10),B40,"")&amp;" "&amp;IF(AND(F41=$T$12,G41=$W$10),B41,"")&amp;" "&amp;IF(AND(F42=$T$12,G42=$W$10),B42,"")&amp;" "&amp;IF(AND(F43=$T$12,G43=$W$10),B43,"")&amp;" "&amp;IF(AND(F44=$T$12,G44=$W$10),B44,"")&amp;" "&amp;IF(AND(F45=$T$12,G45=$W$10),B45,"")&amp;" "&amp;IF(AND(F46=$T$12,G46=$W$10),B46,"")&amp;" "&amp;IF(AND(F47=$T$12,G47=$W$10),B47,"")&amp;" "&amp;IF(AND(F48=$T$12,G48=$W$10),B48,"")&amp;" "&amp;IF(AND(F49=$T$12,G49=$W$10),B49,"")&amp;" "&amp;IF(AND(F50=$T$12,G50=$W$10),B50,"")&amp;" "&amp;IF(AND(F51=$T$12,G51=$W$10),B51,"")&amp;" "&amp;IF(AND(F52=$T$12,G52=$W$10),B52,"")&amp;" "&amp;IF(AND(F53=$T$12,G53=$W$10),B53,"")&amp;" "&amp;IF(AND(F54=$T$12,G54=$W$10),B54,"")&amp;" "&amp;IF(AND(F55=$T$12,G55=$W$10),B55,"")&amp;" "&amp;IF(AND(F56=$T$12,G56=$W$10),B56,"")&amp;" "&amp;IF(AND(F57=$T$12,G57=$W$10),B57,"")&amp;" "&amp;IF(AND(F58=$T$12,G58=$W$10),B58,"")&amp;" "&amp;IF(AND(F59=$T$12,G59=$W$10),B59,"")&amp;" "&amp;IF(AND(F60=$T$12,G60=$W$10),B60,"")&amp;" "&amp;IF(AND(F61=$T$12,G61=$W$10),B61,"")&amp;" "&amp;IF(AND(F62=$T$12,G62=$W$10),B62,"")&amp;" "&amp;IF(AND(F63=$T$12,G63=$W$10),B63,"")&amp;" "&amp;IF(AND(F65=$T$12,G65=$W$10),B65,"")&amp;" "&amp;IF(AND(F66=$T$12,G66=$W$10),B66,"")&amp;" "&amp;IF(AND(F67=$T$12,G67=$W$10),B67,"")&amp;" "&amp;IF(AND(F68=$T$12,G68=$W$10),B68,"")&amp;" "&amp;IF(AND(F69=$T$12,G69=$W$10),B69,"")&amp;" "&amp;IF(AND(F70=$T$12,G70=$W$10),B70,"")&amp;" "&amp;IF(AND(F71=$T$12,G71=$W$10),B71,"")&amp;" "&amp;IF(AND(F72=$T$12,G72=$W$10),B72,"")&amp;" "&amp;IF(AND(F73=$T$12,G73=$W$10),B73,"")&amp;" "&amp;IF(AND(F74=$T$12,G74=$W$10),B74,"")&amp;" "&amp;IF(AND(F75=$T$12,G75=$W$10),B75,"")&amp;" "&amp;IF(AND(F76=$T$12,G76=$W$10),B76,"")&amp;" "&amp;IF(AND(F77=$T$12,G77=$W$10),B77,"")&amp;" "&amp;IF(AND(F78=$T$12,G78=$W$10),B78,"")&amp;" "&amp;IF(AND(F79=$T$12,G79=$W$10),B79,"")&amp;" "&amp;IF(AND(F80=$T$12,G80=$W$10),B80,"")&amp;" "&amp;IF(AND(F81=$T$12,G81=$W$10),B81,"")&amp;" "&amp;IF(AND(F82=$T$12,G82=$W$10),B82,"")&amp;" "&amp;IF(AND(F83=$T$12,G83=$W$10),B83,"")&amp;" "&amp;IF(AND(F84=$T$12,G84=$W$10),B84,"")&amp;" "&amp;IF(AND(F85=$T$12,G85=$W$10),B85,"")&amp;" "&amp;IF(AND(F86=$T$12,G86=$W$10),B86,"")&amp;" "&amp;IF(AND(F87=$T$12,G87=$W$10),B87,"")&amp;" "&amp;IF(AND(F88=$T$12,G88=$W$10),B88,"")&amp;" "&amp;IF(AND(F89=$T$12,G89=$W$10),B89,"")&amp;" "&amp;IF(AND(F90=$T$12,G90=$W$10),B90,"")&amp;" "&amp;IF(AND(F91=$T$12,G91=$W$10),B91,"")&amp;" "&amp;IF(AND(F92=$T$12,G92=$W$10),B92,"")</f>
        <v xml:space="preserve">                                                                               </v>
      </c>
      <c r="O12" s="34" t="str">
        <f>+IF(AND(F11=$T$12,G11=$X$10),B11,"")&amp;" "&amp;IF(AND(F12=$T$12,G12=$X$10),B12,"")&amp;" "&amp;IF(AND(F13=$T$12,G13=$X$10),B13,"")&amp;" "&amp;IF(AND(F14=$T$12,G14=$X$10),B14,"")&amp;" "&amp;IF(AND(F15=$T$12,G15=$X$10),B15,"")&amp;" "&amp;IF(AND(F16=$T$12,G16=$X$10),B16,"")&amp;" "&amp;IF(AND(F17=$T$12,G17=$X$10),B17,"")&amp;" "&amp;IF(AND(F18=$T$12,G18=$X$10),B18,"")&amp;" "&amp;IF(AND(F19=$T$12,G19=$X$10),B19,"")&amp;" "&amp;IF(AND(F20=$T$12,G20=$X$10),B20,"")&amp;" "&amp;IF(AND(F21=$T$12,G21=$X$10),B21,"")&amp;" "&amp;IF(AND(F22=$T$12,G22=$X$10),B22,"")&amp;" "&amp;IF(AND(F23=$T$12,G23=$X$10),B23,"")&amp;" "&amp;IF(AND(F24=$T$12,G24=$X$10),B24,"")&amp;" "&amp;IF(AND(F25=$T$12,G25=$X$10),B25,"")&amp;" "&amp;IF(AND(F26=$T$12,G26=$X$10),B26,"")&amp;" "&amp;IF(AND(F27=$T$12,G27=$X$10),B27,"")&amp;" "&amp;IF(AND(F28=$T$12,G28=$X$10),B28,"")&amp;" "&amp;IF(AND(F29=$T$12,G29=$X$10),B29,"")&amp;" "&amp;IF(AND(F30=$T$12,G30=$X$10),B30,"")&amp;" "&amp;IF(AND(F31=$T$12,G31=$X$10),B31,"")&amp;" "&amp;IF(AND(F32=$T$12,G32=$X$10),B32,"")&amp;" "&amp;IF(AND(F33=$T$12,G33=$X$10),B33,"")&amp;" "&amp;IF(AND(F34=$T$12,G34=$X$10),B34,"")&amp;" "&amp;IF(AND(F35=$T$12,G35=$X$10),B35,"")&amp;" "&amp;IF(AND(F36=$T$12,G36=$X$10),B36,"")&amp;" "&amp;IF(AND(F38=$T$12,G38=$X$10),B38,"")&amp;" "&amp;IF(AND(F39=$T$12,G39=$X$10),B39,"")&amp;" "&amp;IF(AND(F40=$T$12,G40=$X$10),B40,"")&amp;" "&amp;IF(AND(F41=$T$12,G41=$X$10),B41,"")&amp;" "&amp;IF(AND(F42=$T$12,G42=$X$10),B42,"")&amp;" "&amp;IF(AND(F43=$T$12,G43=$X$10),B43,"")&amp;" "&amp;IF(AND(F44=$T$12,G44=$X$10),B44,"")&amp;" "&amp;IF(AND(F45=$T$12,G45=$X$10),B45,"")&amp;" "&amp;IF(AND(F46=$T$12,G46=$X$10),B46,"")&amp;" "&amp;IF(AND(F47=$T$12,G47=$X$10),B47,"")&amp;" "&amp;IF(AND(F48=$T$12,G48=$X$10),B48,"")&amp;" "&amp;IF(AND(F49=$T$12,G49=$X$10),B49,"")&amp;" "&amp;IF(AND(F50=$T$12,G50=$X$10),B50,"")&amp;" "&amp;IF(AND(F51=$T$12,G51=$X$10),B51,"")&amp;" "&amp;IF(AND(F52=$T$12,G52=$X$10),B52,"")&amp;" "&amp;IF(AND(F53=$T$12,G53=$X$10),B53,"")&amp;" "&amp;IF(AND(F54=$T$12,G54=$X$10),B54,"")&amp;" "&amp;IF(AND(F55=$T$12,G55=$X$10),B55,"")&amp;" "&amp;IF(AND(F56=$T$12,G56=$X$10),B56,"")&amp;" "&amp;IF(AND(F57=$T$12,G57=$X$10),B57,"")&amp;" "&amp;IF(AND(F58=$T$12,G58=$X$10),B58,"")&amp;" "&amp;IF(AND(F59=$T$12,G59=$X$10),B59,"")&amp;" "&amp;IF(AND(F60=$T$12,G60=$X$10),B60,"")&amp;" "&amp;IF(AND(F61=$T$12,G61=$X$10),B61,"")&amp;" "&amp;IF(AND(F62=$T$12,G62=$X$10),B62,"")&amp;" "&amp;IF(AND(F63=$T$12,G63=$X$10),B63,"")&amp;" "&amp;IF(AND(F65=$T$12,G65=$X$10),B65,"")&amp;" "&amp;IF(AND(F66=$T$12,G66=$X$10),B66,"")&amp;" "&amp;IF(AND(F67=$T$12,G67=$X$10),B67,"")&amp;" "&amp;IF(AND(F68=$T$12,G68=$X$10),B68,"")&amp;" "&amp;IF(AND(F69=$T$12,G69=$X$10),B69,"")&amp;" "&amp;IF(AND(F70=$T$12,G70=$X$10),B70,"")&amp;" "&amp;IF(AND(F71=$T$12,G71=$X$10),B71,"")&amp;" "&amp;IF(AND(F72=$T$12,G72=$X$10),B72,"")&amp;" "&amp;IF(AND(F73=$T$12,G73=$X$10),B73,"")&amp;" "&amp;IF(AND(F74=$T$12,G74=$X$10),B74,"")&amp;" "&amp;IF(AND(F75=$T$12,G75=$X$10),B75,"")&amp;" "&amp;IF(AND(F76=$T$12,G76=$X$10),B76,"")&amp;" "&amp;IF(AND(F77=$T$12,G77=$X$10),B77,"")&amp;" "&amp;IF(AND(F78=$T$12,G78=$X$10),B78,"")&amp;" "&amp;IF(AND(F79=$T$12,G79=$X$10),B79,"")&amp;" "&amp;IF(AND(F80=$T$12,G80=$X$10),B80,"")&amp;" "&amp;IF(AND(F81=$T$12,G81=$X$10),B81,"")&amp;" "&amp;IF(AND(F82=$T$12,G82=$X$10),B82,"")&amp;" "&amp;IF(AND(F83=$T$12,G83=$X$10),B83,"")&amp;" "&amp;IF(AND(F84=$T$12,G84=$X$10),B84,"")&amp;" "&amp;IF(AND(F85=$T$12,G85=$X$10),B85,"")&amp;" "&amp;IF(AND(F86=$T$12,G86=$X$10),B86,"")&amp;" "&amp;IF(AND(F87=$T$12,G87=$X$10),B87,"")&amp;" "&amp;IF(AND(F88=$T$12,G88=$X$10),B88,"")&amp;" "&amp;IF(AND(F89=$T$12,G89=$X$10),B89,"")&amp;" "&amp;IF(AND(F90=$T$12,G90=$X$10),B90,"")&amp;" "&amp;IF(AND(F91=$T$12,G91=$X$10),B91,"")&amp;" "&amp;IF(AND(F92=$T$12,G92=$X$10),B92,"")</f>
        <v xml:space="preserve">                                                                               </v>
      </c>
      <c r="P12" s="35" t="str">
        <f>+IF(AND(F11=$T$12,G11=$Y$10),B11,"")&amp;" "&amp;IF(AND(F12=$T$12,G12=$Y$10),B12,"")&amp;" "&amp;IF(AND(F13=$T$12,G13=$Y$10),B13,"")&amp;" "&amp;IF(AND(F14=$T$12,G14=$Y$10),B14,"")&amp;" "&amp;IF(AND(F15=$T$12,G15=$Y$10),B15,"")&amp;" "&amp;IF(AND(F16=$T$12,G16=$Y$10),B16,"")&amp;" "&amp;IF(AND(F17=$T$12,G17=$Y$10),B17,"")&amp;" "&amp;IF(AND(F18=$T$12,G18=$Y$10),B18,"")&amp;" "&amp;IF(AND(F19=$T$12,G19=$Y$10),B19,"")&amp;" "&amp;IF(AND(F20=$T$12,G20=$Y$10),B20,"")&amp;" "&amp;IF(AND(F21=$T$12,G21=$Y$10),B21,"")&amp;" "&amp;IF(AND(F22=$T$12,G22=$Y$10),B22,"")&amp;" "&amp;IF(AND(F23=$T$12,G23=$Y$10),B23,"")&amp;" "&amp;IF(AND(F24=$T$12,G24=$Y$10),B24,"")&amp;" "&amp;IF(AND(F25=$T$12,G25=$Y$10),B25,"")&amp;" "&amp;IF(AND(F26=$T$12,G26=$Y$10),B26,"")&amp;" "&amp;IF(AND(F27=$T$12,G27=$Y$10),B27,"")&amp;" "&amp;IF(AND(F28=$T$12,G28=$Y$10),B28,"")&amp;" "&amp;IF(AND(F29=$T$12,G29=$Y$10),B29,"")&amp;" "&amp;IF(AND(F30=$T$12,G30=$Y$10),B30,"")&amp;" "&amp;IF(AND(F31=$T$12,G31=$Y$10),B31,"")&amp;" "&amp;IF(AND(F32=$T$12,G32=$Y$10),B32,"")&amp;" "&amp;IF(AND(F33=$T$12,G33=$Y$10),B33,"")&amp;" "&amp;IF(AND(F34=$T$12,G34=$Y$10),B34,"")&amp;" "&amp;IF(AND(F35=$T$12,G35=$Y$10),B35,"")&amp;" "&amp;IF(AND(F36=$T$12,G36=$Y$10),B36,"")&amp;" "&amp;IF(AND(F38=$T$12,G38=$Y$10),B38,"")&amp;" "&amp;IF(AND(F39=$T$12,G39=$Y$10),B39,"")&amp;" "&amp;IF(AND(F40=$T$12,G40=$Y$10),B40,"")&amp;" "&amp;IF(AND(F41=$T$12,G41=$Y$10),B41,"")&amp;" "&amp;IF(AND(F42=$T$12,G42=$Y$10),B42,"")&amp;" "&amp;IF(AND(F43=$T$12,G43=$Y$10),B43,"")&amp;" "&amp;IF(AND(F44=$T$12,G44=$Y$10),B44,"")&amp;" "&amp;IF(AND(F45=$T$12,G45=$Y$10),B45,"")&amp;" "&amp;IF(AND(F46=$T$12,G46=$Y$10),B46,"")&amp;" "&amp;IF(AND(F47=$T$12,G47=$Y$10),B47,"")&amp;" "&amp;IF(AND(F48=$T$12,G48=$Y$10),B48,"")&amp;" "&amp;IF(AND(F49=$T$12,G49=$Y$10),B49,"")&amp;" "&amp;IF(AND(F50=$T$12,G50=$Y$10),B50,"")&amp;" "&amp;IF(AND(F51=$T$12,G51=$Y$10),B51,"")&amp;" "&amp;IF(AND(F52=$T$12,G52=$Y$10),B52,"")&amp;" "&amp;IF(AND(F53=$T$12,G53=$Y$10),B53,"")&amp;" "&amp;IF(AND(F54=$T$12,G54=$Y$10),B54,"")&amp;" "&amp;IF(AND(F55=$T$12,G55=$Y$10),B55,"")&amp;" "&amp;IF(AND(F56=$T$12,G56=$Y$10),B56,"")&amp;" "&amp;IF(AND(F57=$T$12,G57=$Y$10),B57,"")&amp;" "&amp;IF(AND(F58=$T$12,G58=$Y$10),B58,"")&amp;" "&amp;IF(AND(F59=$T$12,G59=$Y$10),B59,"")&amp;" "&amp;IF(AND(F60=$T$12,G60=$Y$10),B60,"")&amp;" "&amp;IF(AND(F61=$T$12,G61=$Y$10),B61,"")&amp;" "&amp;IF(AND(F62=$T$12,G62=$Y$10),B62,"")&amp;" "&amp;IF(AND(F63=$T$12,G63=$Y$10),B63,"")&amp;" "&amp;IF(AND(F65=$T$12,G65=$Y$10),B65,"")&amp;" "&amp;IF(AND(F66=$T$12,G66=$Y$10),B66,"")&amp;" "&amp;IF(AND(F67=$T$12,G67=$Y$10),B67,"")&amp;" "&amp;IF(AND(F68=$T$12,G68=$Y$10),B68,"")&amp;" "&amp;IF(AND(F69=$T$12,G69=$Y$10),B69,"")&amp;" "&amp;IF(AND(F70=$T$12,G70=$Y$10),B70,"")&amp;" "&amp;IF(AND(F71=$T$12,G71=$Y$10),B71,"")&amp;" "&amp;IF(AND(F72=$T$12,G72=$Y$10),B72,"")&amp;" "&amp;IF(AND(F73=$T$12,G73=$Y$10),B73,"")&amp;" "&amp;IF(AND(F74=$T$12,G74=$Y$10),B74,"")&amp;" "&amp;IF(AND(F75=$T$12,G75=$Y$10),B75,"")&amp;" "&amp;IF(AND(F76=$T$12,G76=$Y$10),B76,"")&amp;" "&amp;IF(AND(F77=$T$12,G77=$Y$10),B77,"")&amp;" "&amp;IF(AND(F78=$T$12,G78=$Y$10),B78,"")&amp;" "&amp;IF(AND(F79=$T$12,G79=$Y$10),B79,"")&amp;" "&amp;IF(AND(F80=$T$12,G80=$Y$10),B80,"")&amp;" "&amp;IF(AND(F81=$T$12,G81=$Y$10),B81,"")&amp;" "&amp;IF(AND(F82=$T$12,G82=$Y$10),B82,"")&amp;" "&amp;IF(AND(F83=$T$12,G83=$Y$10),B83,"")&amp;" "&amp;IF(AND(F84=$T$12,G84=$Y$10),B84,"")&amp;" "&amp;IF(AND(F85=$T$12,G85=$Y$10),B85,"")&amp;" "&amp;IF(AND(F86=$T$12,G86=$Y$10),B86,"")&amp;" "&amp;IF(AND(F87=$T$12,G87=$Y$10),B87,"")&amp;" "&amp;IF(AND(F88=$T$12,G88=$Y$10),B88,"")&amp;" "&amp;IF(AND(F89=$T$12,G89=$Y$10),B89,"")&amp;" "&amp;IF(AND(F90=$T$12,G90=$Y$10),B90,"")&amp;" "&amp;IF(AND(F91=$T$12,G91=$Y$10),B91,"")&amp;" "&amp;IF(AND(F92=$T$12,G92=$Y$10),B92,"")</f>
        <v xml:space="preserve">                                                                               </v>
      </c>
      <c r="R12" s="815"/>
      <c r="S12" s="50">
        <v>0.8</v>
      </c>
      <c r="T12" s="48" t="s">
        <v>117</v>
      </c>
      <c r="U12" s="36" t="s">
        <v>68</v>
      </c>
      <c r="V12" s="36" t="s">
        <v>68</v>
      </c>
      <c r="W12" s="34" t="s">
        <v>116</v>
      </c>
      <c r="X12" s="34" t="s">
        <v>116</v>
      </c>
      <c r="Y12" s="35" t="s">
        <v>114</v>
      </c>
    </row>
    <row r="13" spans="1:25" ht="150" customHeight="1" x14ac:dyDescent="0.35">
      <c r="A13" s="376" t="str">
        <f>'1. Identificación'!G30</f>
        <v>De Corrupción</v>
      </c>
      <c r="B13" s="377">
        <f>'1. Identificación'!A30</f>
        <v>3</v>
      </c>
      <c r="C13" s="71" t="str">
        <f>'1. Identificación'!N30</f>
        <v>Posibilidad de pérdida Económica y Reputacional Por incumplimiento a las normas de transito y   de seguridad vial  en el transporte publico. Debido a:
1. Falta de  controles  y operativos al transporte público.
2. Compromisos directivos con los representantes de las empresas de transporte.</v>
      </c>
      <c r="D13" s="378">
        <f>'4. Val. Control'!S26</f>
        <v>0.42</v>
      </c>
      <c r="E13" s="378">
        <f>'4. Val. Control'!T26</f>
        <v>0.8</v>
      </c>
      <c r="F13" s="379" t="str">
        <f t="shared" ref="F13:F19" si="2">+IF(D13=0,"",IF(D13&lt;=$S$15,$T$15,IF(D13&lt;=$S$14,$T$14,IF(D13&lt;=$S$13,$T$13,IF(D13&lt;=$S$12,$T$12,IF(D13&lt;=$S$11,$T$11,""))))))</f>
        <v>Media</v>
      </c>
      <c r="G13" s="379" t="str">
        <f t="shared" si="0"/>
        <v>Mayor</v>
      </c>
      <c r="H13" s="380" t="str">
        <f t="shared" si="1"/>
        <v>Alto</v>
      </c>
      <c r="J13" s="697"/>
      <c r="K13" s="32" t="s">
        <v>118</v>
      </c>
      <c r="L13" s="36" t="str">
        <f>+IF(AND(F11=$T$13,G11=$U$10),B11,"")&amp;" "&amp;IF(AND(F12=$T$13,G12=$U$10),B12,"")&amp;" "&amp;IF(AND(F13=$T$13,G13=$U$10),B13,"")&amp;" "&amp;IF(AND(F14=$T$13,G14=$U$10),B14,"")&amp;" "&amp;IF(AND(F15=$T$13,G15=$U$10),B15,"")&amp;" "&amp;IF(AND(F16=$T$13,G16=$U$10),B16,"")&amp;" "&amp;IF(AND(F17=$T$13,G17=$U$10),B17,"")&amp;" "&amp;IF(AND(F18=$T$13,G18=$U$10),B18,"")&amp;" "&amp;IF(AND(F19=$T$13,G19=$U$10),B19,"")&amp;" "&amp;IF(AND(F20=$T$13,G20=$U$10),B20,"")&amp;" "&amp;IF(AND(F21=$T$13,G21=$U$10),B21,"")&amp;" "&amp;IF(AND(F22=$T$13,G22=$U$10),B22,"")&amp;" "&amp;IF(AND(F23=$T$13,G23=$U$10),B23,"")&amp;" "&amp;IF(AND(F24=$T$13,G24=$U$10),B24,"")&amp;" "&amp;IF(AND(F25=$T$13,G25=$U$10),B25,"")&amp;" "&amp;IF(AND(F26=$T$13,G26=$U$10),B26,"")&amp;" "&amp;IF(AND(F27=$T$13,G27=$U$10),B27,"")&amp;" "&amp;IF(AND(F28=$T$13,G28=$U$10),B28,"")&amp;" "&amp;IF(AND(F29=$T$13,G29=$U$10),B29,"")&amp;" "&amp;IF(AND(F30=$T$13,G30=$U$10),B30,"")&amp;" "&amp;IF(AND(F31=$T$13,G31=$U$10),B31,"")&amp;" "&amp;IF(AND(F32=$T$13,G32=$U$10),B32,"")&amp;" "&amp;IF(AND(F33=$T$13,G33=$U$10),B33,"")&amp;" "&amp;IF(AND(F34=$T$13,G34=$U$10),B34,"")&amp;" "&amp;IF(AND(F35=$T$13,G35=$U$10),B35,"")&amp;" "&amp;IF(AND(F36=$T$13,G36=$U$10),B36,"")&amp;" "&amp;IF(AND(F38=$T$13,G38=$U$10),B38,"")&amp;" "&amp;IF(AND(F39=$T$13,G39=$U$10),B39,"")&amp;" "&amp;IF(AND(F40=$T$13,G40=$U$10),B40,"")&amp;" "&amp;IF(AND(F41=$T$13,G41=$U$10),B41,"")&amp;" "&amp;IF(AND(F42=$T$13,G42=$U$10),B42,"")&amp;" "&amp;IF(AND(F43=$T$13,G43=$U$10),B43,"")&amp;" "&amp;IF(AND(F44=$T$13,G44=$U$10),B44,"")&amp;" "&amp;IF(AND(F45=$T$13,G45=$U$10),B45,"")&amp;" "&amp;IF(AND(F46=$T$13,G46=$U$10),B46,"")&amp;" "&amp;IF(AND(F47=$T$13,G47=$U$10),B47,"")&amp;" "&amp;IF(AND(F48=$T$13,G48=$U$10),B48,"")&amp;" "&amp;IF(AND(F49=$T$13,G49=$U$10),B49,"")&amp;" "&amp;IF(AND(F50=$T$13,G50=$U$10),B50,"")&amp;" "&amp;IF(AND(F51=$T$13,G51=$U$10),B51,"")&amp;" "&amp;IF(AND(F52=$T$13,G52=$U$10),B52,"")&amp;" "&amp;IF(AND(F53=$T$13,G53=$U$10),B53,"")&amp;" "&amp;IF(AND(F54=$T$13,G54=$U$10),B54,"")&amp;" "&amp;IF(AND(F55=$T$13,G55=$U$10),B55,"")&amp;" "&amp;IF(AND(F56=$T$13,G56=$U$10),B56,"")&amp;" "&amp;IF(AND(F57=$T$13,G57=$U$10),B57,"")&amp;" "&amp;IF(AND(F58=$T$13,G58=$U$10),B58,"")&amp;" "&amp;IF(AND(F59=$T$13,G59=$U$10),B59,"")&amp;" "&amp;IF(AND(F60=$T$13,G60=$U$10),B60,"")&amp;" "&amp;IF(AND(F61=$T$13,G61=$U$10),B61,"")&amp;" "&amp;IF(AND(F62=$T$13,G62=$U$10),B62,"")&amp;" "&amp;IF(AND(F63=$T$13,G63=$U$10),B63,"")&amp;" "&amp;IF(AND(F65=$T$13,G65=$U$10),B65,"")&amp;" "&amp;IF(AND(F66=$T$13,G66=$U$10),B66,"")&amp;" "&amp;IF(AND(F67=$T$13,G67=$U$10),B67,"")&amp;" "&amp;IF(AND(F68=$T$13,G68=$U$10),B68,"")&amp;" "&amp;IF(AND(F69=$T$13,G69=$U$10),B69,"")&amp;" "&amp;IF(AND(F70=$T$13,G70=$U$10),B70,"")&amp;" "&amp;IF(AND(F71=$T$13,G71=$U$10),B71,"")&amp;" "&amp;IF(AND(F72=$T$13,G72=$U$10),B72,"")&amp;" "&amp;IF(AND(F73=$T$13,G73=$U$10),B73,"")&amp;" "&amp;IF(AND(F74=$T$13,G74=$U$10),B74,"")&amp;" "&amp;IF(AND(F75=$T$13,G75=$U$10),B75,"")&amp;" "&amp;IF(AND(F76=$T$13,G76=$U$10),B76,"")&amp;" "&amp;IF(AND(F77=$T$13,G77=$U$10),B77,"")&amp;" "&amp;IF(AND(F78=$T$13,G78=$U$10),B78,"")&amp;" "&amp;IF(AND(F79=$T$13,G79=$U$10),B79,"")&amp;" "&amp;IF(AND(F80=$T$13,G80=$U$10),B80,"")&amp;" "&amp;IF(AND(F81=$T$13,G81=$U$10),B81,"")&amp;" "&amp;IF(AND(F82=$T$13,G82=$U$10),B82,"")&amp;" "&amp;IF(AND(F83=$T$13,G83=$U$10),B83,"")&amp;" "&amp;IF(AND(F84=$T$13,G84=$U$10),B84,"")&amp;" "&amp;IF(AND(F85=$T$13,G85=$U$10),B85,"")&amp;" "&amp;IF(AND(F86=$T$13,G86=$U$10),B86,"")&amp;" "&amp;IF(AND(F87=$T$13,G87=$U$10),B87,"")&amp;" "&amp;IF(AND(F88=$T$13,G88=$U$10),B88,"")&amp;" "&amp;IF(AND(F89=$T$13,G89=$U$10),B89,"")&amp;" "&amp;IF(AND(F90=$T$13,G90=$U$10),B90,"")&amp;" "&amp;IF(AND(F91=$T$13,G91=$U$10),B91,"")&amp;" "&amp;IF(AND(F92=$T$13,G92=$U$10),B92,"")</f>
        <v xml:space="preserve">                                                                               </v>
      </c>
      <c r="M13" s="36" t="str">
        <f>+IF(AND(F11=$T$13,G11=$V$10),B11,"")&amp;" "&amp;IF(AND(F12=$T$13,G12=$V$10),B12,"")&amp;" "&amp;IF(AND(F13=$T$13,G13=$V$10),B13,"")&amp;" "&amp;IF(AND(F14=$T$13,G14=$V$10),B14,"")&amp;" "&amp;IF(AND(F15=$T$13,G15=$V$10),B15,"")&amp;" "&amp;IF(AND(F16=$T$13,G16=$V$10),B16,"")&amp;" "&amp;IF(AND(F17=$T$13,G17=$V$10),B17,"")&amp;" "&amp;IF(AND(F18=$T$13,G18=$V$10),B18,"")&amp;" "&amp;IF(AND(F19=$T$13,G19=$V$10),B19,"")&amp;" "&amp;IF(AND(F20=$T$13,G20=$V$10),B20,"")&amp;" "&amp;IF(AND(F21=$T$13,G21=$V$10),B21,"")&amp;" "&amp;IF(AND(F22=$T$13,G22=$V$10),B22,"")&amp;" "&amp;IF(AND(F23=$T$13,G23=$V$10),B23,"")&amp;" "&amp;IF(AND(F24=$T$13,G24=$V$10),B24,"")&amp;" "&amp;IF(AND(F25=$T$13,G25=$V$10),B25,"")&amp;" "&amp;IF(AND(F26=$T$13,G26=$V$10),B26,"")&amp;" "&amp;IF(AND(F27=$T$13,G27=$V$10),B27,"")&amp;" "&amp;IF(AND(F28=$T$13,G28=$V$10),B28,"")&amp;" "&amp;IF(AND(F29=$T$13,G29=$V$10),B29,"")&amp;" "&amp;IF(AND(F30=$T$13,G30=$V$10),B30,"")&amp;" "&amp;IF(AND(F31=$T$13,G31=$V$10),B31,"")&amp;" "&amp;IF(AND(F32=$T$13,G32=$V$10),B32,"")&amp;" "&amp;IF(AND(F33=$T$13,G33=$V$10),B33,"")&amp;" "&amp;IF(AND(F34=$T$13,G34=$V$10),B34,"")&amp;" "&amp;IF(AND(F35=$T$13,G35=$V$10),B35,"")&amp;" "&amp;IF(AND(F36=$T$13,G36=$V$10),B36,"")&amp;" "&amp;IF(AND(F38=$T$13,G38=$V$10),B38,"")&amp;" "&amp;IF(AND(F39=$T$13,G39=$V$10),B39,"")&amp;" "&amp;IF(AND(F40=$T$13,G40=$V$10),B40,"")&amp;" "&amp;IF(AND(F41=$T$13,G41=$V$10),B41,"")&amp;" "&amp;IF(AND(F42=$T$13,G42=$V$10),B42,"")&amp;" "&amp;IF(AND(F43=$T$13,G43=$V$10),B43,"")&amp;" "&amp;IF(AND(F44=$T$13,G44=$V$10),B44,"")&amp;" "&amp;IF(AND(F45=$T$13,G45=$V$10),B45,"")&amp;" "&amp;IF(AND(F46=$T$13,G46=$V$10),B46,"")&amp;" "&amp;IF(AND(F47=$T$13,G47=$V$10),B47,"")&amp;" "&amp;IF(AND(F48=$T$13,G48=$V$10),B48,"")&amp;" "&amp;IF(AND(F49=$T$13,G49=$V$10),B49,"")&amp;" "&amp;IF(AND(F50=$T$13,G50=$V$10),B50,"")&amp;" "&amp;IF(AND(F51=$T$13,G51=$V$10),B51,"")&amp;" "&amp;IF(AND(F52=$T$13,G52=$V$10),B52,"")&amp;" "&amp;IF(AND(F53=$T$13,G53=$V$10),B53,"")&amp;" "&amp;IF(AND(F54=$T$13,G54=$V$10),B54,"")&amp;" "&amp;IF(AND(F55=$T$13,G55=$V$10),B55,"")&amp;" "&amp;IF(AND(F56=$T$13,G56=$V$10),B56,"")&amp;" "&amp;IF(AND(F57=$T$13,G57=$V$10),B57,"")&amp;" "&amp;IF(AND(F58=$T$13,G58=$V$10),B58,"")&amp;" "&amp;IF(AND(F59=$T$13,G59=$V$10),B59,"")&amp;" "&amp;IF(AND(F60=$T$13,G60=$V$10),B60,"")&amp;" "&amp;IF(AND(F61=$T$13,G61=$V$10),B61,"")&amp;" "&amp;IF(AND(F62=$T$13,G62=$V$10),B62,"")&amp;" "&amp;IF(AND(F63=$T$13,G63=$V$10),B63,"")&amp;" "&amp;IF(AND(F65=$T$13,G65=$V$10),B65,"")&amp;" "&amp;IF(AND(F66=$T$13,G66=$V$10),B66,"")&amp;" "&amp;IF(AND(F67=$T$13,G67=$V$10),B67,"")&amp;" "&amp;IF(AND(F68=$T$13,G68=$V$10),B68,"")&amp;" "&amp;IF(AND(F69=$T$13,G69=$V$10),B69,"")&amp;" "&amp;IF(AND(F70=$T$13,G70=$V$10),B70,"")&amp;" "&amp;IF(AND(F71=$T$13,G71=$V$10),B71,"")&amp;" "&amp;IF(AND(F72=$T$13,G72=$V$10),B72,"")&amp;" "&amp;IF(AND(F73=$T$13,G73=$V$10),B73,"")&amp;" "&amp;IF(AND(F74=$T$13,G74=$V$10),B74,"")&amp;" "&amp;IF(AND(F75=$T$13,G75=$V$10),B75,"")&amp;" "&amp;IF(AND(F76=$T$13,G76=$V$10),B76,"")&amp;" "&amp;IF(AND(F77=$T$13,G77=$V$10),B77,"")&amp;" "&amp;IF(AND(F78=$T$13,G78=$V$10),B78,"")&amp;" "&amp;IF(AND(F79=$T$13,G79=$V$10),B79,"")&amp;" "&amp;IF(AND(F80=$T$13,G80=$V$10),B80,"")&amp;" "&amp;IF(AND(F81=$T$13,G81=$V$10),B81,"")&amp;" "&amp;IF(AND(F82=$T$13,G82=$V$10),B82,"")&amp;" "&amp;IF(AND(F83=$T$13,G83=$V$10),B83,"")&amp;" "&amp;IF(AND(F84=$T$13,G84=$V$10),B84,"")&amp;" "&amp;IF(AND(F85=$T$13,G85=$V$10),B85,"")&amp;" "&amp;IF(AND(F86=$T$13,G86=$V$10),B86,"")&amp;" "&amp;IF(AND(F87=$T$13,G87=$V$10),B87,"")&amp;" "&amp;IF(AND(F88=$T$13,G88=$V$10),B88,"")&amp;" "&amp;IF(AND(F89=$T$13,G89=$V$10),B89,"")&amp;" "&amp;IF(AND(F90=$T$13,G90=$V$10),B90,"")&amp;" "&amp;IF(AND(F91=$T$13,G91=$V$10),B91,"")&amp;" "&amp;IF(AND(F92=$T$13,G92=$V$10),B92,"")</f>
        <v xml:space="preserve">                                                                               </v>
      </c>
      <c r="N13" s="36" t="str">
        <f>+IF(AND(F11=$T$13,G11=$W$10),B11,"")&amp;" "&amp;IF(AND(F12=$T$13,G12=$W$10),B12,"")&amp;" "&amp;IF(AND(F13=$T$13,G13=$W$10),B13,"")&amp;" "&amp;IF(AND(F14=$T$13,G14=$W$10),B14,"")&amp;" "&amp;IF(AND(F15=$T$13,G15=$W$10),B15,"")&amp;" "&amp;IF(AND(F16=$T$13,G16=$W$10),B16,"")&amp;" "&amp;IF(AND(F17=$T$13,G17=$W$10),B17,"")&amp;" "&amp;IF(AND(F18=$T$13,G18=$W$10),B18,"")&amp;" "&amp;IF(AND(F19=$T$13,G19=$W$10),B19,"")&amp;" "&amp;IF(AND(F20=$T$13,G20=$W$10),B20,"")&amp;" "&amp;IF(AND(F21=$T$13,G21=$W$10),B21,"")&amp;" "&amp;IF(AND(F22=$T$13,G22=$W$10),B22,"")&amp;" "&amp;IF(AND(F23=$T$13,G23=$W$10),B23,"")&amp;" "&amp;IF(AND(F24=$T$13,G24=$W$10),B24,"")&amp;" "&amp;IF(AND(F25=$T$13,G25=$W$10),B25,"")&amp;" "&amp;IF(AND(F26=$T$13,G26=$W$10),B26,"")&amp;" "&amp;IF(AND(F27=$T$13,G27=$W$10),B27,"")&amp;" "&amp;IF(AND(F28=$T$13,G28=$W$10),B28,"")&amp;" "&amp;IF(AND(F29=$T$13,G29=$W$10),B29,"")&amp;" "&amp;IF(AND(F30=$T$13,G30=$W$10),B30,"")&amp;" "&amp;IF(AND(F31=$T$13,G31=$W$10),B31,"")&amp;" "&amp;IF(AND(F32=$T$13,G32=$W$10),B32,"")&amp;" "&amp;IF(AND(F33=$T$13,G33=$W$10),B33,"")&amp;" "&amp;IF(AND(F34=$T$13,G34=$W$10),B34,"")&amp;" "&amp;IF(AND(F35=$T$13,G35=$W$10),B35,"")&amp;" "&amp;IF(AND(F36=$T$13,G36=$W$10),B36,"")&amp;" "&amp;IF(AND(F38=$T$13,G38=$W$10),B38,"")&amp;" "&amp;IF(AND(F39=$T$13,G39=$W$10),B39,"")&amp;" "&amp;IF(AND(F40=$T$13,G40=$W$10),B40,"")&amp;" "&amp;IF(AND(F41=$T$13,G41=$W$10),B41,"")&amp;" "&amp;IF(AND(F42=$T$13,G42=$W$10),B42,"")&amp;" "&amp;IF(AND(F43=$T$13,G43=$W$10),B43,"")&amp;" "&amp;IF(AND(F44=$T$13,G44=$W$10),B44,"")&amp;" "&amp;IF(AND(F45=$T$13,G45=$W$10),B45,"")&amp;" "&amp;IF(AND(F46=$T$13,G46=$W$10),B46,"")&amp;" "&amp;IF(AND(F47=$T$13,G47=$W$10),B47,"")&amp;" "&amp;IF(AND(F48=$T$13,G48=$W$10),B48,"")&amp;" "&amp;IF(AND(F49=$T$13,G49=$W$10),B49,"")&amp;" "&amp;IF(AND(F50=$T$13,G50=$W$10),B50,"")&amp;" "&amp;IF(AND(F51=$T$13,G51=$W$10),B51,"")&amp;" "&amp;IF(AND(F52=$T$13,G52=$W$10),B52,"")&amp;" "&amp;IF(AND(F53=$T$13,G53=$W$10),B53,"")&amp;" "&amp;IF(AND(F54=$T$13,G54=$W$10),B54,"")&amp;" "&amp;IF(AND(F55=$T$13,G55=$W$10),B55,"")&amp;" "&amp;IF(AND(F56=$T$13,G56=$W$10),B56,"")&amp;" "&amp;IF(AND(F57=$T$13,G57=$W$10),B57,"")&amp;" "&amp;IF(AND(F58=$T$13,G58=$W$10),B58,"")&amp;" "&amp;IF(AND(F59=$T$13,G59=$W$10),B59,"")&amp;" "&amp;IF(AND(F60=$T$13,G60=$W$10),B60,"")&amp;" "&amp;IF(AND(F61=$T$13,G61=$W$10),B61,"")&amp;" "&amp;IF(AND(F62=$T$13,G62=$W$10),B62,"")&amp;" "&amp;IF(AND(F63=$T$13,G63=$W$10),B63,"")&amp;" "&amp;IF(AND(F65=$T$13,G65=$W$10),B65,"")&amp;" "&amp;IF(AND(F66=$T$13,G66=$W$10),B66,"")&amp;" "&amp;IF(AND(F67=$T$13,G67=$W$10),B67,"")&amp;" "&amp;IF(AND(F68=$T$13,G68=$W$10),B68,"")&amp;" "&amp;IF(AND(F69=$T$13,G69=$W$10),B69,"")&amp;" "&amp;IF(AND(F70=$T$13,G70=$W$10),B70,"")&amp;" "&amp;IF(AND(F71=$T$13,G71=$W$10),B71,"")&amp;" "&amp;IF(AND(F72=$T$13,G72=$W$10),B72,"")&amp;" "&amp;IF(AND(F73=$T$13,G73=$W$10),B73,"")&amp;" "&amp;IF(AND(F74=$T$13,G74=$W$10),B74,"")&amp;" "&amp;IF(AND(F75=$T$13,G75=$W$10),B75,"")&amp;" "&amp;IF(AND(F76=$T$13,G76=$W$10),B76,"")&amp;" "&amp;IF(AND(F77=$T$13,G77=$W$10),B77,"")&amp;" "&amp;IF(AND(F78=$T$13,G78=$W$10),B78,"")&amp;" "&amp;IF(AND(F79=$T$13,G79=$W$10),B79,"")&amp;" "&amp;IF(AND(F80=$T$13,G80=$W$10),B80,"")&amp;" "&amp;IF(AND(F81=$T$13,G81=$W$10),B81,"")&amp;" "&amp;IF(AND(F82=$T$13,G82=$W$10),B82,"")&amp;" "&amp;IF(AND(F83=$T$13,G83=$W$10),B83,"")&amp;" "&amp;IF(AND(F84=$T$13,G84=$W$10),B84,"")&amp;" "&amp;IF(AND(F85=$T$13,G85=$W$10),B85,"")&amp;" "&amp;IF(AND(F86=$T$13,G86=$W$10),B86,"")&amp;" "&amp;IF(AND(F87=$T$13,G87=$W$10),B87,"")&amp;" "&amp;IF(AND(F88=$T$13,G88=$W$10),B88,"")&amp;" "&amp;IF(AND(F89=$T$13,G89=$W$10),B89,"")&amp;" "&amp;IF(AND(F90=$T$13,G90=$W$10),B90,"")&amp;" "&amp;IF(AND(F91=$T$13,G91=$W$10),B91,"")&amp;" "&amp;IF(AND(F92=$T$13,G92=$W$10),B92,"")</f>
        <v xml:space="preserve">1 2  4 5   8 9 10 11                                                                     </v>
      </c>
      <c r="O13" s="34" t="str">
        <f>+IF(AND(F11=$T$13,G11=$X$10),B11,"")&amp;" "&amp;IF(AND(F12=$T$13,G12=$X$10),B12,"")&amp;" "&amp;IF(AND(F13=$T$13,G13=$X$10),B13,"")&amp;" "&amp;IF(AND(F14=$T$13,G14=$X$10),B14,"")&amp;" "&amp;IF(AND(F15=$T$13,G15=$X$10),B15,"")&amp;" "&amp;IF(AND(F16=$T$13,G16=$X$10),B16,"")&amp;" "&amp;IF(AND(F17=$T$13,G17=$X$10),B17,"")&amp;" "&amp;IF(AND(F18=$T$13,G18=$X$10),B18,"")&amp;" "&amp;IF(AND(F19=$T$13,G19=$X$10),B19,"")&amp;" "&amp;IF(AND(F20=$T$13,G20=$X$10),B20,"")&amp;" "&amp;IF(AND(F21=$T$13,G21=$X$10),B21,"")&amp;" "&amp;IF(AND(F22=$T$13,G22=$X$10),B22,"")&amp;" "&amp;IF(AND(F23=$T$13,G23=$X$10),B23,"")&amp;" "&amp;IF(AND(F24=$T$13,G24=$X$10),B24,"")&amp;" "&amp;IF(AND(F25=$T$13,G25=$X$10),B25,"")&amp;" "&amp;IF(AND(F26=$T$13,G26=$X$10),B26,"")&amp;" "&amp;IF(AND(F27=$T$13,G27=$X$10),B27,"")&amp;" "&amp;IF(AND(F28=$T$13,G28=$X$10),B28,"")&amp;" "&amp;IF(AND(F29=$T$13,G29=$X$10),B29,"")&amp;" "&amp;IF(AND(F30=$T$13,G30=$X$10),B30,"")&amp;" "&amp;IF(AND(F31=$T$13,G31=$X$10),B31,"")&amp;" "&amp;IF(AND(F32=$T$13,G32=$X$10),B32,"")&amp;" "&amp;IF(AND(F33=$T$13,G33=$X$10),B33,"")&amp;" "&amp;IF(AND(F34=$T$13,G34=$X$10),B34,"")&amp;" "&amp;IF(AND(F35=$T$13,G35=$X$10),B35,"")&amp;" "&amp;IF(AND(F36=$T$13,G36=$X$10),B36,"")&amp;" "&amp;IF(AND(F38=$T$13,G38=$X$10),B38,"")&amp;" "&amp;IF(AND(F39=$T$13,G39=$X$10),B39,"")&amp;" "&amp;IF(AND(F40=$T$13,G40=$X$10),B40,"")&amp;" "&amp;IF(AND(F41=$T$13,G41=$X$10),B41,"")&amp;" "&amp;IF(AND(F42=$T$13,G42=$X$10),B42,"")&amp;" "&amp;IF(AND(F43=$T$13,G43=$X$10),B43,"")&amp;" "&amp;IF(AND(F44=$T$13,G44=$X$10),B44,"")&amp;" "&amp;IF(AND(F45=$T$13,G45=$X$10),B45,"")&amp;" "&amp;IF(AND(F46=$T$13,G46=$X$10),B46,"")&amp;" "&amp;IF(AND(F47=$T$13,G47=$X$10),B47,"")&amp;" "&amp;IF(AND(F48=$T$13,G48=$X$10),B48,"")&amp;" "&amp;IF(AND(F49=$T$13,G49=$X$10),B49,"")&amp;" "&amp;IF(AND(F50=$T$13,G50=$X$10),B50,"")&amp;" "&amp;IF(AND(F51=$T$13,G51=$X$10),B51,"")&amp;" "&amp;IF(AND(F52=$T$13,G52=$X$10),B52,"")&amp;" "&amp;IF(AND(F53=$T$13,G53=$X$10),B53,"")&amp;" "&amp;IF(AND(F54=$T$13,G54=$X$10),B54,"")&amp;" "&amp;IF(AND(F55=$T$13,G55=$X$10),B55,"")&amp;" "&amp;IF(AND(F56=$T$13,G56=$X$10),B56,"")&amp;" "&amp;IF(AND(F57=$T$13,G57=$X$10),B57,"")&amp;" "&amp;IF(AND(F58=$T$13,G58=$X$10),B58,"")&amp;" "&amp;IF(AND(F59=$T$13,G59=$X$10),B59,"")&amp;" "&amp;IF(AND(F60=$T$13,G60=$X$10),B60,"")&amp;" "&amp;IF(AND(F61=$T$13,G61=$X$10),B61,"")&amp;" "&amp;IF(AND(F62=$T$13,G62=$X$10),B62,"")&amp;" "&amp;IF(AND(F63=$T$13,G63=$X$10),B63,"")&amp;" "&amp;IF(AND(F65=$T$13,G65=$X$10),B65,"")&amp;" "&amp;IF(AND(F66=$T$13,G66=$X$10),B66,"")&amp;" "&amp;IF(AND(F67=$T$13,G67=$X$10),B67,"")&amp;" "&amp;IF(AND(F68=$T$13,G68=$X$10),B68,"")&amp;" "&amp;IF(AND(F69=$T$13,G69=$X$10),B69,"")&amp;" "&amp;IF(AND(F70=$T$13,G70=$X$10),B70,"")&amp;" "&amp;IF(AND(F71=$T$13,G71=$X$10),B71,"")&amp;" "&amp;IF(AND(F72=$T$13,G72=$X$10),B72,"")&amp;" "&amp;IF(AND(F73=$T$13,G73=$X$10),B73,"")&amp;" "&amp;IF(AND(F74=$T$13,G74=$X$10),B74,"")&amp;" "&amp;IF(AND(F75=$T$13,G75=$X$10),B75,"")&amp;" "&amp;IF(AND(F76=$T$13,G76=$X$10),B76,"")&amp;" "&amp;IF(AND(F77=$T$13,G77=$X$10),B77,"")&amp;" "&amp;IF(AND(F78=$T$13,G78=$X$10),B78,"")&amp;" "&amp;IF(AND(F79=$T$13,G79=$X$10),B79,"")&amp;" "&amp;IF(AND(F80=$T$13,G80=$X$10),B80,"")&amp;" "&amp;IF(AND(F81=$T$13,G81=$X$10),B81,"")&amp;" "&amp;IF(AND(F82=$T$13,G82=$X$10),B82,"")&amp;" "&amp;IF(AND(F83=$T$13,G83=$X$10),B83,"")&amp;" "&amp;IF(AND(F84=$T$13,G84=$X$10),B84,"")&amp;" "&amp;IF(AND(F85=$T$13,G85=$X$10),B85,"")&amp;" "&amp;IF(AND(F86=$T$13,G86=$X$10),B86,"")&amp;" "&amp;IF(AND(F87=$T$13,G87=$X$10),B87,"")&amp;" "&amp;IF(AND(F88=$T$13,G88=$X$10),B88,"")&amp;" "&amp;IF(AND(F89=$T$13,G89=$X$10),B89,"")&amp;" "&amp;IF(AND(F90=$T$13,G90=$X$10),B90,"")&amp;" "&amp;IF(AND(F91=$T$13,G91=$X$10),B91,"")&amp;" "&amp;IF(AND(F92=$T$13,G92=$X$10),B92,"")</f>
        <v xml:space="preserve">  3   6                                                                          </v>
      </c>
      <c r="P13" s="35" t="str">
        <f>+IF(AND(F11=$T$13,G11=$Y$10),B11,"")&amp;" "&amp;IF(AND(F12=$T$13,G12=$Y$10),B12,"")&amp;" "&amp;IF(AND(F13=$T$13,G13=$Y$10),B13,"")&amp;" "&amp;IF(AND(F14=$T$13,G14=$Y$10),B14,"")&amp;" "&amp;IF(AND(F15=$T$13,G15=$Y$10),B15,"")&amp;" "&amp;IF(AND(F16=$T$13,G16=$Y$10),B16,"")&amp;" "&amp;IF(AND(F17=$T$13,G17=$Y$10),B17,"")&amp;" "&amp;IF(AND(F18=$T$13,G18=$Y$10),B18,"")&amp;" "&amp;IF(AND(F19=$T$13,G19=$Y$10),B19,"")&amp;" "&amp;IF(AND(F20=$T$13,G20=$Y$10),B20,"")&amp;" "&amp;IF(AND(F21=$T$13,G21=$Y$10),B21,"")&amp;" "&amp;IF(AND(F22=$T$13,G22=$Y$10),B22,"")&amp;" "&amp;IF(AND(F23=$T$13,G23=$Y$10),B23,"")&amp;" "&amp;IF(AND(F24=$T$13,G24=$Y$10),B24,"")&amp;" "&amp;IF(AND(F25=$T$13,G25=$Y$10),B25,"")&amp;" "&amp;IF(AND(F26=$T$13,G26=$Y$10),B26,"")&amp;" "&amp;IF(AND(F27=$T$13,G27=$Y$10),B27,"")&amp;" "&amp;IF(AND(F28=$T$13,G28=$Y$10),B28,"")&amp;" "&amp;IF(AND(F29=$T$13,G29=$Y$10),B29,"")&amp;" "&amp;IF(AND(F30=$T$13,G30=$Y$10),B30,"")&amp;" "&amp;IF(AND(F31=$T$13,G31=$Y$10),B31,"")&amp;" "&amp;IF(AND(F32=$T$13,G32=$Y$10),B32,"")&amp;" "&amp;IF(AND(F33=$T$13,G33=$Y$10),B33,"")&amp;" "&amp;IF(AND(F34=$T$13,G34=$Y$10),B34,"")&amp;" "&amp;IF(AND(F35=$T$13,G35=$Y$10),B35,"")&amp;" "&amp;IF(AND(F36=$T$13,G36=$Y$10),B36,"")&amp;" "&amp;IF(AND(F38=$T$13,G38=$Y$10),B38,"")&amp;" "&amp;IF(AND(F39=$T$13,G39=$Y$10),B39,"")&amp;" "&amp;IF(AND(F40=$T$13,G40=$Y$10),B40,"")&amp;" "&amp;IF(AND(F41=$T$13,G41=$Y$10),B41,"")&amp;" "&amp;IF(AND(F42=$T$13,G42=$Y$10),B42,"")&amp;" "&amp;IF(AND(F43=$T$13,G43=$Y$10),B43,"")&amp;" "&amp;IF(AND(F44=$T$13,G44=$Y$10),B44,"")&amp;" "&amp;IF(AND(F45=$T$13,G45=$Y$10),B45,"")&amp;" "&amp;IF(AND(F46=$T$13,G46=$Y$10),B46,"")&amp;" "&amp;IF(AND(F47=$T$13,G47=$Y$10),B47,"")&amp;" "&amp;IF(AND(F48=$T$13,G48=$Y$10),B48,"")&amp;" "&amp;IF(AND(F49=$T$13,G49=$Y$10),B49,"")&amp;" "&amp;IF(AND(F50=$T$13,G50=$Y$10),B50,"")&amp;" "&amp;IF(AND(F51=$T$13,G51=$Y$10),B51,"")&amp;" "&amp;IF(AND(F52=$T$13,G52=$Y$10),B52,"")&amp;" "&amp;IF(AND(F53=$T$13,G53=$Y$10),B53,"")&amp;" "&amp;IF(AND(F54=$T$13,G54=$Y$10),B54,"")&amp;" "&amp;IF(AND(F55=$T$13,G55=$Y$10),B55,"")&amp;" "&amp;IF(AND(F56=$T$13,G56=$Y$10),B56,"")&amp;" "&amp;IF(AND(F57=$T$13,G57=$Y$10),B57,"")&amp;" "&amp;IF(AND(F58=$T$13,G58=$Y$10),B58,"")&amp;" "&amp;IF(AND(F59=$T$13,G59=$Y$10),B59,"")&amp;" "&amp;IF(AND(F60=$T$13,G60=$Y$10),B60,"")&amp;" "&amp;IF(AND(F61=$T$13,G61=$Y$10),B61,"")&amp;" "&amp;IF(AND(F62=$T$13,G62=$Y$10),B62,"")&amp;" "&amp;IF(AND(F63=$T$13,G63=$Y$10),B63,"")&amp;" "&amp;IF(AND(F65=$T$13,G65=$Y$10),B65,"")&amp;" "&amp;IF(AND(F66=$T$13,G66=$Y$10),B66,"")&amp;" "&amp;IF(AND(F67=$T$13,G67=$Y$10),B67,"")&amp;" "&amp;IF(AND(F68=$T$13,G68=$Y$10),B68,"")&amp;" "&amp;IF(AND(F69=$T$13,G69=$Y$10),B69,"")&amp;" "&amp;IF(AND(F70=$T$13,G70=$Y$10),B70,"")&amp;" "&amp;IF(AND(F71=$T$13,G71=$Y$10),B71,"")&amp;" "&amp;IF(AND(F72=$T$13,G72=$Y$10),B72,"")&amp;" "&amp;IF(AND(F73=$T$13,G73=$Y$10),B73,"")&amp;" "&amp;IF(AND(F74=$T$13,G74=$Y$10),B74,"")&amp;" "&amp;IF(AND(F75=$T$13,G75=$Y$10),B75,"")&amp;" "&amp;IF(AND(F76=$T$13,G76=$Y$10),B76,"")&amp;" "&amp;IF(AND(F77=$T$13,G77=$Y$10),B77,"")&amp;" "&amp;IF(AND(F78=$T$13,G78=$Y$10),B78,"")&amp;" "&amp;IF(AND(F79=$T$13,G79=$Y$10),B79,"")&amp;" "&amp;IF(AND(F80=$T$13,G80=$Y$10),B80,"")&amp;" "&amp;IF(AND(F81=$T$13,G81=$Y$10),B81,"")&amp;" "&amp;IF(AND(F82=$T$13,G82=$Y$10),B82,"")&amp;" "&amp;IF(AND(F83=$T$13,G83=$Y$10),B83,"")&amp;" "&amp;IF(AND(F84=$T$13,G84=$Y$10),B84,"")&amp;" "&amp;IF(AND(F85=$T$13,G85=$Y$10),B85,"")&amp;" "&amp;IF(AND(F86=$T$13,G86=$Y$10),B86,"")&amp;" "&amp;IF(AND(F87=$T$13,G87=$Y$10),B87,"")&amp;" "&amp;IF(AND(F88=$T$13,G88=$Y$10),B88,"")&amp;" "&amp;IF(AND(F89=$T$13,G89=$Y$10),B89,"")&amp;" "&amp;IF(AND(F90=$T$13,G90=$Y$10),B90,"")&amp;" "&amp;IF(AND(F91=$T$13,G91=$Y$10),B91,"")&amp;" "&amp;IF(AND(F92=$T$13,G92=$Y$10),B92,"")</f>
        <v xml:space="preserve">                                                                               </v>
      </c>
      <c r="R13" s="815"/>
      <c r="S13" s="50">
        <v>0.6</v>
      </c>
      <c r="T13" s="48" t="s">
        <v>118</v>
      </c>
      <c r="U13" s="36" t="s">
        <v>68</v>
      </c>
      <c r="V13" s="36" t="s">
        <v>68</v>
      </c>
      <c r="W13" s="36" t="s">
        <v>68</v>
      </c>
      <c r="X13" s="34" t="s">
        <v>116</v>
      </c>
      <c r="Y13" s="35" t="s">
        <v>114</v>
      </c>
    </row>
    <row r="14" spans="1:25" ht="150" customHeight="1" x14ac:dyDescent="0.35">
      <c r="A14" s="376" t="str">
        <f>'1. Identificación'!G31</f>
        <v>De Corrupción</v>
      </c>
      <c r="B14" s="377">
        <f>'1. Identificación'!A31</f>
        <v>4</v>
      </c>
      <c r="C14" s="71" t="str">
        <f>'1. Identificación'!N31</f>
        <v>Posibilidad de pérdida Reputacional Por posibilidad de obtener un beneficio económico por la prestación inadecuada de trámites y/o servicios a la ciudadanía, con el propósito de conseguir una rentabilidad propia o para un tercero. Debido a :
1. Falta de conocimiento de los procedimientos establecidos.
2. Falla en la racionalización y simplificación de los procedimientos en las diferentes etapas de los procesos misionales y de prestación de los servicios.</v>
      </c>
      <c r="D14" s="378">
        <f>'4. Val. Control'!S30</f>
        <v>0.42</v>
      </c>
      <c r="E14" s="378">
        <f>'4. Val. Control'!T30</f>
        <v>0.6</v>
      </c>
      <c r="F14" s="379" t="str">
        <f t="shared" si="2"/>
        <v>Media</v>
      </c>
      <c r="G14" s="379" t="str">
        <f t="shared" si="0"/>
        <v>Moderado</v>
      </c>
      <c r="H14" s="380" t="str">
        <f t="shared" si="1"/>
        <v>Moderado</v>
      </c>
      <c r="J14" s="697"/>
      <c r="K14" s="32" t="s">
        <v>113</v>
      </c>
      <c r="L14" s="37" t="str">
        <f>+IF(AND(F11=$T$14,G11=$U$10),B11,"")&amp;" "&amp;IF(AND(F12=$T$14,G12=$U$10),B12,"")&amp;" "&amp;IF(AND(F13=$T$14,G13=$U$10),B13,"")&amp;" "&amp;IF(AND(F14=$T$14,G14=$U$10),B14,"")&amp;" "&amp;IF(AND(F15=$T$14,G15=$U$10),B15,"")&amp;" "&amp;IF(AND(F16=$T$14,G16=$U$10),B16,"")&amp;" "&amp;IF(AND(F17=$T$14,G17=$U$10),B17,"")&amp;" "&amp;IF(AND(F18=$T$14,G18=$U$10),B18,"")&amp;" "&amp;IF(AND(F19=$T$14,G19=$U$10),B19,"")&amp;" "&amp;IF(AND(F20=$T$14,G20=$U$10),B20,"")&amp;" "&amp;IF(AND(F21=$T$14,G21=$U$10),B21,"")&amp;" "&amp;IF(AND(F22=$T$14,G22=$U$10),B22,"")&amp;" "&amp;IF(AND(F23=$T$14,G23=$U$10),B23,"")&amp;" "&amp;IF(AND(F24=$T$14,G24=$U$10),B24,"")&amp;" "&amp;IF(AND(F25=$T$14,G25=$U$10),B25,"")&amp;" "&amp;IF(AND(F26=$T$14,G26=$U$10),B26,"")&amp;" "&amp;IF(AND(F27=$T$14,G27=$U$10),B27,"")&amp;" "&amp;IF(AND(F28=$T$14,G28=$U$10),B28,"")&amp;" "&amp;IF(AND(F29=$T$14,G29=$U$10),B29,"")&amp;" "&amp;IF(AND(F30=$T$14,G30=$U$10),B30,"")&amp;" "&amp;IF(AND(F31=$T$14,G31=$U$10),B31,"")&amp;" "&amp;IF(AND(F32=$T$14,G32=$U$10),B32,"")&amp;" "&amp;IF(AND(F33=$T$14,G33=$U$10),B33,"")&amp;" "&amp;IF(AND(F34=$T$14,G34=$U$10),B34,"")&amp;" "&amp;IF(AND(F35=$T$14,G35=$U$10),B35,"")&amp;" "&amp;IF(AND(F36=$T$14,G36=$U$10),B36,"")&amp;" "&amp;IF(AND(F38=$T$14,G38=$U$10),B38,"")&amp;" "&amp;IF(AND(F39=$T$14,G39=$U$10),B39,"")&amp;" "&amp;IF(AND(F40=$T$14,G40=$U$10),B40,"")&amp;" "&amp;IF(AND(F41=$T$14,G41=$U$10),B41,"")&amp;" "&amp;IF(AND(F42=$T$14,G42=$U$10),B42,"")&amp;" "&amp;IF(AND(F43=$T$14,G43=$U$10),B43,"")&amp;" "&amp;IF(AND(F44=$T$14,G44=$U$10),B44,"")&amp;" "&amp;IF(AND(F45=$T$14,G45=$U$10),B45,"")&amp;" "&amp;IF(AND(F46=$T$14,G46=$U$10),B46,"")&amp;" "&amp;IF(AND(F47=$T$14,G47=$U$10),B47,"")&amp;" "&amp;IF(AND(F48=$T$14,G48=$U$10),B48,"")&amp;" "&amp;IF(AND(F49=$T$14,G49=$U$10),B49,"")&amp;" "&amp;IF(AND(F50=$T$14,G50=$U$10),B50,"")&amp;" "&amp;IF(AND(F51=$T$14,G51=$U$10),B51,"")&amp;" "&amp;IF(AND(F52=$T$14,G52=$U$10),B52,"")&amp;" "&amp;IF(AND(F53=$T$14,G53=$U$10),B53,"")&amp;" "&amp;IF(AND(F54=$T$14,G54=$U$10),B54,"")&amp;" "&amp;IF(AND(F55=$T$14,G55=$U$10),B55,"")&amp;" "&amp;IF(AND(F56=$T$14,G56=$U$10),B56,"")&amp;" "&amp;IF(AND(F57=$T$14,G57=$U$10),B57,"")&amp;" "&amp;IF(AND(F58=$T$14,G58=$U$10),B58,"")&amp;" "&amp;IF(AND(F59=$T$14,G59=$U$10),B59,"")&amp;" "&amp;IF(AND(F60=$T$14,G60=$U$10),B60,"")&amp;" "&amp;IF(AND(F61=$T$14,G61=$U$10),B61,"")&amp;" "&amp;IF(AND(F62=$T$14,G62=$U$10),B62,"")&amp;" "&amp;IF(AND(F63=$T$14,G63=$U$10),B63,"")&amp;" "&amp;IF(AND(F65=$T$14,G65=$U$10),B65,"")&amp;" "&amp;IF(AND(F66=$T$14,G66=$U$10),B66,"")&amp;" "&amp;IF(AND(F67=$T$14,G67=$U$10),B67,"")&amp;" "&amp;IF(AND(F68=$T$14,G68=$U$10),B68,"")&amp;" "&amp;IF(AND(F69=$T$14,G69=$U$10),B69,"")&amp;" "&amp;IF(AND(F70=$T$14,G70=$U$10),B70,"")&amp;" "&amp;IF(AND(F71=$T$14,G71=$U$10),B71,"")&amp;" "&amp;IF(AND(F72=$T$14,G72=$U$10),B72,"")&amp;" "&amp;IF(AND(F73=$T$14,G73=$U$10),B73,"")&amp;" "&amp;IF(AND(F74=$T$14,G74=$U$10),B74,"")&amp;" "&amp;IF(AND(F75=$T$14,G75=$U$10),B75,"")&amp;" "&amp;IF(AND(F76=$T$14,G76=$U$10),B76,"")&amp;" "&amp;IF(AND(F77=$T$14,G77=$U$10),B77,"")&amp;" "&amp;IF(AND(F78=$T$14,G78=$U$10),B78,"")&amp;" "&amp;IF(AND(F79=$T$14,G79=$U$10),B79,"")&amp;" "&amp;IF(AND(F80=$T$14,G80=$U$10),B80,"")&amp;" "&amp;IF(AND(F81=$T$14,G81=$U$10),B81,"")&amp;" "&amp;IF(AND(F82=$T$14,G82=$U$10),B82,"")&amp;" "&amp;IF(AND(F83=$T$14,G83=$U$10),B83,"")&amp;" "&amp;IF(AND(F84=$T$14,G84=$U$10),B84,"")&amp;" "&amp;IF(AND(F85=$T$14,G85=$U$10),B85,"")&amp;" "&amp;IF(AND(F86=$T$14,G86=$U$10),B86,"")&amp;" "&amp;IF(AND(F87=$T$14,G87=$U$10),B87,"")&amp;" "&amp;IF(AND(F88=$T$14,G88=$U$10),B88,"")&amp;" "&amp;IF(AND(F89=$T$14,G89=$U$10),B89,"")&amp;" "&amp;IF(AND(F90=$T$14,G90=$U$10),B90,"")&amp;" "&amp;IF(AND(F91=$T$14,G91=$U$10),B91,"")&amp;" "&amp;IF(AND(F92=$T$14,G92=$U$10),B92,"")</f>
        <v xml:space="preserve">                                                                               </v>
      </c>
      <c r="M14" s="36" t="str">
        <f>+IF(AND(F11=$T$14,G11=$V$10),B11,"")&amp;" "&amp;IF(AND(F12=$T$14,G12=$V$10),B12,"")&amp;" "&amp;IF(AND(F13=$T$14,G13=$V$10),B13,"")&amp;" "&amp;IF(AND(F14=$T$14,G14=$V$10),B14,"")&amp;" "&amp;IF(AND(F15=$T$14,G15=$V$10),B15,"")&amp;" "&amp;IF(AND(F16=$T$14,G16=$V$10),B16,"")&amp;" "&amp;IF(AND(F17=$T$14,G17=$V$10),B17,"")&amp;" "&amp;IF(AND(F18=$T$14,G18=$V$10),B18,"")&amp;" "&amp;IF(AND(F19=$T$14,G19=$V$10),B19,"")&amp;" "&amp;IF(AND(F20=$T$14,G20=$V$10),B20,"")&amp;" "&amp;IF(AND(F21=$T$14,G21=$V$10),B21,"")&amp;" "&amp;IF(AND(F22=$T$14,G22=$V$10),B22,"")&amp;" "&amp;IF(AND(F23=$T$14,G23=$V$10),B23,"")&amp;" "&amp;IF(AND(F24=$T$14,G24=$V$10),B24,"")&amp;" "&amp;IF(AND(F25=$T$14,G25=$V$10),B25,"")&amp;" "&amp;IF(AND(F26=$T$14,G26=$V$10),B26,"")&amp;" "&amp;IF(AND(F27=$T$14,G27=$V$10),B27,"")&amp;" "&amp;IF(AND(F28=$T$14,G28=$V$10),B28,"")&amp;" "&amp;IF(AND(F29=$T$14,G29=$V$10),B29,"")&amp;" "&amp;IF(AND(F30=$T$14,G30=$V$10),B30,"")&amp;" "&amp;IF(AND(F31=$T$14,G31=$V$10),B31,"")&amp;" "&amp;IF(AND(F32=$T$14,G32=$V$10),B32,"")&amp;" "&amp;IF(AND(F33=$T$14,G33=$V$10),B33,"")&amp;" "&amp;IF(AND(F34=$T$14,G34=$V$10),B34,"")&amp;" "&amp;IF(AND(F35=$T$14,G35=$V$10),B35,"")&amp;" "&amp;IF(AND(F36=$T$14,G36=$V$10),B36,"")&amp;" "&amp;IF(AND(F38=$T$14,G38=$V$10),B38,"")&amp;" "&amp;IF(AND(F39=$T$14,G39=$V$10),B39,"")&amp;" "&amp;IF(AND(F40=$T$14,G40=$V$10),B40,"")&amp;" "&amp;IF(AND(F41=$T$14,G41=$V$10),B41,"")&amp;" "&amp;IF(AND(F42=$T$14,G42=$V$10),B42,"")&amp;" "&amp;IF(AND(F43=$T$14,G43=$V$10),B43,"")&amp;" "&amp;IF(AND(F44=$T$14,G44=$V$10),B44,"")&amp;" "&amp;IF(AND(F45=$T$14,G45=$V$10),B45,"")&amp;" "&amp;IF(AND(F46=$T$14,G46=$V$10),B46,"")&amp;" "&amp;IF(AND(F47=$T$14,G47=$V$10),B47,"")&amp;" "&amp;IF(AND(F48=$T$14,G48=$V$10),B48,"")&amp;" "&amp;IF(AND(F49=$T$14,G49=$V$10),B49,"")&amp;" "&amp;IF(AND(F50=$T$14,G50=$V$10),B50,"")&amp;" "&amp;IF(AND(F51=$T$14,G51=$V$10),B51,"")&amp;" "&amp;IF(AND(F52=$T$14,G52=$V$10),B52,"")&amp;" "&amp;IF(AND(F53=$T$14,G53=$V$10),B53,"")&amp;" "&amp;IF(AND(F54=$T$14,G54=$V$10),B54,"")&amp;" "&amp;IF(AND(F55=$T$14,G55=$V$10),B55,"")&amp;" "&amp;IF(AND(F56=$T$14,G56=$V$10),B56,"")&amp;" "&amp;IF(AND(F57=$T$14,G57=$V$10),B57,"")&amp;" "&amp;IF(AND(F58=$T$14,G58=$V$10),B58,"")&amp;" "&amp;IF(AND(F59=$T$14,G59=$V$10),B59,"")&amp;" "&amp;IF(AND(F60=$T$14,G60=$V$10),B60,"")&amp;" "&amp;IF(AND(F61=$T$14,G61=$V$10),B61,"")&amp;" "&amp;IF(AND(F62=$T$14,G62=$V$10),B62,"")&amp;" "&amp;IF(AND(F63=$T$14,G63=$V$10),B63,"")&amp;" "&amp;IF(AND(F65=$T$14,G65=$V$10),B65,"")&amp;" "&amp;IF(AND(F66=$T$14,G66=$V$10),B66,"")&amp;" "&amp;IF(AND(F67=$T$14,G67=$V$10),B67,"")&amp;" "&amp;IF(AND(F68=$T$14,G68=$V$10),B68,"")&amp;" "&amp;IF(AND(F69=$T$14,G69=$V$10),B69,"")&amp;" "&amp;IF(AND(F70=$T$14,G70=$V$10),B70,"")&amp;" "&amp;IF(AND(F71=$T$14,G71=$V$10),B71,"")&amp;" "&amp;IF(AND(F72=$T$14,G72=$V$10),B72,"")&amp;" "&amp;IF(AND(F73=$T$14,G73=$V$10),B73,"")&amp;" "&amp;IF(AND(F74=$T$14,G74=$V$10),B74,"")&amp;" "&amp;IF(AND(F75=$T$14,G75=$V$10),B75,"")&amp;" "&amp;IF(AND(F76=$T$14,G76=$V$10),B76,"")&amp;" "&amp;IF(AND(F77=$T$14,G77=$V$10),B77,"")&amp;" "&amp;IF(AND(F78=$T$14,G78=$V$10),B78,"")&amp;" "&amp;IF(AND(F79=$T$14,G79=$V$10),B79,"")&amp;" "&amp;IF(AND(F80=$T$14,G80=$V$10),B80,"")&amp;" "&amp;IF(AND(F81=$T$14,G81=$V$10),B81,"")&amp;" "&amp;IF(AND(F82=$T$14,G82=$V$10),B82,"")&amp;" "&amp;IF(AND(F83=$T$14,G83=$V$10),B83,"")&amp;" "&amp;IF(AND(F84=$T$14,G84=$V$10),B84,"")&amp;" "&amp;IF(AND(F85=$T$14,G85=$V$10),B85,"")&amp;" "&amp;IF(AND(F86=$T$14,G86=$V$10),B86,"")&amp;" "&amp;IF(AND(F87=$T$14,G87=$V$10),B87,"")&amp;" "&amp;IF(AND(F88=$T$14,G88=$V$10),B88,"")&amp;" "&amp;IF(AND(F89=$T$14,G89=$V$10),B89,"")&amp;" "&amp;IF(AND(F90=$T$14,G90=$V$10),B90,"")&amp;" "&amp;IF(AND(F91=$T$14,G91=$V$10),B91,"")&amp;" "&amp;IF(AND(F92=$T$14,G92=$V$10),B92,"")</f>
        <v xml:space="preserve">                                                                               </v>
      </c>
      <c r="N14" s="36" t="str">
        <f>+IF(AND(F11=$T$14,G11=$W$10),B11,"")&amp;" "&amp;IF(AND(F12=$T$14,G12=$W$10),B12,"")&amp;" "&amp;IF(AND(F13=$T$14,G13=$W$10),B13,"")&amp;" "&amp;IF(AND(F14=$T$14,G14=$W$10),B14,"")&amp;" "&amp;IF(AND(F15=$T$14,G15=$W$10),B15,"")&amp;" "&amp;IF(AND(F16=$T$14,G16=$W$10),B16,"")&amp;" "&amp;IF(AND(F17=$T$14,G17=$W$10),B17,"")&amp;" "&amp;IF(AND(F18=$T$14,G18=$W$10),B18,"")&amp;" "&amp;IF(AND(F19=$T$14,G19=$W$10),B19,"")&amp;" "&amp;IF(AND(F20=$T$14,G20=$W$10),B20,"")&amp;" "&amp;IF(AND(F21=$T$14,G21=$W$10),B21,"")&amp;" "&amp;IF(AND(F22=$T$14,G22=$W$10),B22,"")&amp;" "&amp;IF(AND(F23=$T$14,G23=$W$10),B23,"")&amp;" "&amp;IF(AND(F24=$T$14,G24=$W$10),B24,"")&amp;" "&amp;IF(AND(F25=$T$14,G25=$W$10),B25,"")&amp;" "&amp;IF(AND(F26=$T$14,G26=$W$10),B26,"")&amp;" "&amp;IF(AND(F27=$T$14,G27=$W$10),B27,"")&amp;" "&amp;IF(AND(F28=$T$14,G28=$W$10),B28,"")&amp;" "&amp;IF(AND(F29=$T$14,G29=$W$10),B29,"")&amp;" "&amp;IF(AND(F30=$T$14,G30=$W$10),B30,"")&amp;" "&amp;IF(AND(F31=$T$14,G31=$W$10),B31,"")&amp;" "&amp;IF(AND(F32=$T$14,G32=$W$10),B32,"")&amp;" "&amp;IF(AND(F33=$T$14,G33=$W$10),B33,"")&amp;" "&amp;IF(AND(F34=$T$14,G34=$W$10),B34,"")&amp;" "&amp;IF(AND(F35=$T$14,G35=$W$10),B35,"")&amp;" "&amp;IF(AND(F36=$T$14,G36=$W$10),B36,"")&amp;" "&amp;IF(AND(F38=$T$14,G38=$W$10),B38,"")&amp;" "&amp;IF(AND(F39=$T$14,G39=$W$10),B39,"")&amp;" "&amp;IF(AND(F40=$T$14,G40=$W$10),B40,"")&amp;" "&amp;IF(AND(F41=$T$14,G41=$W$10),B41,"")&amp;" "&amp;IF(AND(F42=$T$14,G42=$W$10),B42,"")&amp;" "&amp;IF(AND(F43=$T$14,G43=$W$10),B43,"")&amp;" "&amp;IF(AND(F44=$T$14,G44=$W$10),B44,"")&amp;" "&amp;IF(AND(F45=$T$14,G45=$W$10),B45,"")&amp;" "&amp;IF(AND(F46=$T$14,G46=$W$10),B46,"")&amp;" "&amp;IF(AND(F47=$T$14,G47=$W$10),B47,"")&amp;" "&amp;IF(AND(F48=$T$14,G48=$W$10),B48,"")&amp;" "&amp;IF(AND(F49=$T$14,G49=$W$10),B49,"")&amp;" "&amp;IF(AND(F50=$T$14,G50=$W$10),B50,"")&amp;" "&amp;IF(AND(F51=$T$14,G51=$W$10),B51,"")&amp;" "&amp;IF(AND(F52=$T$14,G52=$W$10),B52,"")&amp;" "&amp;IF(AND(F53=$T$14,G53=$W$10),B53,"")&amp;" "&amp;IF(AND(F54=$T$14,G54=$W$10),B54,"")&amp;" "&amp;IF(AND(F55=$T$14,G55=$W$10),B55,"")&amp;" "&amp;IF(AND(F56=$T$14,G56=$W$10),B56,"")&amp;" "&amp;IF(AND(F57=$T$14,G57=$W$10),B57,"")&amp;" "&amp;IF(AND(F58=$T$14,G58=$W$10),B58,"")&amp;" "&amp;IF(AND(F59=$T$14,G59=$W$10),B59,"")&amp;" "&amp;IF(AND(F60=$T$14,G60=$W$10),B60,"")&amp;" "&amp;IF(AND(F61=$T$14,G61=$W$10),B61,"")&amp;" "&amp;IF(AND(F62=$T$14,G62=$W$10),B62,"")&amp;" "&amp;IF(AND(F63=$T$14,G63=$W$10),B63,"")&amp;" "&amp;IF(AND(F65=$T$14,G65=$W$10),B65,"")&amp;" "&amp;IF(AND(F66=$T$14,G66=$W$10),B66,"")&amp;" "&amp;IF(AND(F67=$T$14,G67=$W$10),B67,"")&amp;" "&amp;IF(AND(F68=$T$14,G68=$W$10),B68,"")&amp;" "&amp;IF(AND(F69=$T$14,G69=$W$10),B69,"")&amp;" "&amp;IF(AND(F70=$T$14,G70=$W$10),B70,"")&amp;" "&amp;IF(AND(F71=$T$14,G71=$W$10),B71,"")&amp;" "&amp;IF(AND(F72=$T$14,G72=$W$10),B72,"")&amp;" "&amp;IF(AND(F73=$T$14,G73=$W$10),B73,"")&amp;" "&amp;IF(AND(F74=$T$14,G74=$W$10),B74,"")&amp;" "&amp;IF(AND(F75=$T$14,G75=$W$10),B75,"")&amp;" "&amp;IF(AND(F76=$T$14,G76=$W$10),B76,"")&amp;" "&amp;IF(AND(F77=$T$14,G77=$W$10),B77,"")&amp;" "&amp;IF(AND(F78=$T$14,G78=$W$10),B78,"")&amp;" "&amp;IF(AND(F79=$T$14,G79=$W$10),B79,"")&amp;" "&amp;IF(AND(F80=$T$14,G80=$W$10),B80,"")&amp;" "&amp;IF(AND(F81=$T$14,G81=$W$10),B81,"")&amp;" "&amp;IF(AND(F82=$T$14,G82=$W$10),B82,"")&amp;" "&amp;IF(AND(F83=$T$14,G83=$W$10),B83,"")&amp;" "&amp;IF(AND(F84=$T$14,G84=$W$10),B84,"")&amp;" "&amp;IF(AND(F85=$T$14,G85=$W$10),B85,"")&amp;" "&amp;IF(AND(F86=$T$14,G86=$W$10),B86,"")&amp;" "&amp;IF(AND(F87=$T$14,G87=$W$10),B87,"")&amp;" "&amp;IF(AND(F88=$T$14,G88=$W$10),B88,"")&amp;" "&amp;IF(AND(F89=$T$14,G89=$W$10),B89,"")&amp;" "&amp;IF(AND(F90=$T$14,G90=$W$10),B90,"")&amp;" "&amp;IF(AND(F91=$T$14,G91=$W$10),B91,"")&amp;" "&amp;IF(AND(F92=$T$14,G92=$W$10),B92,"")</f>
        <v xml:space="preserve">                                                                               </v>
      </c>
      <c r="O14" s="34" t="str">
        <f>+IF(AND(F11=$T$14,G11=$X$10),B11,"")&amp;" "&amp;IF(AND(F12=$T$14,G12=$X$10),B12,"")&amp;" "&amp;IF(AND(F13=$T$14,G13=$X$10),B13,"")&amp;" "&amp;IF(AND(F14=$T$14,G14=$X$10),B14,"")&amp;" "&amp;IF(AND(F15=$T$14,G15=$X$10),B15,"")&amp;" "&amp;IF(AND(F16=$T$14,G16=$X$10),B16,"")&amp;" "&amp;IF(AND(F17=$T$14,G17=$X$10),B17,"")&amp;" "&amp;IF(AND(F18=$T$14,G18=$X$10),B18,"")&amp;" "&amp;IF(AND(F19=$T$14,G19=$X$10),B19,"")&amp;" "&amp;IF(AND(F20=$T$14,G20=$X$10),B20,"")&amp;" "&amp;IF(AND(F21=$T$14,G21=$X$10),B21,"")&amp;" "&amp;IF(AND(F22=$T$14,G22=$X$10),B22,"")&amp;" "&amp;IF(AND(F23=$T$14,G23=$X$10),B23,"")&amp;" "&amp;IF(AND(F24=$T$14,G24=$X$10),B24,"")&amp;" "&amp;IF(AND(F25=$T$14,G25=$X$10),B25,"")&amp;" "&amp;IF(AND(F26=$T$14,G26=$X$10),B26,"")&amp;" "&amp;IF(AND(F27=$T$14,G27=$X$10),B27,"")&amp;" "&amp;IF(AND(F28=$T$14,G28=$X$10),B28,"")&amp;" "&amp;IF(AND(F29=$T$14,G29=$X$10),B29,"")&amp;" "&amp;IF(AND(F30=$T$14,G30=$X$10),B30,"")&amp;" "&amp;IF(AND(F31=$T$14,G31=$X$10),B31,"")&amp;" "&amp;IF(AND(F32=$T$14,G32=$X$10),B32,"")&amp;" "&amp;IF(AND(F33=$T$14,G33=$X$10),B33,"")&amp;" "&amp;IF(AND(F34=$T$14,G34=$X$10),B34,"")&amp;" "&amp;IF(AND(F35=$T$14,G35=$X$10),B35,"")&amp;" "&amp;IF(AND(F36=$T$14,G36=$X$10),B36,"")&amp;" "&amp;IF(AND(F38=$T$14,G38=$X$10),B38,"")&amp;" "&amp;IF(AND(F39=$T$14,G39=$X$10),B39,"")&amp;" "&amp;IF(AND(F40=$T$14,G40=$X$10),B40,"")&amp;" "&amp;IF(AND(F41=$T$14,G41=$X$10),B41,"")&amp;" "&amp;IF(AND(F42=$T$14,G42=$X$10),B42,"")&amp;" "&amp;IF(AND(F43=$T$14,G43=$X$10),B43,"")&amp;" "&amp;IF(AND(F44=$T$14,G44=$X$10),B44,"")&amp;" "&amp;IF(AND(F45=$T$14,G45=$X$10),B45,"")&amp;" "&amp;IF(AND(F46=$T$14,G46=$X$10),B46,"")&amp;" "&amp;IF(AND(F47=$T$14,G47=$X$10),B47,"")&amp;" "&amp;IF(AND(F48=$T$14,G48=$X$10),B48,"")&amp;" "&amp;IF(AND(F49=$T$14,G49=$X$10),B49,"")&amp;" "&amp;IF(AND(F50=$T$14,G50=$X$10),B50,"")&amp;" "&amp;IF(AND(F51=$T$14,G51=$X$10),B51,"")&amp;" "&amp;IF(AND(F52=$T$14,G52=$X$10),B52,"")&amp;" "&amp;IF(AND(F53=$T$14,G53=$X$10),B53,"")&amp;" "&amp;IF(AND(F54=$T$14,G54=$X$10),B54,"")&amp;" "&amp;IF(AND(F55=$T$14,G55=$X$10),B55,"")&amp;" "&amp;IF(AND(F56=$T$14,G56=$X$10),B56,"")&amp;" "&amp;IF(AND(F57=$T$14,G57=$X$10),B57,"")&amp;" "&amp;IF(AND(F58=$T$14,G58=$X$10),B58,"")&amp;" "&amp;IF(AND(F59=$T$14,G59=$X$10),B59,"")&amp;" "&amp;IF(AND(F60=$T$14,G60=$X$10),B60,"")&amp;" "&amp;IF(AND(F61=$T$14,G61=$X$10),B61,"")&amp;" "&amp;IF(AND(F62=$T$14,G62=$X$10),B62,"")&amp;" "&amp;IF(AND(F63=$T$14,G63=$X$10),B63,"")&amp;" "&amp;IF(AND(F65=$T$14,G65=$X$10),B65,"")&amp;" "&amp;IF(AND(F66=$T$14,G66=$X$10),B66,"")&amp;" "&amp;IF(AND(F67=$T$14,G67=$X$10),B67,"")&amp;" "&amp;IF(AND(F68=$T$14,G68=$X$10),B68,"")&amp;" "&amp;IF(AND(F69=$T$14,G69=$X$10),B69,"")&amp;" "&amp;IF(AND(F70=$T$14,G70=$X$10),B70,"")&amp;" "&amp;IF(AND(F71=$T$14,G71=$X$10),B71,"")&amp;" "&amp;IF(AND(F72=$T$14,G72=$X$10),B72,"")&amp;" "&amp;IF(AND(F73=$T$14,G73=$X$10),B73,"")&amp;" "&amp;IF(AND(F74=$T$14,G74=$X$10),B74,"")&amp;" "&amp;IF(AND(F75=$T$14,G75=$X$10),B75,"")&amp;" "&amp;IF(AND(F76=$T$14,G76=$X$10),B76,"")&amp;" "&amp;IF(AND(F77=$T$14,G77=$X$10),B77,"")&amp;" "&amp;IF(AND(F78=$T$14,G78=$X$10),B78,"")&amp;" "&amp;IF(AND(F79=$T$14,G79=$X$10),B79,"")&amp;" "&amp;IF(AND(F80=$T$14,G80=$X$10),B80,"")&amp;" "&amp;IF(AND(F81=$T$14,G81=$X$10),B81,"")&amp;" "&amp;IF(AND(F82=$T$14,G82=$X$10),B82,"")&amp;" "&amp;IF(AND(F83=$T$14,G83=$X$10),B83,"")&amp;" "&amp;IF(AND(F84=$T$14,G84=$X$10),B84,"")&amp;" "&amp;IF(AND(F85=$T$14,G85=$X$10),B85,"")&amp;" "&amp;IF(AND(F86=$T$14,G86=$X$10),B86,"")&amp;" "&amp;IF(AND(F87=$T$14,G87=$X$10),B87,"")&amp;" "&amp;IF(AND(F88=$T$14,G88=$X$10),B88,"")&amp;" "&amp;IF(AND(F89=$T$14,G89=$X$10),B89,"")&amp;" "&amp;IF(AND(F90=$T$14,G90=$X$10),B90,"")&amp;" "&amp;IF(AND(F91=$T$14,G91=$X$10),B91,"")&amp;" "&amp;IF(AND(F92=$T$14,G92=$X$10),B92,"")</f>
        <v xml:space="preserve">                                                                               </v>
      </c>
      <c r="P14" s="35" t="str">
        <f>+IF(AND(F11=$T$14,G11=$Y$10),B11,"")&amp;" "&amp;IF(AND(F12=$T$14,G12=$Y$10),B12,"")&amp;" "&amp;IF(AND(F13=$T$14,G13=$Y$10),B13,"")&amp;" "&amp;IF(AND(F14=$T$14,G14=$Y$10),B14,"")&amp;" "&amp;IF(AND(F15=$T$14,G15=$Y$10),B15,"")&amp;" "&amp;IF(AND(F16=$T$14,G16=$Y$10),B16,"")&amp;" "&amp;IF(AND(F17=$T$14,G17=$Y$10),B17,"")&amp;" "&amp;IF(AND(F18=$T$14,G18=$Y$10),B18,"")&amp;" "&amp;IF(AND(F19=$T$14,G19=$Y$10),B19,"")&amp;" "&amp;IF(AND(F20=$T$14,G20=$Y$10),B20,"")&amp;" "&amp;IF(AND(F21=$T$14,G21=$Y$10),B21,"")&amp;" "&amp;IF(AND(F22=$T$14,G22=$Y$10),B22,"")&amp;" "&amp;IF(AND(F23=$T$14,G23=$Y$10),B23,"")&amp;" "&amp;IF(AND(F24=$T$14,G24=$Y$10),B24,"")&amp;" "&amp;IF(AND(F25=$T$14,G25=$Y$10),B25,"")&amp;" "&amp;IF(AND(F26=$T$14,G26=$Y$10),B26,"")&amp;" "&amp;IF(AND(F27=$T$14,G27=$Y$10),B27,"")&amp;" "&amp;IF(AND(F28=$T$14,G28=$Y$10),B28,"")&amp;" "&amp;IF(AND(F29=$T$14,G29=$Y$10),B29,"")&amp;" "&amp;IF(AND(F30=$T$14,G30=$Y$10),B30,"")&amp;" "&amp;IF(AND(F31=$T$14,G31=$Y$10),B31,"")&amp;" "&amp;IF(AND(F32=$T$14,G32=$Y$10),B32,"")&amp;" "&amp;IF(AND(F33=$T$14,G33=$Y$10),B33,"")&amp;" "&amp;IF(AND(F34=$T$14,G34=$Y$10),B34,"")&amp;" "&amp;IF(AND(F35=$T$14,G35=$Y$10),B35,"")&amp;" "&amp;IF(AND(F36=$T$14,G36=$Y$10),B36,"")&amp;" "&amp;IF(AND(F38=$T$14,G38=$Y$10),B38,"")&amp;" "&amp;IF(AND(F39=$T$14,G39=$Y$10),B39,"")&amp;" "&amp;IF(AND(F40=$T$14,G40=$Y$10),B40,"")&amp;" "&amp;IF(AND(F41=$T$14,G41=$Y$10),B41,"")&amp;" "&amp;IF(AND(F42=$T$14,G42=$Y$10),B42,"")&amp;" "&amp;IF(AND(F43=$T$14,G43=$Y$10),B43,"")&amp;" "&amp;IF(AND(F44=$T$14,G44=$Y$10),B44,"")&amp;" "&amp;IF(AND(F45=$T$14,G45=$Y$10),B45,"")&amp;" "&amp;IF(AND(F46=$T$14,G46=$Y$10),B46,"")&amp;" "&amp;IF(AND(F47=$T$14,G47=$Y$10),B47,"")&amp;" "&amp;IF(AND(F48=$T$14,G48=$Y$10),B48,"")&amp;" "&amp;IF(AND(F49=$T$14,G49=$Y$10),B49,"")&amp;" "&amp;IF(AND(F50=$T$14,G50=$Y$10),B50,"")&amp;" "&amp;IF(AND(F51=$T$14,G51=$Y$10),B51,"")&amp;" "&amp;IF(AND(F52=$T$14,G52=$Y$10),B52,"")&amp;" "&amp;IF(AND(F53=$T$14,G53=$Y$10),B53,"")&amp;" "&amp;IF(AND(F54=$T$14,G54=$Y$10),B54,"")&amp;" "&amp;IF(AND(F55=$T$14,G55=$Y$10),B55,"")&amp;" "&amp;IF(AND(F56=$T$14,G56=$Y$10),B56,"")&amp;" "&amp;IF(AND(F57=$T$14,G57=$Y$10),B57,"")&amp;" "&amp;IF(AND(F58=$T$14,G58=$Y$10),B58,"")&amp;" "&amp;IF(AND(F59=$T$14,G59=$Y$10),B59,"")&amp;" "&amp;IF(AND(F60=$T$14,G60=$Y$10),B60,"")&amp;" "&amp;IF(AND(F61=$T$14,G61=$Y$10),B61,"")&amp;" "&amp;IF(AND(F62=$T$14,G62=$Y$10),B62,"")&amp;" "&amp;IF(AND(F63=$T$14,G63=$Y$10),B63,"")&amp;" "&amp;IF(AND(F65=$T$14,G65=$Y$10),B65,"")&amp;" "&amp;IF(AND(F66=$T$14,G66=$Y$10),B66,"")&amp;" "&amp;IF(AND(F67=$T$14,G67=$Y$10),B67,"")&amp;" "&amp;IF(AND(F68=$T$14,G68=$Y$10),B68,"")&amp;" "&amp;IF(AND(F69=$T$14,G69=$Y$10),B69,"")&amp;" "&amp;IF(AND(F70=$T$14,G70=$Y$10),B70,"")&amp;" "&amp;IF(AND(F71=$T$14,G71=$Y$10),B71,"")&amp;" "&amp;IF(AND(F72=$T$14,G72=$Y$10),B72,"")&amp;" "&amp;IF(AND(F73=$T$14,G73=$Y$10),B73,"")&amp;" "&amp;IF(AND(F74=$T$14,G74=$Y$10),B74,"")&amp;" "&amp;IF(AND(F75=$T$14,G75=$Y$10),B75,"")&amp;" "&amp;IF(AND(F76=$T$14,G76=$Y$10),B76,"")&amp;" "&amp;IF(AND(F77=$T$14,G77=$Y$10),B77,"")&amp;" "&amp;IF(AND(F78=$T$14,G78=$Y$10),B78,"")&amp;" "&amp;IF(AND(F79=$T$14,G79=$Y$10),B79,"")&amp;" "&amp;IF(AND(F80=$T$14,G80=$Y$10),B80,"")&amp;" "&amp;IF(AND(F81=$T$14,G81=$Y$10),B81,"")&amp;" "&amp;IF(AND(F82=$T$14,G82=$Y$10),B82,"")&amp;" "&amp;IF(AND(F83=$T$14,G83=$Y$10),B83,"")&amp;" "&amp;IF(AND(F84=$T$14,G84=$Y$10),B84,"")&amp;" "&amp;IF(AND(F85=$T$14,G85=$Y$10),B85,"")&amp;" "&amp;IF(AND(F86=$T$14,G86=$Y$10),B86,"")&amp;" "&amp;IF(AND(F87=$T$14,G87=$Y$10),B87,"")&amp;" "&amp;IF(AND(F88=$T$14,G88=$Y$10),B88,"")&amp;" "&amp;IF(AND(F89=$T$14,G89=$Y$10),B89,"")&amp;" "&amp;IF(AND(F90=$T$14,G90=$Y$10),B90,"")&amp;" "&amp;IF(AND(F91=$T$14,G91=$Y$10),B91,"")&amp;" "&amp;IF(AND(F92=$T$14,G92=$Y$10),B92,"")</f>
        <v xml:space="preserve">      7                                                                         </v>
      </c>
      <c r="R14" s="815"/>
      <c r="S14" s="50">
        <v>0.4</v>
      </c>
      <c r="T14" s="48" t="s">
        <v>113</v>
      </c>
      <c r="U14" s="37" t="s">
        <v>122</v>
      </c>
      <c r="V14" s="36" t="s">
        <v>68</v>
      </c>
      <c r="W14" s="36" t="s">
        <v>68</v>
      </c>
      <c r="X14" s="34" t="s">
        <v>116</v>
      </c>
      <c r="Y14" s="35" t="s">
        <v>114</v>
      </c>
    </row>
    <row r="15" spans="1:25" ht="150" customHeight="1" thickBot="1" x14ac:dyDescent="0.4">
      <c r="A15" s="376" t="str">
        <f>'1. Identificación'!G32</f>
        <v>De Corrupción</v>
      </c>
      <c r="B15" s="377">
        <f>'1. Identificación'!A32</f>
        <v>5</v>
      </c>
      <c r="C15" s="71" t="str">
        <f>'1. Identificación'!N32</f>
        <v>Posibilidad de pérdida Económica y Reputacional Por Posibilidad de obtener un beneficio económico por el uso inadecuado de la informacion confidencial de la ciudadania por parte de los funcionarios y contratistas que realizan la atencion al publico en la entidad,  para beneficio propio o de un tercero. Debido a :
1. Indebido manejo de información sin tener presente que la  gestion se rige con confidencial, bajo la Ley 1518 de 2012 de proteccion de datos.
2. Inadecuada conducta etica y profesional por parte del personal responsable de la atencion al ciudadano.
3. Presencia de delitos de cohecho en el suministro de la informacion de la gestion.
4. Carencia de  valores y principios éticos.en el desempaño de las funciones por parte de los funcinarios.
5. Manipulación inadecuada de información.</v>
      </c>
      <c r="D15" s="378">
        <f>'4. Val. Control'!S34</f>
        <v>0.42</v>
      </c>
      <c r="E15" s="378">
        <f>'4. Val. Control'!T34</f>
        <v>0.6</v>
      </c>
      <c r="F15" s="379" t="str">
        <f t="shared" si="2"/>
        <v>Media</v>
      </c>
      <c r="G15" s="379" t="str">
        <f t="shared" si="0"/>
        <v>Moderado</v>
      </c>
      <c r="H15" s="380" t="str">
        <f t="shared" si="1"/>
        <v>Moderado</v>
      </c>
      <c r="J15" s="698"/>
      <c r="K15" s="38" t="s">
        <v>115</v>
      </c>
      <c r="L15" s="39" t="str">
        <f>+IF(AND(F11=$T$15,G11=$U$10),B11,"")&amp;" "&amp;IF(AND(F12=$T$15,G12=$U$10),B12,"")&amp;" "&amp;IF(AND(F13=$T$15,G13=$U$10),B13,"")&amp;" "&amp;IF(AND(F14=$T$15,G14=$U$10),B14,"")&amp;" "&amp;IF(AND(F15=$T$15,G15=$U$10),B15,"")&amp;" "&amp;IF(AND(F16=$T$15,G16=$U$10),B16,"")&amp;" "&amp;IF(AND(F17=$T$15,G17=$U$10),B17,"")&amp;" "&amp;IF(AND(F18=$T$15,G18=$U$10),B18,"")&amp;" "&amp;IF(AND(F19=$T$15,G19=$U$10),B19,"")&amp;" "&amp;IF(AND(F20=$T$15,G20=$U$10),B20,"")&amp;" "&amp;IF(AND(F21=$T$15,G21=$U$10),B21,"")&amp;" "&amp;IF(AND(F22=$T$15,G22=$U$10),B22,"")&amp;" "&amp;IF(AND(F23=$T$15,G23=$U$10),B23,"")&amp;" "&amp;IF(AND(F24=$T$15,G24=$U$10),B24,"")&amp;" "&amp;IF(AND(F25=$T$15,G25=$U$10),B25,"")&amp;" "&amp;IF(AND(F26=$T$15,G26=$U$10),B26,"")&amp;" "&amp;IF(AND(F27=$T$15,G27=$U$10),B27,"")&amp;" "&amp;IF(AND(F28=$T$15,G28=$U$10),B28,"")&amp;" "&amp;IF(AND(F29=$T$15,G29=$U$10),B29,"")&amp;" "&amp;IF(AND(F30=$T$15,G30=$U$10),B30,"")&amp;" "&amp;IF(AND(F31=$T$15,G31=$U$10),B31,"")&amp;" "&amp;IF(AND(F32=$T$15,G32=$U$10),B32,"")&amp;" "&amp;IF(AND(F33=$T$15,G33=$U$10),B33,"")&amp;" "&amp;IF(AND(F34=$T$15,G34=$U$10),B34,"")&amp;" "&amp;IF(AND(F35=$T$15,G35=$U$10),B35,"")&amp;" "&amp;IF(AND(F36=$T$15,G36=$U$10),B36,"")&amp;" "&amp;IF(AND(F38=$T$15,G38=$U$10),B38,"")&amp;" "&amp;IF(AND(F39=$T$15,G39=$U$10),B39,"")&amp;" "&amp;IF(AND(F40=$T$15,G40=$U$10),B40,"")&amp;" "&amp;IF(AND(F41=$T$15,G41=$U$10),B41,"")&amp;" "&amp;IF(AND(F42=$T$15,G42=$U$10),B42,"")&amp;" "&amp;IF(AND(F43=$T$15,G43=$U$10),B43,"")&amp;" "&amp;IF(AND(F44=$T$15,G44=$U$10),B44,"")&amp;" "&amp;IF(AND(F45=$T$15,G45=$U$10),B45,"")&amp;" "&amp;IF(AND(F46=$T$15,G46=$U$10),B46,"")&amp;" "&amp;IF(AND(F47=$T$15,G47=$U$10),B47,"")&amp;" "&amp;IF(AND(F48=$T$15,G48=$U$10),B48,"")&amp;" "&amp;IF(AND(F49=$T$15,G49=$U$10),B49,"")&amp;" "&amp;IF(AND(F50=$T$15,G50=$U$10),B50,"")&amp;" "&amp;IF(AND(F51=$T$15,G51=$U$10),B51,"")&amp;" "&amp;IF(AND(F52=$T$15,G52=$U$10),B52,"")&amp;" "&amp;IF(AND(F53=$T$15,G53=$U$10),B53,"")&amp;" "&amp;IF(AND(F54=$T$15,G54=$U$10),B54,"")&amp;" "&amp;IF(AND(F55=$T$15,G55=$U$10),B55,"")&amp;" "&amp;IF(AND(F56=$T$15,G56=$U$10),B56,"")&amp;" "&amp;IF(AND(F57=$T$15,G57=$U$10),B57,"")&amp;" "&amp;IF(AND(F58=$T$15,G58=$U$10),B58,"")&amp;" "&amp;IF(AND(F59=$T$15,G59=$U$10),B59,"")&amp;" "&amp;IF(AND(F60=$T$15,G60=$U$10),B60,"")&amp;" "&amp;IF(AND(F61=$T$15,G61=$U$10),B61,"")&amp;" "&amp;IF(AND(F62=$T$15,G62=$U$10),B62,"")&amp;" "&amp;IF(AND(F63=$T$15,G63=$U$10),B63,"")&amp;" "&amp;IF(AND(F65=$T$15,G65=$U$10),B65,"")&amp;" "&amp;IF(AND(F66=$T$15,G66=$U$10),B66,"")&amp;" "&amp;IF(AND(F67=$T$15,G67=$U$10),B67,"")&amp;" "&amp;IF(AND(F68=$T$15,G68=$U$10),B68,"")&amp;" "&amp;IF(AND(F69=$T$15,G69=$U$10),B69,"")&amp;" "&amp;IF(AND(F70=$T$15,G70=$U$10),B70,"")&amp;" "&amp;IF(AND(F71=$T$15,G71=$U$10),B71,"")&amp;" "&amp;IF(AND(F72=$T$15,G72=$U$10),B72,"")&amp;" "&amp;IF(AND(F73=$T$15,G73=$U$10),B73,"")&amp;" "&amp;IF(AND(F74=$T$15,G74=$U$10),B74,"")&amp;" "&amp;IF(AND(F75=$T$15,G75=$U$10),B75,"")&amp;" "&amp;IF(AND(F76=$T$15,G76=$U$10),B76,"")&amp;" "&amp;IF(AND(F77=$T$15,G77=$U$10),B77,"")&amp;" "&amp;IF(AND(F78=$T$15,G78=$U$10),B78,"")&amp;" "&amp;IF(AND(F79=$T$15,G79=$U$10),B79,"")&amp;" "&amp;IF(AND(F80=$T$15,G80=$U$10),B80,"")&amp;" "&amp;IF(AND(F81=$T$15,G81=$U$10),B81,"")&amp;" "&amp;IF(AND(F82=$T$15,G82=$U$10),B82,"")&amp;" "&amp;IF(AND(F83=$T$15,G83=$U$10),B83,"")&amp;" "&amp;IF(AND(F84=$T$15,G84=$U$10),B84,"")&amp;" "&amp;IF(AND(F85=$T$15,G85=$U$10),B85,"")&amp;" "&amp;IF(AND(F86=$T$15,G86=$U$10),B86,"")&amp;" "&amp;IF(AND(F87=$T$15,G87=$U$10),B87,"")&amp;" "&amp;IF(AND(F88=$T$15,G88=$U$10),B88,"")&amp;" "&amp;IF(AND(F89=$T$15,G89=$U$10),B89,"")&amp;" "&amp;IF(AND(F90=$T$15,G90=$U$10),B90,"")&amp;" "&amp;IF(AND(F91=$T$15,G91=$U$10),B91,"")&amp;" "&amp;IF(AND(F92=$T$15,G92=$U$10),B92,"")</f>
        <v xml:space="preserve">                                                                               </v>
      </c>
      <c r="M15" s="39" t="str">
        <f>+IF(AND(F11=$T$15,G11=$V$10),B11,"")&amp;" "&amp;IF(AND(F12=$T$15,G12=$V$10),B12,"")&amp;" "&amp;IF(AND(F13=$T$15,G13=$V$10),B13,"")&amp;" "&amp;IF(AND(F14=$T$15,G14=$V$10),B14,"")&amp;" "&amp;IF(AND(F15=$T$15,G15=$V$10),B15,"")&amp;" "&amp;IF(AND(F16=$T$15,G16=$V$10),B16,"")&amp;" "&amp;IF(AND(F17=$T$15,G17=$V$10),B17,"")&amp;" "&amp;IF(AND(F18=$T$15,G18=$V$10),B18,"")&amp;" "&amp;IF(AND(F19=$T$15,G19=$V$10),B19,"")&amp;" "&amp;IF(AND(F20=$T$15,G20=$V$10),B20,"")&amp;" "&amp;IF(AND(F21=$T$15,G21=$V$10),B21,"")&amp;" "&amp;IF(AND(F22=$T$15,G22=$V$10),B22,"")&amp;" "&amp;IF(AND(F23=$T$15,G23=$V$10),B23,"")&amp;" "&amp;IF(AND(F24=$T$15,G24=$V$10),B24,"")&amp;" "&amp;IF(AND(F25=$T$15,G25=$V$10),B25,"")&amp;" "&amp;IF(AND(F26=$T$15,G26=$V$10),B26,"")&amp;" "&amp;IF(AND(F27=$T$15,G27=$V$10),B27,"")&amp;" "&amp;IF(AND(F28=$T$15,G28=$V$10),B28,"")&amp;" "&amp;IF(AND(F29=$T$15,G29=$V$10),B29,"")&amp;" "&amp;IF(AND(F30=$T$15,G30=$V$10),B30,"")&amp;" "&amp;IF(AND(F31=$T$15,G31=$V$10),B31,"")&amp;" "&amp;IF(AND(F32=$T$15,G32=$V$10),B32,"")&amp;" "&amp;IF(AND(F33=$T$15,G33=$V$10),B33,"")&amp;" "&amp;IF(AND(F34=$T$15,G34=$V$10),B34,"")&amp;" "&amp;IF(AND(F35=$T$15,G35=$V$10),B35,"")&amp;" "&amp;IF(AND(F36=$T$15,G36=$V$10),B36,"")&amp;" "&amp;IF(AND(F38=$T$15,G38=$V$10),B38,"")&amp;" "&amp;IF(AND(F39=$T$15,G39=$V$10),B39,"")&amp;" "&amp;IF(AND(F40=$T$15,G40=$V$10),B40,"")&amp;" "&amp;IF(AND(F41=$T$15,G41=$V$10),B41,"")&amp;" "&amp;IF(AND(F42=$T$15,G42=$V$10),B42,"")&amp;" "&amp;IF(AND(F43=$T$15,G43=$V$10),B43,"")&amp;" "&amp;IF(AND(F44=$T$15,G44=$V$10),B44,"")&amp;" "&amp;IF(AND(F45=$T$15,G45=$V$10),B45,"")&amp;" "&amp;IF(AND(F46=$T$15,G46=$V$10),B46,"")&amp;" "&amp;IF(AND(F47=$T$15,G47=$V$10),B47,"")&amp;" "&amp;IF(AND(F48=$T$15,G48=$V$10),B48,"")&amp;" "&amp;IF(AND(F49=$T$15,G49=$V$10),B49,"")&amp;" "&amp;IF(AND(F50=$T$15,G50=$V$10),B50,"")&amp;" "&amp;IF(AND(F51=$T$15,G51=$V$10),B51,"")&amp;" "&amp;IF(AND(F52=$T$15,G52=$V$10),B52,"")&amp;" "&amp;IF(AND(F53=$T$15,G53=$V$10),B53,"")&amp;" "&amp;IF(AND(F54=$T$15,G54=$V$10),B54,"")&amp;" "&amp;IF(AND(F55=$T$15,G55=$V$10),B55,"")&amp;" "&amp;IF(AND(F56=$T$15,G56=$V$10),B56,"")&amp;" "&amp;IF(AND(F57=$T$15,G57=$V$10),B57,"")&amp;" "&amp;IF(AND(F58=$T$15,G58=$V$10),B58,"")&amp;" "&amp;IF(AND(F59=$T$15,G59=$V$10),B59,"")&amp;" "&amp;IF(AND(F60=$T$15,G60=$V$10),B60,"")&amp;" "&amp;IF(AND(F61=$T$15,G61=$V$10),B61,"")&amp;" "&amp;IF(AND(F62=$T$15,G62=$V$10),B62,"")&amp;" "&amp;IF(AND(F63=$T$15,G63=$V$10),B63,"")&amp;" "&amp;IF(AND(F65=$T$15,G65=$V$10),B65,"")&amp;" "&amp;IF(AND(F66=$T$15,G66=$V$10),B66,"")&amp;" "&amp;IF(AND(F67=$T$15,G67=$V$10),B67,"")&amp;" "&amp;IF(AND(F68=$T$15,G68=$V$10),B68,"")&amp;" "&amp;IF(AND(F69=$T$15,G69=$V$10),B69,"")&amp;" "&amp;IF(AND(F70=$T$15,G70=$V$10),B70,"")&amp;" "&amp;IF(AND(F71=$T$15,G71=$V$10),B71,"")&amp;" "&amp;IF(AND(F72=$T$15,G72=$V$10),B72,"")&amp;" "&amp;IF(AND(F73=$T$15,G73=$V$10),B73,"")&amp;" "&amp;IF(AND(F74=$T$15,G74=$V$10),B74,"")&amp;" "&amp;IF(AND(F75=$T$15,G75=$V$10),B75,"")&amp;" "&amp;IF(AND(F76=$T$15,G76=$V$10),B76,"")&amp;" "&amp;IF(AND(F77=$T$15,G77=$V$10),B77,"")&amp;" "&amp;IF(AND(F78=$T$15,G78=$V$10),B78,"")&amp;" "&amp;IF(AND(F79=$T$15,G79=$V$10),B79,"")&amp;" "&amp;IF(AND(F80=$T$15,G80=$V$10),B80,"")&amp;" "&amp;IF(AND(F81=$T$15,G81=$V$10),B81,"")&amp;" "&amp;IF(AND(F82=$T$15,G82=$V$10),B82,"")&amp;" "&amp;IF(AND(F83=$T$15,G83=$V$10),B83,"")&amp;" "&amp;IF(AND(F84=$T$15,G84=$V$10),B84,"")&amp;" "&amp;IF(AND(F85=$T$15,G85=$V$10),B85,"")&amp;" "&amp;IF(AND(F86=$T$15,G86=$V$10),B86,"")&amp;" "&amp;IF(AND(F87=$T$15,G87=$V$10),B87,"")&amp;" "&amp;IF(AND(F88=$T$15,G88=$V$10),B88,"")&amp;" "&amp;IF(AND(F89=$T$15,G89=$V$10),B89,"")&amp;" "&amp;IF(AND(F90=$T$15,G90=$V$10),B90,"")&amp;" "&amp;IF(AND(F91=$T$15,G91=$V$10),B91,"")&amp;" "&amp;IF(AND(F92=$T$15,G92=$V$10),B92,"")</f>
        <v xml:space="preserve">                                                                               </v>
      </c>
      <c r="N15" s="40" t="str">
        <f>+IF(AND(F11=$T$15,G11=$W$10),B11,"")&amp;" "&amp;IF(AND(F12=$T$15,G12=$W$10),B12,"")&amp;" "&amp;IF(AND(F13=$T$15,G13=$W$10),B13,"")&amp;" "&amp;IF(AND(F14=$T$15,G14=$W$10),B14,"")&amp;" "&amp;IF(AND(F15=$T$15,G15=$W$10),B15,"")&amp;" "&amp;IF(AND(F16=$T$15,G16=$W$10),B16,"")&amp;" "&amp;IF(AND(F17=$T$15,G17=$W$10),B17,"")&amp;" "&amp;IF(AND(F18=$T$15,G18=$W$10),B18,"")&amp;" "&amp;IF(AND(F19=$T$15,G19=$W$10),B19,"")&amp;" "&amp;IF(AND(F20=$T$15,G20=$W$10),B20,"")&amp;" "&amp;IF(AND(F21=$T$15,G21=$W$10),B21,"")&amp;" "&amp;IF(AND(F22=$T$15,G22=$W$10),B22,"")&amp;" "&amp;IF(AND(F23=$T$15,G23=$W$10),B23,"")&amp;" "&amp;IF(AND(F24=$T$15,G24=$W$10),B24,"")&amp;" "&amp;IF(AND(F25=$T$15,G25=$W$10),B25,"")&amp;" "&amp;IF(AND(F26=$T$15,G26=$W$10),B26,"")&amp;" "&amp;IF(AND(F27=$T$15,G27=$W$10),B27,"")&amp;" "&amp;IF(AND(F28=$T$15,G28=$W$10),B28,"")&amp;" "&amp;IF(AND(F29=$T$15,G29=$W$10),B29,"")&amp;" "&amp;IF(AND(F30=$T$15,G30=$W$10),B30,"")&amp;" "&amp;IF(AND(F31=$T$15,G31=$W$10),B31,"")&amp;" "&amp;IF(AND(F32=$T$15,G32=$W$10),B32,"")&amp;" "&amp;IF(AND(F33=$T$15,G33=$W$10),B33,"")&amp;" "&amp;IF(AND(F34=$T$15,G34=$W$10),B34,"")&amp;" "&amp;IF(AND(F35=$T$15,G35=$W$10),B35,"")&amp;" "&amp;IF(AND(F36=$T$15,G36=$W$10),B36,"")&amp;" "&amp;IF(AND(F38=$T$15,G38=$W$10),B38,"")&amp;" "&amp;IF(AND(F39=$T$15,G39=$W$10),B39,"")&amp;" "&amp;IF(AND(F40=$T$15,G40=$W$10),B40,"")&amp;" "&amp;IF(AND(F41=$T$15,G41=$W$10),B41,"")&amp;" "&amp;IF(AND(F42=$T$15,G42=$W$10),B42,"")&amp;" "&amp;IF(AND(F43=$T$15,G43=$W$10),B43,"")&amp;" "&amp;IF(AND(F44=$T$15,G44=$W$10),B44,"")&amp;" "&amp;IF(AND(F45=$T$15,G45=$W$10),B45,"")&amp;" "&amp;IF(AND(F46=$T$15,G46=$W$10),B46,"")&amp;" "&amp;IF(AND(F47=$T$15,G47=$W$10),B47,"")&amp;" "&amp;IF(AND(F48=$T$15,G48=$W$10),B48,"")&amp;" "&amp;IF(AND(F49=$T$15,G49=$W$10),B49,"")&amp;" "&amp;IF(AND(F50=$T$15,G50=$W$10),B50,"")&amp;" "&amp;IF(AND(F51=$T$15,G51=$W$10),B51,"")&amp;" "&amp;IF(AND(F52=$T$15,G52=$W$10),B52,"")&amp;" "&amp;IF(AND(F53=$T$15,G53=$W$10),B53,"")&amp;" "&amp;IF(AND(F54=$T$15,G54=$W$10),B54,"")&amp;" "&amp;IF(AND(F55=$T$15,G55=$W$10),B55,"")&amp;" "&amp;IF(AND(F56=$T$15,G56=$W$10),B56,"")&amp;" "&amp;IF(AND(F57=$T$15,G57=$W$10),B57,"")&amp;" "&amp;IF(AND(F58=$T$15,G58=$W$10),B58,"")&amp;" "&amp;IF(AND(F59=$T$15,G59=$W$10),B59,"")&amp;" "&amp;IF(AND(F60=$T$15,G60=$W$10),B60,"")&amp;" "&amp;IF(AND(F61=$T$15,G61=$W$10),B61,"")&amp;" "&amp;IF(AND(F62=$T$15,G62=$W$10),B62,"")&amp;" "&amp;IF(AND(F63=$T$15,G63=$W$10),B63,"")&amp;" "&amp;IF(AND(F65=$T$15,G65=$W$10),B65,"")&amp;" "&amp;IF(AND(F66=$T$15,G66=$W$10),B66,"")&amp;" "&amp;IF(AND(F67=$T$15,G67=$W$10),B67,"")&amp;" "&amp;IF(AND(F68=$T$15,G68=$W$10),B68,"")&amp;" "&amp;IF(AND(F69=$T$15,G69=$W$10),B69,"")&amp;" "&amp;IF(AND(F70=$T$15,G70=$W$10),B70,"")&amp;" "&amp;IF(AND(F71=$T$15,G71=$W$10),B71,"")&amp;" "&amp;IF(AND(F72=$T$15,G72=$W$10),B72,"")&amp;" "&amp;IF(AND(F73=$T$15,G73=$W$10),B73,"")&amp;" "&amp;IF(AND(F74=$T$15,G74=$W$10),B74,"")&amp;" "&amp;IF(AND(F75=$T$15,G75=$W$10),B75,"")&amp;" "&amp;IF(AND(F76=$T$15,G76=$W$10),B76,"")&amp;" "&amp;IF(AND(F77=$T$15,G77=$W$10),B77,"")&amp;" "&amp;IF(AND(F78=$T$15,G78=$W$10),B78,"")&amp;" "&amp;IF(AND(F79=$T$15,G79=$W$10),B79,"")&amp;" "&amp;IF(AND(F80=$T$15,G80=$W$10),B80,"")&amp;" "&amp;IF(AND(F81=$T$15,G81=$W$10),B81,"")&amp;" "&amp;IF(AND(F82=$T$15,G82=$W$10),B82,"")&amp;" "&amp;IF(AND(F83=$T$15,G83=$W$10),B83,"")&amp;" "&amp;IF(AND(F84=$T$15,G84=$W$10),B84,"")&amp;" "&amp;IF(AND(F85=$T$15,G85=$W$10),B85,"")&amp;" "&amp;IF(AND(F86=$T$15,G86=$W$10),B86,"")&amp;" "&amp;IF(AND(F87=$T$15,G87=$W$10),B87,"")&amp;" "&amp;IF(AND(F88=$T$15,G88=$W$10),B88,"")&amp;" "&amp;IF(AND(F89=$T$15,G89=$W$10),B89,"")&amp;" "&amp;IF(AND(F90=$T$15,G90=$W$10),B90,"")&amp;" "&amp;IF(AND(F91=$T$15,G91=$W$10),B91,"")&amp;" "&amp;IF(AND(F92=$T$15,G92=$W$10),B92,"")</f>
        <v xml:space="preserve">                                                                               </v>
      </c>
      <c r="O15" s="41" t="str">
        <f>+IF(AND(F11=$T$15,G11=$X$10),B11,"")&amp;" "&amp;IF(AND(F12=$T$15,G12=$X$10),B12,"")&amp;" "&amp;IF(AND(F13=$T$15,G13=$X$10),B13,"")&amp;" "&amp;IF(AND(F14=$T$15,G14=$X$10),B14,"")&amp;" "&amp;IF(AND(F15=$T$15,G15=$X$10),B15,"")&amp;" "&amp;IF(AND(F16=$T$15,G16=$X$10),B16,"")&amp;" "&amp;IF(AND(F17=$T$15,G17=$X$10),B17,"")&amp;" "&amp;IF(AND(F18=$T$15,G18=$X$10),B18,"")&amp;" "&amp;IF(AND(F19=$T$15,G19=$X$10),B19,"")&amp;" "&amp;IF(AND(F20=$T$15,G20=$X$10),B20,"")&amp;" "&amp;IF(AND(F21=$T$15,G21=$X$10),B21,"")&amp;" "&amp;IF(AND(F22=$T$15,G22=$X$10),B22,"")&amp;" "&amp;IF(AND(F23=$T$15,G23=$X$10),B23,"")&amp;" "&amp;IF(AND(F24=$T$15,G24=$X$10),B24,"")&amp;" "&amp;IF(AND(F25=$T$15,G25=$X$10),B25,"")&amp;" "&amp;IF(AND(F26=$T$15,G26=$X$10),B26,"")&amp;" "&amp;IF(AND(F27=$T$15,G27=$X$10),B27,"")&amp;" "&amp;IF(AND(F28=$T$15,G28=$X$10),B28,"")&amp;" "&amp;IF(AND(F29=$T$15,G29=$X$10),B29,"")&amp;" "&amp;IF(AND(F30=$T$15,G30=$X$10),B30,"")&amp;" "&amp;IF(AND(F31=$T$15,G31=$X$10),B31,"")&amp;" "&amp;IF(AND(F32=$T$15,G32=$X$10),B32,"")&amp;" "&amp;IF(AND(F33=$T$15,G33=$X$10),B33,"")&amp;" "&amp;IF(AND(F34=$T$15,G34=$X$10),B34,"")&amp;" "&amp;IF(AND(F35=$T$15,G35=$X$10),B35,"")&amp;" "&amp;IF(AND(F36=$T$15,G36=$X$10),B36,"")&amp;" "&amp;IF(AND(F38=$T$15,G38=$X$10),B38,"")&amp;" "&amp;IF(AND(F39=$T$15,G39=$X$10),B39,"")&amp;" "&amp;IF(AND(F40=$T$15,G40=$X$10),B40,"")&amp;" "&amp;IF(AND(F41=$T$15,G41=$X$10),B41,"")&amp;" "&amp;IF(AND(F42=$T$15,G42=$X$10),B42,"")&amp;" "&amp;IF(AND(F43=$T$15,G43=$X$10),B43,"")&amp;" "&amp;IF(AND(F44=$T$15,G44=$X$10),B44,"")&amp;" "&amp;IF(AND(F45=$T$15,G45=$X$10),B45,"")&amp;" "&amp;IF(AND(F46=$T$15,G46=$X$10),B46,"")&amp;" "&amp;IF(AND(F47=$T$15,G47=$X$10),B47,"")&amp;" "&amp;IF(AND(F48=$T$15,G48=$X$10),B48,"")&amp;" "&amp;IF(AND(F49=$T$15,G49=$X$10),B49,"")&amp;" "&amp;IF(AND(F50=$T$15,G50=$X$10),B50,"")&amp;" "&amp;IF(AND(F51=$T$15,G51=$X$10),B51,"")&amp;" "&amp;IF(AND(F52=$T$15,G52=$X$10),B52,"")&amp;" "&amp;IF(AND(F53=$T$15,G53=$X$10),B53,"")&amp;" "&amp;IF(AND(F54=$T$15,G54=$X$10),B54,"")&amp;" "&amp;IF(AND(F55=$T$15,G55=$X$10),B55,"")&amp;" "&amp;IF(AND(F56=$T$15,G56=$X$10),B56,"")&amp;" "&amp;IF(AND(F57=$T$15,G57=$X$10),B57,"")&amp;" "&amp;IF(AND(F58=$T$15,G58=$X$10),B58,"")&amp;" "&amp;IF(AND(F59=$T$15,G59=$X$10),B59,"")&amp;" "&amp;IF(AND(F60=$T$15,G60=$X$10),B60,"")&amp;" "&amp;IF(AND(F61=$T$15,G61=$X$10),B61,"")&amp;" "&amp;IF(AND(F62=$T$15,G62=$X$10),B62,"")&amp;" "&amp;IF(AND(F63=$T$15,G63=$X$10),B63,"")&amp;" "&amp;IF(AND(F65=$T$15,G65=$X$10),B65,"")&amp;" "&amp;IF(AND(F66=$T$15,G66=$X$10),B66,"")&amp;" "&amp;IF(AND(F67=$T$15,G67=$X$10),B67,"")&amp;" "&amp;IF(AND(F68=$T$15,G68=$X$10),B68,"")&amp;" "&amp;IF(AND(F69=$T$15,G69=$X$10),B69,"")&amp;" "&amp;IF(AND(F70=$T$15,G70=$X$10),B70,"")&amp;" "&amp;IF(AND(F71=$T$15,G71=$X$10),B71,"")&amp;" "&amp;IF(AND(F72=$T$15,G72=$X$10),B72,"")&amp;" "&amp;IF(AND(F73=$T$15,G73=$X$10),B73,"")&amp;" "&amp;IF(AND(F74=$T$15,G74=$X$10),B74,"")&amp;" "&amp;IF(AND(F75=$T$15,G75=$X$10),B75,"")&amp;" "&amp;IF(AND(F76=$T$15,G76=$X$10),B76,"")&amp;" "&amp;IF(AND(F77=$T$15,G77=$X$10),B77,"")&amp;" "&amp;IF(AND(F78=$T$15,G78=$X$10),B78,"")&amp;" "&amp;IF(AND(F79=$T$15,G79=$X$10),B79,"")&amp;" "&amp;IF(AND(F80=$T$15,G80=$X$10),B80,"")&amp;" "&amp;IF(AND(F81=$T$15,G81=$X$10),B81,"")&amp;" "&amp;IF(AND(F82=$T$15,G82=$X$10),B82,"")&amp;" "&amp;IF(AND(F83=$T$15,G83=$X$10),B83,"")&amp;" "&amp;IF(AND(F84=$T$15,G84=$X$10),B84,"")&amp;" "&amp;IF(AND(F85=$T$15,G85=$X$10),B85,"")&amp;" "&amp;IF(AND(F86=$T$15,G86=$X$10),B86,"")&amp;" "&amp;IF(AND(F87=$T$15,G87=$X$10),B87,"")&amp;" "&amp;IF(AND(F88=$T$15,G88=$X$10),B88,"")&amp;" "&amp;IF(AND(F89=$T$15,G89=$X$10),B89,"")&amp;" "&amp;IF(AND(F90=$T$15,G90=$X$10),B90,"")&amp;" "&amp;IF(AND(F91=$T$15,G91=$X$10),B91,"")&amp;" "&amp;IF(AND(F92=$T$15,G92=$X$10),B92,"")</f>
        <v xml:space="preserve">                                                                               </v>
      </c>
      <c r="P15" s="42" t="str">
        <f>+IF(AND(F11=$T$15,G11=$Y$10),B11,"")&amp;" "&amp;IF(AND(F12=$T$15,G12=$Y$10),B12,"")&amp;" "&amp;IF(AND(F13=$T$15,G13=$Y$10),B13,"")&amp;" "&amp;IF(AND(F14=$T$15,G14=$Y$10),B14,"")&amp;" "&amp;IF(AND(F15=$T$15,G15=$Y$10),B15,"")&amp;" "&amp;IF(AND(F16=$T$15,G16=$Y$10),B16,"")&amp;" "&amp;IF(AND(F17=$T$15,G17=$Y$10),B17,"")&amp;" "&amp;IF(AND(F18=$T$15,G18=$Y$10),B18,"")&amp;" "&amp;IF(AND(F19=$T$15,G19=$Y$10),B19,"")&amp;" "&amp;IF(AND(F20=$T$15,G20=$Y$10),B20,"")&amp;" "&amp;IF(AND(F21=$T$15,G21=$Y$10),B21,"")&amp;" "&amp;IF(AND(F22=$T$15,G22=$Y$10),B22,"")&amp;" "&amp;IF(AND(F23=$T$15,G23=$Y$10),B23,"")&amp;" "&amp;IF(AND(F24=$T$15,G24=$Y$10),B24,"")&amp;" "&amp;IF(AND(F25=$T$15,G25=$Y$10),B25,"")&amp;" "&amp;IF(AND(F26=$T$15,G26=$Y$10),B26,"")&amp;" "&amp;IF(AND(F27=$T$15,G27=$Y$10),B27,"")&amp;" "&amp;IF(AND(F28=$T$15,G28=$Y$10),B28,"")&amp;" "&amp;IF(AND(F29=$T$15,G29=$Y$10),B29,"")&amp;" "&amp;IF(AND(F30=$T$15,G30=$Y$10),B30,"")&amp;" "&amp;IF(AND(F31=$T$15,G31=$Y$10),B31,"")&amp;" "&amp;IF(AND(F32=$T$15,G32=$Y$10),B32,"")&amp;" "&amp;IF(AND(F33=$T$15,G33=$Y$10),B33,"")&amp;" "&amp;IF(AND(F34=$T$15,G34=$Y$10),B34,"")&amp;" "&amp;IF(AND(F35=$T$15,G35=$Y$10),B35,"")&amp;" "&amp;IF(AND(F36=$T$15,G36=$Y$10),B36,"")&amp;" "&amp;IF(AND(F38=$T$15,G38=$Y$10),B38,"")&amp;" "&amp;IF(AND(F39=$T$15,G39=$Y$10),B39,"")&amp;" "&amp;IF(AND(F40=$T$15,G40=$Y$10),B40,"")&amp;" "&amp;IF(AND(F41=$T$15,G41=$Y$10),B41,"")&amp;" "&amp;IF(AND(F42=$T$15,G42=$Y$10),B42,"")&amp;" "&amp;IF(AND(F43=$T$15,G43=$Y$10),B43,"")&amp;" "&amp;IF(AND(F44=$T$15,G44=$Y$10),B44,"")&amp;" "&amp;IF(AND(F45=$T$15,G45=$Y$10),B45,"")&amp;" "&amp;IF(AND(F46=$T$15,G46=$Y$10),B46,"")&amp;" "&amp;IF(AND(F47=$T$15,G47=$Y$10),B47,"")&amp;" "&amp;IF(AND(F48=$T$15,G48=$Y$10),B48,"")&amp;" "&amp;IF(AND(F49=$T$15,G49=$Y$10),B49,"")&amp;" "&amp;IF(AND(F50=$T$15,G50=$Y$10),B50,"")&amp;" "&amp;IF(AND(F51=$T$15,G51=$Y$10),B51,"")&amp;" "&amp;IF(AND(F52=$T$15,G52=$Y$10),B52,"")&amp;" "&amp;IF(AND(F53=$T$15,G53=$Y$10),B53,"")&amp;" "&amp;IF(AND(F54=$T$15,G54=$Y$10),B54,"")&amp;" "&amp;IF(AND(F55=$T$15,G55=$Y$10),B55,"")&amp;" "&amp;IF(AND(F56=$T$15,G56=$Y$10),B56,"")&amp;" "&amp;IF(AND(F57=$T$15,G57=$Y$10),B57,"")&amp;" "&amp;IF(AND(F58=$T$15,G58=$Y$10),B58,"")&amp;" "&amp;IF(AND(F59=$T$15,G59=$Y$10),B59,"")&amp;" "&amp;IF(AND(F60=$T$15,G60=$Y$10),B60,"")&amp;" "&amp;IF(AND(F61=$T$15,G61=$Y$10),B61,"")&amp;" "&amp;IF(AND(F62=$T$15,G62=$Y$10),B62,"")&amp;" "&amp;IF(AND(F63=$T$15,G63=$Y$10),B63,"")&amp;" "&amp;IF(AND(F65=$T$15,G65=$Y$10),B65,"")&amp;" "&amp;IF(AND(F66=$T$15,G66=$Y$10),B66,"")&amp;" "&amp;IF(AND(F67=$T$15,G67=$Y$10),B67,"")&amp;" "&amp;IF(AND(F68=$T$15,G68=$Y$10),B68,"")&amp;" "&amp;IF(AND(F69=$T$15,G69=$Y$10),B69,"")&amp;" "&amp;IF(AND(F70=$T$15,G70=$Y$10),B70,"")</f>
        <v xml:space="preserve">                                                         </v>
      </c>
      <c r="R15" s="815"/>
      <c r="S15" s="51">
        <v>0.2</v>
      </c>
      <c r="T15" s="52" t="s">
        <v>115</v>
      </c>
      <c r="U15" s="39" t="s">
        <v>122</v>
      </c>
      <c r="V15" s="39" t="s">
        <v>122</v>
      </c>
      <c r="W15" s="40" t="s">
        <v>68</v>
      </c>
      <c r="X15" s="41" t="s">
        <v>116</v>
      </c>
      <c r="Y15" s="42" t="s">
        <v>114</v>
      </c>
    </row>
    <row r="16" spans="1:25" ht="150" customHeight="1" x14ac:dyDescent="0.35">
      <c r="A16" s="376" t="str">
        <f>'1. Identificación'!G33</f>
        <v>De Seguridad Digital</v>
      </c>
      <c r="B16" s="377">
        <f>'1. Identificación'!A33</f>
        <v>6</v>
      </c>
      <c r="C16" s="71" t="str">
        <f>'1. Identificación'!N33</f>
        <v>Posibilidad de pérdida Económica y Reputacional Por inadecuada supervisión de contratos de adquisición de bienes, obras y servicios.  Debido a:
1. No incluir los documentos de soporte en el SECOP por parte del supervisor.
2. No publicación de los informes de supervisión.
3. Fuerza mayor o caso fortuito por parte del contratista.
4. Negligencia en la ejecución del contrato por parte del contratista o el supervisor.
5. Condiciones particulares del proveedor que afectan la ejecución del contrato luego de su adjudicación.
6. Falta de controles suficientes por parte del supervisor en materia anticorrupción.
7. Desconocimiento del código de integridad  en el desempeño de las actividades por parte del supervisor o apoyo a la supervisión</v>
      </c>
      <c r="D16" s="378">
        <f>'4. Val. Control'!S38</f>
        <v>0.42</v>
      </c>
      <c r="E16" s="378">
        <f>'4. Val. Control'!T38</f>
        <v>0.8</v>
      </c>
      <c r="F16" s="379" t="str">
        <f t="shared" si="2"/>
        <v>Media</v>
      </c>
      <c r="G16" s="379" t="str">
        <f t="shared" si="0"/>
        <v>Mayor</v>
      </c>
      <c r="H16" s="380" t="str">
        <f t="shared" si="1"/>
        <v>Alto</v>
      </c>
    </row>
    <row r="17" spans="1:8" ht="150" customHeight="1" x14ac:dyDescent="0.35">
      <c r="A17" s="376" t="str">
        <f>'1. Identificación'!G34</f>
        <v>De Corrupción</v>
      </c>
      <c r="B17" s="377">
        <f>'1. Identificación'!A34</f>
        <v>7</v>
      </c>
      <c r="C17" s="71" t="str">
        <f>'1. Identificación'!N34</f>
        <v>Posibilidad de pérdida Económica y Reputacional Por inadecuada Contratación estatal sin cumplimiento de formalidades legales del estatuto contractual. Debido a:
1. Desconocimiento de la normatividad en contratación estatal.
2. Falta de personal de apoyo al proceso de contratación.</v>
      </c>
      <c r="D17" s="378">
        <f>'4. Val. Control'!S42</f>
        <v>0.36</v>
      </c>
      <c r="E17" s="378">
        <f>'4. Val. Control'!T42</f>
        <v>1</v>
      </c>
      <c r="F17" s="379" t="str">
        <f t="shared" si="2"/>
        <v>Baja</v>
      </c>
      <c r="G17" s="379" t="str">
        <f t="shared" si="0"/>
        <v>Catastrófico</v>
      </c>
      <c r="H17" s="380" t="str">
        <f t="shared" si="1"/>
        <v>Extremo</v>
      </c>
    </row>
    <row r="18" spans="1:8" ht="150" customHeight="1" x14ac:dyDescent="0.35">
      <c r="A18" s="376" t="str">
        <f>'1. Identificación'!G35</f>
        <v>De Corrupción</v>
      </c>
      <c r="B18" s="377">
        <f>'1. Identificación'!A35</f>
        <v>8</v>
      </c>
      <c r="C18" s="71" t="str">
        <f>'1. Identificación'!N35</f>
        <v xml:space="preserve">Posibilidad de pérdida Económica Por manipulación y/o sustracción indebida de información, para beneficio propio o de un tercero. Debido a:
1. Filtración y/o pérdida  de la información al momento de su envío físico o digital.
2. Falta de apropiación de principios y valores institucionales.
3. Deficiencias en la seguridad digital. 
4. Manipulación inadecuada de información 
</v>
      </c>
      <c r="D18" s="378">
        <f>'4. Val. Control'!S46</f>
        <v>0.6</v>
      </c>
      <c r="E18" s="378">
        <f>'4. Val. Control'!T46</f>
        <v>0.44999999999999996</v>
      </c>
      <c r="F18" s="379" t="str">
        <f t="shared" si="2"/>
        <v>Media</v>
      </c>
      <c r="G18" s="379" t="str">
        <f t="shared" si="0"/>
        <v>Moderado</v>
      </c>
      <c r="H18" s="380" t="str">
        <f t="shared" si="1"/>
        <v>Moderado</v>
      </c>
    </row>
    <row r="19" spans="1:8" ht="150" customHeight="1" x14ac:dyDescent="0.35">
      <c r="A19" s="376" t="str">
        <f>'1. Identificación'!G36</f>
        <v>De Corrupción</v>
      </c>
      <c r="B19" s="377">
        <f>'1. Identificación'!A36</f>
        <v>9</v>
      </c>
      <c r="C19" s="71" t="str">
        <f>'1. Identificación'!N36</f>
        <v xml:space="preserve">Posibilidad de pérdida Reputacional Por inoportunidad en la entrega de las necesidades de las soluciones informáticas requeridas por la entidad para el cumplimiento de sus objetivos. Debido a:
1. Presupuesto insuficiente.
2. Falta de información oportuna por parte de las dependencias.
3. Ausencia o mala identificación de necesidades para la vigencia.
4. Cambio en requerimientos político-administrativos.
</v>
      </c>
      <c r="D19" s="378">
        <f>'4. Val. Control'!S50</f>
        <v>0.42</v>
      </c>
      <c r="E19" s="378">
        <f>'4. Val. Control'!T50</f>
        <v>0.6</v>
      </c>
      <c r="F19" s="379" t="str">
        <f t="shared" si="2"/>
        <v>Media</v>
      </c>
      <c r="G19" s="379" t="str">
        <f t="shared" si="0"/>
        <v>Moderado</v>
      </c>
      <c r="H19" s="380" t="str">
        <f t="shared" si="1"/>
        <v>Moderado</v>
      </c>
    </row>
    <row r="20" spans="1:8" ht="150" customHeight="1" x14ac:dyDescent="0.35">
      <c r="A20" s="376" t="str">
        <f>'1. Identificación'!G37</f>
        <v>De Corrupción</v>
      </c>
      <c r="B20" s="377">
        <f>'1. Identificación'!A37</f>
        <v>10</v>
      </c>
      <c r="C20" s="71" t="str">
        <f>'1. Identificación'!N37</f>
        <v xml:space="preserve">Posibilidad de pérdida Económica Por posibilidad de obtener una dádiva o beneficio económico  para adulterar o usar de manera inadecuada los sistemas de información y la información allí depositada de la entidad con el fin  favorecer a un tercero. Debido a:
1.Debilidad en la implementación  de las políticas de seguridad de la información.
2.  Ausencia de seguimientos al debida utlización de los sistemas de información de la entidad. 
3. Falta a la moral y a las buenas costumbres.
4. Inadecuada implementacion de controles en donde se haga seguimiento a los procesos que lleva la entidad.
</v>
      </c>
      <c r="D20" s="378">
        <f>'4. Val. Control'!S54</f>
        <v>0.48</v>
      </c>
      <c r="E20" s="378">
        <f>'4. Val. Control'!T54</f>
        <v>0.6</v>
      </c>
      <c r="F20" s="379" t="str">
        <f t="shared" ref="F20" si="3">+IF(D20=0,"",IF(D20&lt;=$S$15,$T$15,IF(D20&lt;=$S$14,$T$14,IF(D20&lt;=$S$13,$T$13,IF(D20&lt;=$S$12,$T$12,IF(D20&lt;=$S$11,$T$11,""))))))</f>
        <v>Media</v>
      </c>
      <c r="G20" s="379" t="str">
        <f t="shared" si="0"/>
        <v>Moderado</v>
      </c>
      <c r="H20" s="380" t="str">
        <f t="shared" si="1"/>
        <v>Moderado</v>
      </c>
    </row>
    <row r="21" spans="1:8" ht="169.75" customHeight="1" x14ac:dyDescent="0.35">
      <c r="A21" s="376" t="str">
        <f>'1. Identificación'!G38</f>
        <v>De Corrupción</v>
      </c>
      <c r="B21" s="377">
        <f>'1. Identificación'!A38</f>
        <v>11</v>
      </c>
      <c r="C21" s="71" t="str">
        <f>'1. Identificación'!N38</f>
        <v xml:space="preserve">Posibilidad de pérdida Económica Por pérdida de bienes de las oficinas del Almacén. Debido a:
1. Falencias en la aplicación de controles de seguridad en la custodia de los activos o  elementos.
2. Ausencia de control en la custodia de los elementos en las instalaciones del Almacén.
3. Ingreso de personal no autorizado a las instalaciones del Almacén. </v>
      </c>
      <c r="D21" s="378">
        <f>'4. Val. Control'!S58</f>
        <v>0.48</v>
      </c>
      <c r="E21" s="378">
        <f>'4. Val. Control'!T58</f>
        <v>0.6</v>
      </c>
      <c r="F21" s="379" t="str">
        <f t="shared" ref="F21" si="4">+IF(D21=0,"",IF(D21&lt;=$S$15,$T$15,IF(D21&lt;=$S$14,$T$14,IF(D21&lt;=$S$13,$T$13,IF(D21&lt;=$S$12,$T$12,IF(D21&lt;=$S$11,$T$11,""))))))</f>
        <v>Media</v>
      </c>
      <c r="G21" s="379" t="str">
        <f t="shared" ref="G21" si="5">+IF(E21=0,"",IF(E21&lt;=$U$9,$U$10,IF(E21&lt;=$V$9,$V$10,IF(E21&lt;=$W$9,$W$10,IF(E21&lt;=$X$9,$X$10,IF(E21&lt;=$Y$9,$Y$10,""))))))</f>
        <v>Moderado</v>
      </c>
      <c r="H21" s="380" t="str">
        <f t="shared" ref="H21" si="6">+IF(F21=$T$11,IF(G21=$U$10,$U$11,IF(G21=$V$10,$V$11,IF(G21=$W$10,$W$11,IF(G21=$X$10,$X$11,IF(G21=$Y$10,$Y$11))))),IF(F21=$T$12,IF(G21=$U$10,$U$12,IF(G21=$V$10,$V$12,IF(G21=$W$10,$W$12,IF(G21=$X$10,$X$12,IF(G21=$Y$10,$Y$12))))),IF(F21=$T$13,IF(G21=$U$10,$U$13,IF(G21=$V$10,$V$13,IF(G21=$W$10,$W$13,IF(G21=$X$10,$X$13,IF(G21=$Y$10,$Y$13))))),IF(F21=$T$14,IF(G21=$U$10,$U$14,IF(G21=$V$10,$V$14,IF(G21=$W$10,$W$14,IF(G21=$X$10,$X$14,IF(G21=$Y$10,$Y$14))))),IF(F21=$T$15,IF(G21=$U$10,$U$15,IF(G21=$V$10,$V$15,IF(G21=$W$10,$W$15,IF(G21=$X$10,$X$15,IF(G21=$Y$10,$Y$15))))),"")))))</f>
        <v>Moderado</v>
      </c>
    </row>
    <row r="22" spans="1:8" ht="15" hidden="1" customHeight="1" x14ac:dyDescent="0.35">
      <c r="A22" s="376"/>
      <c r="B22" s="377"/>
      <c r="C22" s="68"/>
      <c r="D22" s="378"/>
      <c r="E22" s="378"/>
      <c r="F22" s="379"/>
      <c r="G22" s="379"/>
      <c r="H22" s="380"/>
    </row>
    <row r="23" spans="1:8" ht="15" hidden="1" customHeight="1" x14ac:dyDescent="0.35">
      <c r="A23" s="376"/>
      <c r="B23" s="377"/>
      <c r="C23" s="68"/>
      <c r="D23" s="378"/>
      <c r="E23" s="378"/>
      <c r="F23" s="379"/>
      <c r="G23" s="379"/>
      <c r="H23" s="380"/>
    </row>
    <row r="24" spans="1:8" ht="15" hidden="1" customHeight="1" x14ac:dyDescent="0.35">
      <c r="A24" s="376"/>
      <c r="B24" s="377"/>
      <c r="C24" s="68"/>
      <c r="D24" s="378"/>
      <c r="E24" s="378"/>
      <c r="F24" s="379"/>
      <c r="G24" s="379"/>
      <c r="H24" s="380"/>
    </row>
    <row r="25" spans="1:8" ht="15" hidden="1" customHeight="1" x14ac:dyDescent="0.35">
      <c r="A25" s="376"/>
      <c r="B25" s="377"/>
      <c r="C25" s="68"/>
      <c r="D25" s="378"/>
      <c r="E25" s="378"/>
      <c r="F25" s="379"/>
      <c r="G25" s="379"/>
      <c r="H25" s="380"/>
    </row>
    <row r="26" spans="1:8" ht="15" hidden="1" customHeight="1" x14ac:dyDescent="0.35">
      <c r="A26" s="376"/>
      <c r="B26" s="377"/>
      <c r="C26" s="68"/>
      <c r="D26" s="378"/>
      <c r="E26" s="378"/>
      <c r="F26" s="379"/>
      <c r="G26" s="379"/>
      <c r="H26" s="380"/>
    </row>
    <row r="27" spans="1:8" ht="15" hidden="1" customHeight="1" x14ac:dyDescent="0.35">
      <c r="A27" s="376"/>
      <c r="B27" s="377"/>
      <c r="C27" s="68"/>
      <c r="D27" s="378"/>
      <c r="E27" s="378"/>
      <c r="F27" s="379"/>
      <c r="G27" s="379"/>
      <c r="H27" s="380"/>
    </row>
    <row r="28" spans="1:8" ht="15" hidden="1" customHeight="1" x14ac:dyDescent="0.35">
      <c r="A28" s="376"/>
      <c r="B28" s="377"/>
      <c r="C28" s="68"/>
      <c r="D28" s="378"/>
      <c r="E28" s="378"/>
      <c r="F28" s="379"/>
      <c r="G28" s="379"/>
      <c r="H28" s="380"/>
    </row>
    <row r="29" spans="1:8" ht="15" hidden="1" customHeight="1" x14ac:dyDescent="0.35">
      <c r="A29" s="376"/>
      <c r="B29" s="377"/>
      <c r="C29" s="68"/>
      <c r="D29" s="378"/>
      <c r="E29" s="378"/>
      <c r="F29" s="379"/>
      <c r="G29" s="379"/>
      <c r="H29" s="380"/>
    </row>
    <row r="30" spans="1:8" ht="15" hidden="1" customHeight="1" x14ac:dyDescent="0.35">
      <c r="A30" s="376"/>
      <c r="B30" s="377"/>
      <c r="C30" s="68"/>
      <c r="D30" s="378"/>
      <c r="E30" s="378"/>
      <c r="F30" s="379"/>
      <c r="G30" s="379"/>
      <c r="H30" s="380"/>
    </row>
    <row r="31" spans="1:8" ht="15" hidden="1" customHeight="1" x14ac:dyDescent="0.35">
      <c r="A31" s="376"/>
      <c r="B31" s="377"/>
      <c r="C31" s="68"/>
      <c r="D31" s="378"/>
      <c r="E31" s="378"/>
      <c r="F31" s="379"/>
      <c r="G31" s="379"/>
      <c r="H31" s="380"/>
    </row>
    <row r="32" spans="1:8" ht="15" hidden="1" customHeight="1" x14ac:dyDescent="0.35">
      <c r="A32" s="376"/>
      <c r="B32" s="377"/>
      <c r="C32" s="68"/>
      <c r="D32" s="378"/>
      <c r="E32" s="378"/>
      <c r="F32" s="379"/>
      <c r="G32" s="379"/>
      <c r="H32" s="380"/>
    </row>
    <row r="33" spans="1:8" ht="15" hidden="1" customHeight="1" x14ac:dyDescent="0.35">
      <c r="A33" s="376"/>
      <c r="B33" s="377"/>
      <c r="C33" s="68"/>
      <c r="D33" s="378"/>
      <c r="E33" s="378"/>
      <c r="F33" s="379"/>
      <c r="G33" s="379"/>
      <c r="H33" s="380"/>
    </row>
    <row r="34" spans="1:8" ht="15" hidden="1" customHeight="1" x14ac:dyDescent="0.35">
      <c r="A34" s="376"/>
      <c r="B34" s="377"/>
      <c r="C34" s="68"/>
      <c r="D34" s="378"/>
      <c r="E34" s="378"/>
      <c r="F34" s="379"/>
      <c r="G34" s="379"/>
      <c r="H34" s="380"/>
    </row>
    <row r="35" spans="1:8" ht="15" hidden="1" customHeight="1" x14ac:dyDescent="0.35">
      <c r="A35" s="376"/>
      <c r="B35" s="377"/>
      <c r="C35" s="68"/>
      <c r="D35" s="378"/>
      <c r="E35" s="378"/>
      <c r="F35" s="379"/>
      <c r="G35" s="379"/>
      <c r="H35" s="380"/>
    </row>
    <row r="36" spans="1:8" ht="15" hidden="1" customHeight="1" x14ac:dyDescent="0.35">
      <c r="A36" s="376"/>
      <c r="B36" s="377"/>
      <c r="C36" s="68"/>
      <c r="D36" s="378"/>
      <c r="E36" s="378"/>
      <c r="F36" s="379"/>
      <c r="G36" s="379"/>
      <c r="H36" s="380"/>
    </row>
    <row r="37" spans="1:8" ht="15" hidden="1" customHeight="1" x14ac:dyDescent="0.35">
      <c r="A37" s="376"/>
      <c r="B37" s="377"/>
      <c r="C37" s="68"/>
      <c r="D37" s="378"/>
      <c r="E37" s="378"/>
      <c r="F37" s="379"/>
      <c r="G37" s="379"/>
      <c r="H37" s="380"/>
    </row>
    <row r="38" spans="1:8" ht="15" hidden="1" customHeight="1" x14ac:dyDescent="0.35">
      <c r="A38" s="376"/>
      <c r="B38" s="377"/>
      <c r="C38" s="68"/>
      <c r="D38" s="378"/>
      <c r="E38" s="378"/>
      <c r="F38" s="379"/>
      <c r="G38" s="379"/>
      <c r="H38" s="380"/>
    </row>
    <row r="39" spans="1:8" ht="15" hidden="1" customHeight="1" x14ac:dyDescent="0.35">
      <c r="A39" s="376"/>
      <c r="B39" s="377"/>
      <c r="C39" s="68"/>
      <c r="D39" s="378"/>
      <c r="E39" s="378"/>
      <c r="F39" s="379"/>
      <c r="G39" s="379"/>
      <c r="H39" s="380"/>
    </row>
    <row r="40" spans="1:8" ht="15" hidden="1" customHeight="1" x14ac:dyDescent="0.35">
      <c r="A40" s="376"/>
      <c r="B40" s="377"/>
      <c r="C40" s="68"/>
      <c r="D40" s="378"/>
      <c r="E40" s="378"/>
      <c r="F40" s="379"/>
      <c r="G40" s="379"/>
      <c r="H40" s="380"/>
    </row>
    <row r="41" spans="1:8" ht="15" hidden="1" customHeight="1" x14ac:dyDescent="0.35">
      <c r="A41" s="376"/>
      <c r="B41" s="377"/>
      <c r="C41" s="68"/>
      <c r="D41" s="378"/>
      <c r="E41" s="378"/>
      <c r="F41" s="379"/>
      <c r="G41" s="379"/>
      <c r="H41" s="380"/>
    </row>
    <row r="42" spans="1:8" ht="15" hidden="1" customHeight="1" x14ac:dyDescent="0.35">
      <c r="A42" s="376"/>
      <c r="B42" s="377"/>
      <c r="C42" s="68"/>
      <c r="D42" s="378"/>
      <c r="E42" s="378"/>
      <c r="F42" s="379"/>
      <c r="G42" s="379"/>
      <c r="H42" s="380"/>
    </row>
    <row r="43" spans="1:8" ht="15" hidden="1" customHeight="1" x14ac:dyDescent="0.35">
      <c r="A43" s="376"/>
      <c r="B43" s="377"/>
      <c r="C43" s="68"/>
      <c r="D43" s="378"/>
      <c r="E43" s="378"/>
      <c r="F43" s="379"/>
      <c r="G43" s="379"/>
      <c r="H43" s="380"/>
    </row>
    <row r="44" spans="1:8" ht="15" hidden="1" customHeight="1" x14ac:dyDescent="0.35">
      <c r="A44" s="376"/>
      <c r="B44" s="377"/>
      <c r="C44" s="68"/>
      <c r="D44" s="378"/>
      <c r="E44" s="378"/>
      <c r="F44" s="379"/>
      <c r="G44" s="379"/>
      <c r="H44" s="380"/>
    </row>
    <row r="45" spans="1:8" ht="15" hidden="1" customHeight="1" x14ac:dyDescent="0.35">
      <c r="A45" s="376"/>
      <c r="B45" s="377"/>
      <c r="C45" s="68"/>
      <c r="D45" s="378"/>
      <c r="E45" s="378"/>
      <c r="F45" s="379"/>
      <c r="G45" s="379"/>
      <c r="H45" s="380"/>
    </row>
    <row r="46" spans="1:8" ht="15" hidden="1" customHeight="1" x14ac:dyDescent="0.35">
      <c r="A46" s="376"/>
      <c r="B46" s="377"/>
      <c r="C46" s="68"/>
      <c r="D46" s="378"/>
      <c r="E46" s="378"/>
      <c r="F46" s="379"/>
      <c r="G46" s="379"/>
      <c r="H46" s="380"/>
    </row>
    <row r="47" spans="1:8" ht="15" hidden="1" customHeight="1" x14ac:dyDescent="0.35">
      <c r="A47" s="376"/>
      <c r="B47" s="377"/>
      <c r="C47" s="68"/>
      <c r="D47" s="378"/>
      <c r="E47" s="378"/>
      <c r="F47" s="379"/>
      <c r="G47" s="379"/>
      <c r="H47" s="380"/>
    </row>
    <row r="48" spans="1:8" ht="15" hidden="1" customHeight="1" x14ac:dyDescent="0.35">
      <c r="A48" s="376"/>
      <c r="B48" s="377"/>
      <c r="C48" s="68"/>
      <c r="D48" s="378"/>
      <c r="E48" s="378"/>
      <c r="F48" s="379"/>
      <c r="G48" s="379"/>
      <c r="H48" s="380"/>
    </row>
    <row r="49" spans="1:8" ht="15" hidden="1" customHeight="1" x14ac:dyDescent="0.35">
      <c r="A49" s="376"/>
      <c r="B49" s="377"/>
      <c r="C49" s="68"/>
      <c r="D49" s="378"/>
      <c r="E49" s="378"/>
      <c r="F49" s="379"/>
      <c r="G49" s="379"/>
      <c r="H49" s="380"/>
    </row>
    <row r="50" spans="1:8" ht="15" hidden="1" customHeight="1" x14ac:dyDescent="0.35">
      <c r="A50" s="376"/>
      <c r="B50" s="377"/>
      <c r="C50" s="68"/>
      <c r="D50" s="378"/>
      <c r="E50" s="378"/>
      <c r="F50" s="379"/>
      <c r="G50" s="379"/>
      <c r="H50" s="380"/>
    </row>
    <row r="51" spans="1:8" ht="15" hidden="1" customHeight="1" x14ac:dyDescent="0.35">
      <c r="A51" s="376"/>
      <c r="B51" s="377"/>
      <c r="C51" s="68"/>
      <c r="D51" s="378"/>
      <c r="E51" s="378"/>
      <c r="F51" s="379"/>
      <c r="G51" s="379"/>
      <c r="H51" s="380"/>
    </row>
    <row r="52" spans="1:8" ht="15" hidden="1" customHeight="1" x14ac:dyDescent="0.35">
      <c r="A52" s="376"/>
      <c r="B52" s="377"/>
      <c r="C52" s="68"/>
      <c r="D52" s="378"/>
      <c r="E52" s="378"/>
      <c r="F52" s="379"/>
      <c r="G52" s="379"/>
      <c r="H52" s="380"/>
    </row>
    <row r="53" spans="1:8" ht="15" hidden="1" customHeight="1" x14ac:dyDescent="0.35">
      <c r="A53" s="376"/>
      <c r="B53" s="377"/>
      <c r="C53" s="68"/>
      <c r="D53" s="378"/>
      <c r="E53" s="378"/>
      <c r="F53" s="379"/>
      <c r="G53" s="379"/>
      <c r="H53" s="380"/>
    </row>
    <row r="54" spans="1:8" ht="15" hidden="1" customHeight="1" x14ac:dyDescent="0.35">
      <c r="A54" s="376"/>
      <c r="B54" s="377"/>
      <c r="C54" s="68"/>
      <c r="D54" s="378"/>
      <c r="E54" s="378"/>
      <c r="F54" s="379"/>
      <c r="G54" s="379"/>
      <c r="H54" s="380"/>
    </row>
    <row r="55" spans="1:8" ht="15" hidden="1" customHeight="1" x14ac:dyDescent="0.35">
      <c r="A55" s="376"/>
      <c r="B55" s="377"/>
      <c r="C55" s="68"/>
      <c r="D55" s="378"/>
      <c r="E55" s="378"/>
      <c r="F55" s="379"/>
      <c r="G55" s="379"/>
      <c r="H55" s="380"/>
    </row>
    <row r="56" spans="1:8" ht="15" hidden="1" customHeight="1" x14ac:dyDescent="0.35">
      <c r="A56" s="376"/>
      <c r="B56" s="377"/>
      <c r="C56" s="68"/>
      <c r="D56" s="378"/>
      <c r="E56" s="378"/>
      <c r="F56" s="379"/>
      <c r="G56" s="379"/>
      <c r="H56" s="380"/>
    </row>
    <row r="57" spans="1:8" ht="15" hidden="1" customHeight="1" x14ac:dyDescent="0.35">
      <c r="A57" s="376"/>
      <c r="B57" s="377"/>
      <c r="C57" s="68"/>
      <c r="D57" s="378"/>
      <c r="E57" s="378"/>
      <c r="F57" s="379"/>
      <c r="G57" s="379"/>
      <c r="H57" s="380"/>
    </row>
    <row r="58" spans="1:8" ht="15" hidden="1" customHeight="1" x14ac:dyDescent="0.35">
      <c r="A58" s="376"/>
      <c r="B58" s="377"/>
      <c r="C58" s="68"/>
      <c r="D58" s="378"/>
      <c r="E58" s="378"/>
      <c r="F58" s="379"/>
      <c r="G58" s="379"/>
      <c r="H58" s="380"/>
    </row>
    <row r="59" spans="1:8" ht="15" hidden="1" customHeight="1" x14ac:dyDescent="0.35">
      <c r="A59" s="376"/>
      <c r="B59" s="377"/>
      <c r="C59" s="68"/>
      <c r="D59" s="378"/>
      <c r="E59" s="378"/>
      <c r="F59" s="379"/>
      <c r="G59" s="379"/>
      <c r="H59" s="380"/>
    </row>
    <row r="60" spans="1:8" ht="15" hidden="1" customHeight="1" x14ac:dyDescent="0.35">
      <c r="A60" s="376"/>
      <c r="B60" s="377"/>
      <c r="C60" s="68"/>
      <c r="D60" s="378"/>
      <c r="E60" s="378"/>
      <c r="F60" s="379"/>
      <c r="G60" s="379"/>
      <c r="H60" s="380"/>
    </row>
    <row r="61" spans="1:8" ht="15" hidden="1" customHeight="1" x14ac:dyDescent="0.35">
      <c r="A61" s="376"/>
      <c r="B61" s="377"/>
      <c r="C61" s="68"/>
      <c r="D61" s="378"/>
      <c r="E61" s="378"/>
      <c r="F61" s="379"/>
      <c r="G61" s="379"/>
      <c r="H61" s="380"/>
    </row>
    <row r="62" spans="1:8" ht="15" hidden="1" customHeight="1" x14ac:dyDescent="0.35">
      <c r="A62" s="376"/>
      <c r="B62" s="377"/>
      <c r="C62" s="68"/>
      <c r="D62" s="378"/>
      <c r="E62" s="378"/>
      <c r="F62" s="379"/>
      <c r="G62" s="379"/>
      <c r="H62" s="380"/>
    </row>
    <row r="63" spans="1:8" ht="15" hidden="1" customHeight="1" x14ac:dyDescent="0.35">
      <c r="A63" s="376"/>
      <c r="B63" s="377"/>
      <c r="C63" s="68"/>
      <c r="D63" s="378"/>
      <c r="E63" s="378"/>
      <c r="F63" s="379"/>
      <c r="G63" s="379"/>
      <c r="H63" s="380"/>
    </row>
    <row r="64" spans="1:8" ht="15" hidden="1" customHeight="1" x14ac:dyDescent="0.35">
      <c r="A64" s="376"/>
      <c r="B64" s="377"/>
      <c r="C64" s="68"/>
      <c r="D64" s="378"/>
      <c r="E64" s="378"/>
      <c r="F64" s="379"/>
      <c r="G64" s="379"/>
      <c r="H64" s="380"/>
    </row>
    <row r="65" spans="1:8" ht="15" hidden="1" customHeight="1" x14ac:dyDescent="0.35">
      <c r="A65" s="376"/>
      <c r="B65" s="377"/>
      <c r="C65" s="68"/>
      <c r="D65" s="378"/>
      <c r="E65" s="378"/>
      <c r="F65" s="379"/>
      <c r="G65" s="379"/>
      <c r="H65" s="380"/>
    </row>
    <row r="66" spans="1:8" ht="15" hidden="1" customHeight="1" x14ac:dyDescent="0.35">
      <c r="A66" s="376"/>
      <c r="B66" s="377"/>
      <c r="C66" s="68"/>
      <c r="D66" s="378"/>
      <c r="E66" s="378"/>
      <c r="F66" s="379"/>
      <c r="G66" s="379"/>
      <c r="H66" s="380"/>
    </row>
    <row r="67" spans="1:8" ht="15" hidden="1" customHeight="1" x14ac:dyDescent="0.35">
      <c r="A67" s="376"/>
      <c r="B67" s="377"/>
      <c r="C67" s="68"/>
      <c r="D67" s="378"/>
      <c r="E67" s="378"/>
      <c r="F67" s="379"/>
      <c r="G67" s="379"/>
      <c r="H67" s="380"/>
    </row>
    <row r="68" spans="1:8" ht="15" hidden="1" customHeight="1" x14ac:dyDescent="0.35">
      <c r="A68" s="376"/>
      <c r="B68" s="377"/>
      <c r="C68" s="68"/>
      <c r="D68" s="378"/>
      <c r="E68" s="378"/>
      <c r="F68" s="379"/>
      <c r="G68" s="379"/>
      <c r="H68" s="380"/>
    </row>
    <row r="69" spans="1:8" ht="15" hidden="1" customHeight="1" x14ac:dyDescent="0.35">
      <c r="A69" s="376"/>
      <c r="B69" s="377"/>
      <c r="C69" s="68"/>
      <c r="D69" s="378"/>
      <c r="E69" s="378"/>
      <c r="F69" s="379"/>
      <c r="G69" s="379"/>
      <c r="H69" s="380"/>
    </row>
    <row r="70" spans="1:8" ht="15" hidden="1" customHeight="1" x14ac:dyDescent="0.35">
      <c r="A70" s="381"/>
      <c r="B70" s="382"/>
      <c r="C70" s="383"/>
      <c r="D70" s="378"/>
      <c r="E70" s="378"/>
      <c r="F70" s="379"/>
      <c r="G70" s="379"/>
      <c r="H70" s="380"/>
    </row>
    <row r="71" spans="1:8" ht="15" hidden="1" customHeight="1" x14ac:dyDescent="0.35">
      <c r="A71" s="376"/>
      <c r="B71" s="377"/>
      <c r="C71" s="68"/>
      <c r="D71" s="378"/>
      <c r="E71" s="378"/>
      <c r="F71" s="379"/>
      <c r="G71" s="379"/>
      <c r="H71" s="380"/>
    </row>
    <row r="72" spans="1:8" ht="15" hidden="1" customHeight="1" x14ac:dyDescent="0.35">
      <c r="A72" s="376"/>
      <c r="B72" s="377"/>
      <c r="C72" s="68"/>
      <c r="D72" s="378"/>
      <c r="E72" s="378"/>
      <c r="F72" s="379"/>
      <c r="G72" s="379"/>
      <c r="H72" s="380"/>
    </row>
    <row r="73" spans="1:8" ht="15" hidden="1" customHeight="1" x14ac:dyDescent="0.35">
      <c r="A73" s="376"/>
      <c r="B73" s="377"/>
      <c r="C73" s="68"/>
      <c r="D73" s="378"/>
      <c r="E73" s="378"/>
      <c r="F73" s="379"/>
      <c r="G73" s="379"/>
      <c r="H73" s="380"/>
    </row>
    <row r="74" spans="1:8" ht="15" hidden="1" customHeight="1" x14ac:dyDescent="0.35">
      <c r="A74" s="376"/>
      <c r="B74" s="377"/>
      <c r="C74" s="68"/>
      <c r="D74" s="378"/>
      <c r="E74" s="378"/>
      <c r="F74" s="379"/>
      <c r="G74" s="379"/>
      <c r="H74" s="380"/>
    </row>
    <row r="75" spans="1:8" ht="15" hidden="1" customHeight="1" x14ac:dyDescent="0.35">
      <c r="A75" s="376"/>
      <c r="B75" s="377"/>
      <c r="C75" s="68"/>
      <c r="D75" s="378"/>
      <c r="E75" s="378"/>
      <c r="F75" s="379"/>
      <c r="G75" s="379"/>
      <c r="H75" s="380"/>
    </row>
    <row r="76" spans="1:8" hidden="1" x14ac:dyDescent="0.35"/>
  </sheetData>
  <autoFilter ref="A10:H10" xr:uid="{00000000-0009-0000-0000-000007000000}"/>
  <mergeCells count="8">
    <mergeCell ref="J11:J15"/>
    <mergeCell ref="U8:Y8"/>
    <mergeCell ref="R11:R15"/>
    <mergeCell ref="F9:H9"/>
    <mergeCell ref="J8:P8"/>
    <mergeCell ref="L9:P9"/>
    <mergeCell ref="S8:S10"/>
    <mergeCell ref="T8:T10"/>
  </mergeCells>
  <conditionalFormatting sqref="F11:H75">
    <cfRule type="cellIs" dxfId="11" priority="1" operator="equal">
      <formula>"Moderado"</formula>
    </cfRule>
    <cfRule type="cellIs" dxfId="10" priority="2" operator="equal">
      <formula>"Media"</formula>
    </cfRule>
    <cfRule type="cellIs" dxfId="9" priority="3" operator="equal">
      <formula>"Alta"</formula>
    </cfRule>
    <cfRule type="cellIs" dxfId="8" priority="4" operator="equal">
      <formula>"Alto"</formula>
    </cfRule>
    <cfRule type="cellIs" dxfId="7" priority="5" operator="equal">
      <formula>"Extremo"</formula>
    </cfRule>
    <cfRule type="cellIs" dxfId="6" priority="6" operator="equal">
      <formula>"Muy Alta"</formula>
    </cfRule>
    <cfRule type="cellIs" dxfId="5" priority="7" operator="equal">
      <formula>"Mayor"</formula>
    </cfRule>
    <cfRule type="cellIs" dxfId="4" priority="8" operator="equal">
      <formula>"Moderado"</formula>
    </cfRule>
    <cfRule type="cellIs" dxfId="3" priority="9" operator="equal">
      <formula>"Muy Baja"</formula>
    </cfRule>
    <cfRule type="cellIs" dxfId="2" priority="10" operator="equal">
      <formula>"Baja"</formula>
    </cfRule>
    <cfRule type="cellIs" dxfId="1" priority="11" operator="equal">
      <formula>"Baja"</formula>
    </cfRule>
    <cfRule type="cellIs" dxfId="0" priority="12" operator="equal">
      <formula>"Catastrófico"</formula>
    </cfRule>
  </conditionalFormatting>
  <hyperlinks>
    <hyperlink ref="A1" location="OPCIONES!A1" display="OPCIONES"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G11"/>
  <sheetViews>
    <sheetView workbookViewId="0">
      <selection activeCell="G13" sqref="G13"/>
    </sheetView>
  </sheetViews>
  <sheetFormatPr baseColWidth="10" defaultRowHeight="14.5" x14ac:dyDescent="0.35"/>
  <cols>
    <col min="2" max="2" width="12" customWidth="1"/>
    <col min="3" max="7" width="14.453125" customWidth="1"/>
  </cols>
  <sheetData>
    <row r="4" spans="1:7" x14ac:dyDescent="0.35">
      <c r="C4" s="15"/>
      <c r="D4" s="15"/>
      <c r="E4" s="15"/>
      <c r="F4" s="15"/>
      <c r="G4" s="15"/>
    </row>
    <row r="5" spans="1:7" x14ac:dyDescent="0.35">
      <c r="A5">
        <v>5</v>
      </c>
      <c r="B5" t="s">
        <v>93</v>
      </c>
      <c r="C5" s="18" t="str">
        <f>CONCATENATE($A$5,C11)</f>
        <v>51</v>
      </c>
      <c r="D5" s="18" t="str">
        <f>CONCATENATE($A$5,D11)</f>
        <v>52</v>
      </c>
      <c r="E5" s="19" t="str">
        <f>CONCATENATE($A$5,E11)</f>
        <v>53</v>
      </c>
      <c r="F5" s="19" t="str">
        <f>CONCATENATE($A$5,F11)</f>
        <v>54</v>
      </c>
      <c r="G5" s="19" t="str">
        <f>CONCATENATE($A$5,G11)</f>
        <v>55</v>
      </c>
    </row>
    <row r="6" spans="1:7" x14ac:dyDescent="0.35">
      <c r="A6">
        <v>4</v>
      </c>
      <c r="B6" t="s">
        <v>94</v>
      </c>
      <c r="C6" s="17" t="str">
        <f>CONCATENATE($A$6,C11)</f>
        <v>41</v>
      </c>
      <c r="D6" s="18" t="str">
        <f>CONCATENATE($A$6,D11)</f>
        <v>42</v>
      </c>
      <c r="E6" s="18" t="str">
        <f>CONCATENATE($A$6,E11)</f>
        <v>43</v>
      </c>
      <c r="F6" s="19" t="str">
        <f>CONCATENATE($A$6,F11)</f>
        <v>44</v>
      </c>
      <c r="G6" s="19" t="str">
        <f>CONCATENATE($A$6,G11)</f>
        <v>45</v>
      </c>
    </row>
    <row r="7" spans="1:7" x14ac:dyDescent="0.35">
      <c r="A7">
        <v>3</v>
      </c>
      <c r="B7" t="s">
        <v>95</v>
      </c>
      <c r="C7" s="16" t="str">
        <f>CONCATENATE($A$7,C11)</f>
        <v>31</v>
      </c>
      <c r="D7" s="17" t="str">
        <f>CONCATENATE($A$7,D11)</f>
        <v>32</v>
      </c>
      <c r="E7" s="18" t="str">
        <f>CONCATENATE($A$7,E11)</f>
        <v>33</v>
      </c>
      <c r="F7" s="19" t="str">
        <f>CONCATENATE($A$7,F11)</f>
        <v>34</v>
      </c>
      <c r="G7" s="19" t="str">
        <f>CONCATENATE($A$7,G11)</f>
        <v>35</v>
      </c>
    </row>
    <row r="8" spans="1:7" x14ac:dyDescent="0.35">
      <c r="A8">
        <v>2</v>
      </c>
      <c r="B8" t="s">
        <v>96</v>
      </c>
      <c r="C8" s="16" t="str">
        <f>CONCATENATE($A$8,C11)</f>
        <v>21</v>
      </c>
      <c r="D8" s="16" t="str">
        <f>CONCATENATE($A$8,D11)</f>
        <v>22</v>
      </c>
      <c r="E8" s="17" t="str">
        <f>CONCATENATE($A$8,E11)</f>
        <v>23</v>
      </c>
      <c r="F8" s="18" t="str">
        <f>CONCATENATE($A$8,F11)</f>
        <v>24</v>
      </c>
      <c r="G8" s="19" t="str">
        <f>CONCATENATE($A$8,G11)</f>
        <v>25</v>
      </c>
    </row>
    <row r="9" spans="1:7" x14ac:dyDescent="0.35">
      <c r="A9">
        <v>1</v>
      </c>
      <c r="B9" t="s">
        <v>97</v>
      </c>
      <c r="C9" s="16" t="str">
        <f>CONCATENATE($A$9,C11)</f>
        <v>11</v>
      </c>
      <c r="D9" s="16" t="str">
        <f>CONCATENATE($A$9,D11)</f>
        <v>12</v>
      </c>
      <c r="E9" s="17" t="str">
        <f>CONCATENATE($A$9,E11)</f>
        <v>13</v>
      </c>
      <c r="F9" s="18" t="str">
        <f>CONCATENATE($A$9,F11)</f>
        <v>14</v>
      </c>
      <c r="G9" s="19" t="str">
        <f>CONCATENATE($A$9,G11)</f>
        <v>15</v>
      </c>
    </row>
    <row r="10" spans="1:7" x14ac:dyDescent="0.35">
      <c r="C10" s="15" t="s">
        <v>98</v>
      </c>
      <c r="D10" s="15" t="s">
        <v>99</v>
      </c>
      <c r="E10" s="15" t="s">
        <v>68</v>
      </c>
      <c r="F10" s="15" t="s">
        <v>100</v>
      </c>
      <c r="G10" s="15" t="s">
        <v>101</v>
      </c>
    </row>
    <row r="11" spans="1:7" x14ac:dyDescent="0.35">
      <c r="C11" s="15">
        <v>1</v>
      </c>
      <c r="D11" s="15">
        <v>2</v>
      </c>
      <c r="E11" s="15">
        <v>3</v>
      </c>
      <c r="F11" s="15">
        <v>4</v>
      </c>
      <c r="G11" s="15">
        <v>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Matriz 2021</vt:lpstr>
      <vt:lpstr>Menu</vt:lpstr>
      <vt:lpstr>Inicio</vt:lpstr>
      <vt:lpstr>1. Identificación</vt:lpstr>
      <vt:lpstr>2. Prob. Impacto</vt:lpstr>
      <vt:lpstr>3. R. Inherente</vt:lpstr>
      <vt:lpstr>4. Val. Control</vt:lpstr>
      <vt:lpstr>5. Mapa residual</vt:lpstr>
      <vt:lpstr>Mapa de calor</vt:lpstr>
      <vt:lpstr>OBJ_PRO</vt:lpstr>
      <vt:lpstr>6. Mapas</vt:lpstr>
      <vt:lpstr>7. Formula</vt:lpstr>
      <vt:lpstr>'1. Identificación'!Área_de_impresión</vt:lpstr>
      <vt:lpstr>'4. Val. Control'!Área_de_impresión</vt:lpstr>
      <vt:lpstr>'1. Identificación'!Criterios</vt:lpstr>
      <vt:lpstr>'Matriz 2021'!Títulos_a_imprimir</vt:lpstr>
    </vt:vector>
  </TitlesOfParts>
  <Manager>David Leonardo Caro</Manager>
  <Company>IGAC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Riesgos Institucionales IGAC 2021</dc:title>
  <dc:creator>dlcarop</dc:creator>
  <cp:keywords>Matriz de riesgos</cp:keywords>
  <cp:lastModifiedBy>Diana Lazaro</cp:lastModifiedBy>
  <cp:revision>1</cp:revision>
  <cp:lastPrinted>2022-06-04T21:01:26Z</cp:lastPrinted>
  <dcterms:created xsi:type="dcterms:W3CDTF">2019-10-25T02:25:03Z</dcterms:created>
  <dcterms:modified xsi:type="dcterms:W3CDTF">2025-01-25T03:35:15Z</dcterms:modified>
  <cp:version>1</cp:version>
</cp:coreProperties>
</file>