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4.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hidePivotFieldList="1"/>
  <mc:AlternateContent xmlns:mc="http://schemas.openxmlformats.org/markup-compatibility/2006">
    <mc:Choice Requires="x15">
      <x15ac:absPath xmlns:x15ac="http://schemas.microsoft.com/office/spreadsheetml/2010/11/ac" url="https://inspecciontransitotransport-my.sharepoint.com/personal/planeacion_ittb_transitobarrancabermeja_gov_co/Documents/Documentos/ITTB 2023/SEGUIMIENTO PLAN DE DESARROLLO/SEGUIMIENTO PDM 2022/10. ITTB SEG PDD DICIEMBRE 22/"/>
    </mc:Choice>
  </mc:AlternateContent>
  <xr:revisionPtr revIDLastSave="55" documentId="13_ncr:1_{9BAFD1D3-D432-48EA-A926-F34A3195876C}" xr6:coauthVersionLast="47" xr6:coauthVersionMax="47" xr10:uidLastSave="{A3DB3BFA-C2FD-4332-8C43-DA79C0A38F1D}"/>
  <bookViews>
    <workbookView xWindow="-110" yWindow="-110" windowWidth="19420" windowHeight="10300" tabRatio="791" firstSheet="1" activeTab="1" xr2:uid="{FC145FC4-5425-4EA7-8E17-4CC9E0B829CA}"/>
  </bookViews>
  <sheets>
    <sheet name="POAI 2022 - RANGO" sheetId="107" state="hidden" r:id="rId1"/>
    <sheet name="V3.2 Plan de Acción" sheetId="106" r:id="rId2"/>
    <sheet name="Eje_pptal" sheetId="108" r:id="rId3"/>
  </sheets>
  <externalReferences>
    <externalReference r:id="rId4"/>
    <externalReference r:id="rId5"/>
  </externalReferences>
  <definedNames>
    <definedName name="_xlnm._FilterDatabase" localSheetId="0" hidden="1">'POAI 2022 - RANGO'!$A$2:$AE$304</definedName>
    <definedName name="_xlcn.WorksheetConnection_00.CONSOLIDADOV2.xlsxUnificar_tablas" hidden="1">[1]!Unificar_tablas</definedName>
    <definedName name="Dependecias">'V3.2 Plan de Acción'!$JF$222:$JF$243</definedName>
    <definedName name="Sectores_de_inversión">[2]Catálogo!$B$5:$B$21</definedName>
    <definedName name="SegmentaciónDeDatos_Dependencia">#N/A</definedName>
    <definedName name="SegmentaciónDeDatos_No._IP">#N/A</definedName>
    <definedName name="SegmentaciónDeDatos_Tipo_de_Concepto1">#N/A</definedName>
    <definedName name="_xlnm.Print_Titles" localSheetId="0">'POAI 2022 - RANGO'!$A:$A,'POAI 2022 - RANGO'!$2:$2</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Unificar_tablas" name="Unificar_tablas" connection="WorksheetConnection_00. CONSOLIDADO V2.xlsx!Unificar_tabla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99" i="108" l="1"/>
  <c r="H2399" i="108"/>
  <c r="G2399" i="108"/>
  <c r="F2399" i="108"/>
  <c r="H4" i="106" l="1"/>
  <c r="B4" i="106" l="1"/>
  <c r="G8" i="106" l="1"/>
  <c r="H5" i="106" l="1"/>
  <c r="J5" i="106" s="1"/>
  <c r="AC304" i="107"/>
  <c r="AB304" i="107"/>
  <c r="AA304" i="107"/>
  <c r="Z304" i="107"/>
  <c r="Y304" i="107"/>
  <c r="X304" i="107"/>
  <c r="W304" i="107"/>
  <c r="V304" i="107"/>
  <c r="U304" i="107"/>
  <c r="S304" i="107"/>
  <c r="R304" i="107"/>
  <c r="Q304" i="107"/>
  <c r="AE303" i="107"/>
  <c r="AE302" i="107"/>
  <c r="AE301" i="107"/>
  <c r="AE300" i="107"/>
  <c r="AE299" i="107"/>
  <c r="AE298" i="107"/>
  <c r="AE297" i="107"/>
  <c r="AE296" i="107"/>
  <c r="AE295" i="107"/>
  <c r="AE294" i="107"/>
  <c r="AE293" i="107"/>
  <c r="AE292" i="107"/>
  <c r="AE291" i="107"/>
  <c r="P290" i="107"/>
  <c r="AE290" i="107" s="1"/>
  <c r="AE289" i="107"/>
  <c r="AE288" i="107"/>
  <c r="AE287" i="107"/>
  <c r="AE286" i="107"/>
  <c r="AE285" i="107"/>
  <c r="AE284" i="107"/>
  <c r="AE283" i="107"/>
  <c r="AE282" i="107"/>
  <c r="AE281" i="107"/>
  <c r="AE280" i="107"/>
  <c r="AE279" i="107"/>
  <c r="AE278" i="107"/>
  <c r="AE277" i="107"/>
  <c r="AE276" i="107"/>
  <c r="AE275" i="107"/>
  <c r="AE274" i="107"/>
  <c r="AE273" i="107"/>
  <c r="AE272" i="107"/>
  <c r="AE271" i="107"/>
  <c r="AE270" i="107"/>
  <c r="AE269" i="107"/>
  <c r="AE268" i="107"/>
  <c r="AE267" i="107"/>
  <c r="AE266" i="107"/>
  <c r="AE265" i="107"/>
  <c r="AE264" i="107"/>
  <c r="AE263" i="107"/>
  <c r="AE262" i="107"/>
  <c r="AE261" i="107"/>
  <c r="AE260" i="107"/>
  <c r="AE259" i="107"/>
  <c r="AE258" i="107"/>
  <c r="AE257" i="107"/>
  <c r="AE256" i="107"/>
  <c r="AE255" i="107"/>
  <c r="AE254" i="107"/>
  <c r="AE253" i="107"/>
  <c r="AE252" i="107"/>
  <c r="AE251" i="107"/>
  <c r="AE250" i="107"/>
  <c r="AE249" i="107"/>
  <c r="AE248" i="107"/>
  <c r="AE247" i="107"/>
  <c r="AE246" i="107"/>
  <c r="AE245" i="107"/>
  <c r="AE244" i="107"/>
  <c r="AE243" i="107"/>
  <c r="AE242" i="107"/>
  <c r="AE241" i="107"/>
  <c r="AE240" i="107"/>
  <c r="AE239" i="107"/>
  <c r="AE238" i="107"/>
  <c r="AE237" i="107"/>
  <c r="AE236" i="107"/>
  <c r="AE235" i="107"/>
  <c r="AE234" i="107"/>
  <c r="AE233" i="107"/>
  <c r="AE232" i="107"/>
  <c r="AE231" i="107"/>
  <c r="AE230" i="107"/>
  <c r="AE229" i="107"/>
  <c r="AE228" i="107"/>
  <c r="AE227" i="107"/>
  <c r="AE226" i="107"/>
  <c r="AE225" i="107"/>
  <c r="AE224" i="107"/>
  <c r="AE223" i="107"/>
  <c r="AE222" i="107"/>
  <c r="AE221" i="107"/>
  <c r="AE220" i="107"/>
  <c r="AE219" i="107"/>
  <c r="AE218" i="107"/>
  <c r="AE217" i="107"/>
  <c r="AE216" i="107"/>
  <c r="AE215" i="107"/>
  <c r="AE214" i="107"/>
  <c r="AE213" i="107"/>
  <c r="AE212" i="107"/>
  <c r="AE211" i="107"/>
  <c r="AE210" i="107"/>
  <c r="AE209" i="107"/>
  <c r="AE208" i="107"/>
  <c r="AE207" i="107"/>
  <c r="AE206" i="107"/>
  <c r="AE205" i="107"/>
  <c r="AE204" i="107"/>
  <c r="AE203" i="107"/>
  <c r="AE202" i="107"/>
  <c r="AE201" i="107"/>
  <c r="AE200" i="107"/>
  <c r="AD199" i="107"/>
  <c r="AE199" i="107" s="1"/>
  <c r="AE198" i="107"/>
  <c r="P197" i="107"/>
  <c r="AE197" i="107" s="1"/>
  <c r="AE196" i="107"/>
  <c r="AE195" i="107"/>
  <c r="AE194" i="107"/>
  <c r="AE193" i="107"/>
  <c r="AE192" i="107"/>
  <c r="AE191" i="107"/>
  <c r="AJ190" i="107"/>
  <c r="AG190" i="107"/>
  <c r="AK190" i="107" s="1"/>
  <c r="AD190" i="107"/>
  <c r="AE190" i="107" s="1"/>
  <c r="P189" i="107"/>
  <c r="AE189" i="107" s="1"/>
  <c r="AE188" i="107"/>
  <c r="AH187" i="107"/>
  <c r="AE187" i="107"/>
  <c r="AE186" i="107"/>
  <c r="AE185" i="107"/>
  <c r="AE184" i="107"/>
  <c r="AE183" i="107"/>
  <c r="AE182" i="107"/>
  <c r="AE181" i="107"/>
  <c r="AE180" i="107"/>
  <c r="AE179" i="107"/>
  <c r="P178" i="107"/>
  <c r="AE178" i="107" s="1"/>
  <c r="AE177" i="107"/>
  <c r="AE176" i="107"/>
  <c r="AE175" i="107"/>
  <c r="AE174" i="107"/>
  <c r="AE173" i="107"/>
  <c r="AE172" i="107"/>
  <c r="AE171" i="107"/>
  <c r="AE170" i="107"/>
  <c r="AE169" i="107"/>
  <c r="P168" i="107"/>
  <c r="AE168" i="107" s="1"/>
  <c r="AE167" i="107"/>
  <c r="AE166" i="107"/>
  <c r="AE165" i="107"/>
  <c r="T164" i="107"/>
  <c r="T304" i="107" s="1"/>
  <c r="P164" i="107"/>
  <c r="AE163" i="107"/>
  <c r="AE162" i="107"/>
  <c r="AE161" i="107"/>
  <c r="AE160" i="107"/>
  <c r="AE159" i="107"/>
  <c r="AE158" i="107"/>
  <c r="AE157" i="107"/>
  <c r="AE156" i="107"/>
  <c r="AE155" i="107"/>
  <c r="AE154" i="107"/>
  <c r="AE153" i="107"/>
  <c r="AE152" i="107"/>
  <c r="AE151" i="107"/>
  <c r="AE150" i="107"/>
  <c r="AE149" i="107"/>
  <c r="AE148" i="107"/>
  <c r="AE147" i="107"/>
  <c r="AE146" i="107"/>
  <c r="AE145" i="107"/>
  <c r="AE144" i="107"/>
  <c r="AE143" i="107"/>
  <c r="AE142" i="107"/>
  <c r="AE141" i="107"/>
  <c r="AE140" i="107"/>
  <c r="AE139" i="107"/>
  <c r="AE138" i="107"/>
  <c r="AE137" i="107"/>
  <c r="AE136" i="107"/>
  <c r="AE135" i="107"/>
  <c r="AE134" i="107"/>
  <c r="AE133" i="107"/>
  <c r="AE132" i="107"/>
  <c r="AE131" i="107"/>
  <c r="AE130" i="107"/>
  <c r="AE129" i="107"/>
  <c r="AE128" i="107"/>
  <c r="AE127" i="107"/>
  <c r="AE126" i="107"/>
  <c r="AE125" i="107"/>
  <c r="AE124" i="107"/>
  <c r="AE123" i="107"/>
  <c r="AE122" i="107"/>
  <c r="AE121" i="107"/>
  <c r="AE120" i="107"/>
  <c r="AE119" i="107"/>
  <c r="AE118" i="107"/>
  <c r="AE117" i="107"/>
  <c r="AE116" i="107"/>
  <c r="AE115" i="107"/>
  <c r="AE114" i="107"/>
  <c r="AE113" i="107"/>
  <c r="AE112" i="107"/>
  <c r="AE111" i="107"/>
  <c r="AE110" i="107"/>
  <c r="AE109" i="107"/>
  <c r="AE108" i="107"/>
  <c r="AE107" i="107"/>
  <c r="AE106" i="107"/>
  <c r="AE105" i="107"/>
  <c r="AE104" i="107"/>
  <c r="AE103" i="107"/>
  <c r="AE102" i="107"/>
  <c r="AE101" i="107"/>
  <c r="AE100" i="107"/>
  <c r="AE99" i="107"/>
  <c r="AE98" i="107"/>
  <c r="AE97" i="107"/>
  <c r="AE96" i="107"/>
  <c r="AE95" i="107"/>
  <c r="AE94" i="107"/>
  <c r="AE93" i="107"/>
  <c r="AE92" i="107"/>
  <c r="AE91" i="107"/>
  <c r="AE90" i="107"/>
  <c r="AE89" i="107"/>
  <c r="AE88" i="107"/>
  <c r="AE87" i="107"/>
  <c r="AE86" i="107"/>
  <c r="AE85" i="107"/>
  <c r="AE84" i="107"/>
  <c r="AE83" i="107"/>
  <c r="AE82" i="107"/>
  <c r="AE81" i="107"/>
  <c r="AE80" i="107"/>
  <c r="AE79" i="107"/>
  <c r="AE78" i="107"/>
  <c r="AE77" i="107"/>
  <c r="AE76" i="107"/>
  <c r="AE75" i="107"/>
  <c r="AE74" i="107"/>
  <c r="AE73" i="107"/>
  <c r="AE72" i="107"/>
  <c r="AE71" i="107"/>
  <c r="AE70" i="107"/>
  <c r="AE69" i="107"/>
  <c r="AE68" i="107"/>
  <c r="AE67" i="107"/>
  <c r="AE66" i="107"/>
  <c r="AE65" i="107"/>
  <c r="AE64" i="107"/>
  <c r="AE63" i="107"/>
  <c r="AE62" i="107"/>
  <c r="AE61" i="107"/>
  <c r="AE60" i="107"/>
  <c r="AE59" i="107"/>
  <c r="AE58" i="107"/>
  <c r="AE57" i="107"/>
  <c r="AE56" i="107"/>
  <c r="AE55" i="107"/>
  <c r="AE54" i="107"/>
  <c r="AE53" i="107"/>
  <c r="AE52" i="107"/>
  <c r="AE51" i="107"/>
  <c r="AE50" i="107"/>
  <c r="AE49" i="107"/>
  <c r="AE48" i="107"/>
  <c r="AE47" i="107"/>
  <c r="AE46" i="107"/>
  <c r="AE45" i="107"/>
  <c r="AE44" i="107"/>
  <c r="AE43" i="107"/>
  <c r="AE42" i="107"/>
  <c r="AE41" i="107"/>
  <c r="AE40" i="107"/>
  <c r="AE39" i="107"/>
  <c r="AE38" i="107"/>
  <c r="AE37" i="107"/>
  <c r="AE36" i="107"/>
  <c r="AE35" i="107"/>
  <c r="AE34" i="107"/>
  <c r="AE33" i="107"/>
  <c r="AE32" i="107"/>
  <c r="AE31" i="107"/>
  <c r="AE30" i="107"/>
  <c r="AE29" i="107"/>
  <c r="AE28" i="107"/>
  <c r="AE27" i="107"/>
  <c r="AE26" i="107"/>
  <c r="AE25" i="107"/>
  <c r="AE24" i="107"/>
  <c r="AE23" i="107"/>
  <c r="AE22" i="107"/>
  <c r="AE21" i="107"/>
  <c r="AE20" i="107"/>
  <c r="AE19" i="107"/>
  <c r="AE18" i="107"/>
  <c r="AE17" i="107"/>
  <c r="AE16" i="107"/>
  <c r="AE15" i="107"/>
  <c r="AE14" i="107"/>
  <c r="AE13" i="107"/>
  <c r="AE12" i="107"/>
  <c r="AE11" i="107"/>
  <c r="AE10" i="107"/>
  <c r="AE9" i="107"/>
  <c r="AE8" i="107"/>
  <c r="AE7" i="107"/>
  <c r="AE6" i="107"/>
  <c r="AE5" i="107"/>
  <c r="AE4" i="107"/>
  <c r="AE3" i="107"/>
  <c r="B5" i="106"/>
  <c r="B6" i="106"/>
  <c r="B7" i="106"/>
  <c r="B8" i="106"/>
  <c r="B9" i="106"/>
  <c r="B10" i="106"/>
  <c r="B11" i="106"/>
  <c r="B12" i="106"/>
  <c r="B13" i="106"/>
  <c r="B14" i="106"/>
  <c r="B15" i="106"/>
  <c r="J4" i="106"/>
  <c r="H6" i="106"/>
  <c r="J6" i="106" s="1"/>
  <c r="H7" i="106"/>
  <c r="J7" i="106" s="1"/>
  <c r="H8" i="106"/>
  <c r="J8" i="106" s="1"/>
  <c r="H9" i="106"/>
  <c r="J9" i="106" s="1"/>
  <c r="J10" i="106"/>
  <c r="H11" i="106"/>
  <c r="J11" i="106" s="1"/>
  <c r="H12" i="106"/>
  <c r="J12" i="106" s="1"/>
  <c r="H13" i="106"/>
  <c r="J13" i="106" s="1"/>
  <c r="H14" i="106"/>
  <c r="J14" i="106" s="1"/>
  <c r="H15" i="106"/>
  <c r="J15" i="106" s="1"/>
  <c r="G9" i="106"/>
  <c r="G10" i="106"/>
  <c r="G7" i="106"/>
  <c r="G5" i="106"/>
  <c r="G6" i="106"/>
  <c r="G11" i="106"/>
  <c r="G12" i="106"/>
  <c r="G13" i="106"/>
  <c r="G14" i="106"/>
  <c r="G15" i="106"/>
  <c r="G4" i="106"/>
  <c r="F4" i="106"/>
  <c r="F5" i="106"/>
  <c r="F6" i="106"/>
  <c r="F7" i="106"/>
  <c r="F8" i="106"/>
  <c r="F9" i="106"/>
  <c r="F10" i="106"/>
  <c r="F11" i="106"/>
  <c r="F12" i="106"/>
  <c r="F13" i="106"/>
  <c r="F14" i="106"/>
  <c r="F15" i="106"/>
  <c r="E5" i="106"/>
  <c r="E6" i="106"/>
  <c r="E7" i="106"/>
  <c r="E8" i="106"/>
  <c r="E9" i="106"/>
  <c r="E10" i="106"/>
  <c r="E11" i="106"/>
  <c r="E12" i="106"/>
  <c r="E13" i="106"/>
  <c r="E14" i="106"/>
  <c r="E15" i="106"/>
  <c r="E4" i="106"/>
  <c r="D4" i="106"/>
  <c r="D5" i="106"/>
  <c r="D6" i="106"/>
  <c r="D7" i="106"/>
  <c r="D8" i="106"/>
  <c r="D9" i="106"/>
  <c r="D10" i="106"/>
  <c r="D11" i="106"/>
  <c r="D12" i="106"/>
  <c r="D13" i="106"/>
  <c r="D14" i="106"/>
  <c r="D15" i="106"/>
  <c r="C4" i="106"/>
  <c r="C5" i="106"/>
  <c r="C6" i="106"/>
  <c r="C7" i="106"/>
  <c r="C8" i="106"/>
  <c r="C9" i="106"/>
  <c r="C10" i="106"/>
  <c r="C11" i="106"/>
  <c r="C12" i="106"/>
  <c r="C13" i="106"/>
  <c r="C14" i="106"/>
  <c r="C15" i="106"/>
  <c r="AV15" i="106"/>
  <c r="AF15" i="106"/>
  <c r="P15" i="106"/>
  <c r="AV14" i="106"/>
  <c r="AF14" i="106"/>
  <c r="P14" i="106"/>
  <c r="AV13" i="106"/>
  <c r="AF13" i="106"/>
  <c r="P13" i="106"/>
  <c r="AV12" i="106"/>
  <c r="AF12" i="106"/>
  <c r="P12" i="106"/>
  <c r="AV11" i="106"/>
  <c r="AF11" i="106"/>
  <c r="P11" i="106"/>
  <c r="AV10" i="106"/>
  <c r="AF10" i="106"/>
  <c r="P10" i="106"/>
  <c r="AV9" i="106"/>
  <c r="AF9" i="106"/>
  <c r="P9" i="106"/>
  <c r="AV8" i="106"/>
  <c r="AF8" i="106"/>
  <c r="P8" i="106"/>
  <c r="AV7" i="106"/>
  <c r="AF7" i="106"/>
  <c r="P7" i="106"/>
  <c r="AV6" i="106"/>
  <c r="AF6" i="106"/>
  <c r="P6" i="106"/>
  <c r="AV5" i="106"/>
  <c r="AF5" i="106"/>
  <c r="P5" i="106"/>
  <c r="AV4" i="106"/>
  <c r="AF4" i="106"/>
  <c r="P4" i="106"/>
  <c r="AD304" i="107" l="1"/>
  <c r="P304" i="107"/>
  <c r="AE164" i="107"/>
  <c r="AE304" i="10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A2E005-3046-4ED6-A77D-9E886D1CE7A1}" keepAlive="1" name="Consulta - Unificar_tablas" description="Conexión a la consulta 'Unificar_tablas' en el libro." type="5" refreshedVersion="7" background="1" saveData="1">
    <dbPr connection="Provider=Microsoft.Mashup.OleDb.1;Data Source=$Workbook$;Location=Unificar_tablas;Extended Properties=&quot;&quot;" command="SELECT * FROM [Unificar_tablas]"/>
  </connection>
  <connection id="2" xr16:uid="{A69523B4-A6CB-48ED-BA97-C3B13AB0AFBE}" sourceFile="D:\Documents and Settings\PKMACCT\My Documents\Resource Usage.cub" keepAlive="1" name="Resource Usage" type="5" refreshedVersion="3">
    <dbPr connection="Provider=MSOLAP.2;Persist Security Info=True;Data Source=D:\Documents and Settings\PKMACCT\My Documents\Resource Usage.cub;Client Cache Size=25;Auto Synch Period=10000" command="ProjectReport" commandType="1"/>
    <olapPr local="1" localConnection="Provider=MSOLAP.4;Persist Security Info=True;Data Source=D:\DOCUME~1\PKMACCT\LOCALS~1\Temp\1\Visual Reports Temporary Data\{8024da9d-eea4-4aa2-90bb-99cdc53bc0a9}\ResourceTP.cub;MDX Compatibility=1;Safety Options=2;MDX Missing Member Mode=Error" rowDrillCount="1000" serverFill="0" serverNumberFormat="0" serverFont="0" serverFontColor="0"/>
  </connection>
  <connection id="3" xr16:uid="{5C4A7F1F-348B-4A99-8931-1F1E4EA67662}"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4" xr16:uid="{3505EDBC-6228-47C0-B185-12E9B05E0653}" name="WorksheetConnection_00. CONSOLIDADO V2.xlsx!Unificar_tablas" type="102" refreshedVersion="7" minRefreshableVersion="5">
    <extLst>
      <ext xmlns:x15="http://schemas.microsoft.com/office/spreadsheetml/2010/11/main" uri="{DE250136-89BD-433C-8126-D09CA5730AF9}">
        <x15:connection id="Unificar_tablas">
          <x15:rangePr sourceName="_xlcn.WorksheetConnection_00.CONSOLIDADOV2.xlsxUnificar_tablas"/>
        </x15:connection>
      </ext>
    </extLst>
  </connection>
</connections>
</file>

<file path=xl/sharedStrings.xml><?xml version="1.0" encoding="utf-8"?>
<sst xmlns="http://schemas.openxmlformats.org/spreadsheetml/2006/main" count="20968" uniqueCount="4600">
  <si>
    <t xml:space="preserve"> Responsables </t>
  </si>
  <si>
    <t xml:space="preserve"> Programación de metas</t>
  </si>
  <si>
    <t xml:space="preserve">Datos del Proyecto </t>
  </si>
  <si>
    <t xml:space="preserve"> Programación de actividades</t>
  </si>
  <si>
    <t>Dependencia</t>
  </si>
  <si>
    <t>Línea Estratégica</t>
  </si>
  <si>
    <t xml:space="preserve">Sector </t>
  </si>
  <si>
    <t xml:space="preserve">Programa </t>
  </si>
  <si>
    <t>Indicador de Producto</t>
  </si>
  <si>
    <t>Meta de la vigencia</t>
  </si>
  <si>
    <t>Proyecto</t>
  </si>
  <si>
    <t>Código de proyecto BPIM</t>
  </si>
  <si>
    <t>Actividades</t>
  </si>
  <si>
    <t xml:space="preserve">Fecha de Terminación </t>
  </si>
  <si>
    <t>No</t>
  </si>
  <si>
    <t>SECTOR CODIGO</t>
  </si>
  <si>
    <t>Meta Física Esperada 2020</t>
  </si>
  <si>
    <t>Meta Física Esperada 20212</t>
  </si>
  <si>
    <t>Meta Física Esperada 2022</t>
  </si>
  <si>
    <t>Meta Física Esperada 2023</t>
  </si>
  <si>
    <t>IP 001. Número de establecimientos educativos oficiales, centros de desarrollo infantil (CDI) o espacios educativos adecuados</t>
  </si>
  <si>
    <t>Línea 1. Barrancabermeja generadora de bienestar y protectora de la vida.</t>
  </si>
  <si>
    <t>Educación</t>
  </si>
  <si>
    <t>01. EDUCACIÓN</t>
  </si>
  <si>
    <t>Programa 01. Cobertura educativa</t>
  </si>
  <si>
    <t>IP 002. Número de estrategias establecidas para la construcción de nueva infraestructura educativa</t>
  </si>
  <si>
    <t>IP 004. Número de estrategias de acceso y permanencia realizadas</t>
  </si>
  <si>
    <t>02. SALUD Y PROTECCIÓN SOCIAL</t>
  </si>
  <si>
    <t>IP 005. Número de planes y/o políticas públicas en educación implementadas</t>
  </si>
  <si>
    <t>Programa 02. Calidad educativa</t>
  </si>
  <si>
    <t>03. INCLUSIÓN SOCIAL Y RECONCILIACIÓN</t>
  </si>
  <si>
    <t>IP 006. Número de acciones de fortalecimiento institucional mantenidas</t>
  </si>
  <si>
    <t>04. CULTURA</t>
  </si>
  <si>
    <t>IP 007. Número de macroprocesos certificados</t>
  </si>
  <si>
    <t>05. VIVIENDA, CIUDAD Y TERRITORIO</t>
  </si>
  <si>
    <t>IP 008. Número de establecimientos educativos que implementan y/o fortalecen la inclusión y la equidad</t>
  </si>
  <si>
    <t>06. DEPORTE Y RECREACIÓN</t>
  </si>
  <si>
    <t>IP 009. Número de estrategias de mejoramiento de la calidad educativa fortalecidas</t>
  </si>
  <si>
    <t>07. TRABAJO</t>
  </si>
  <si>
    <t>IP 010. Porcentaje de docentes y directivos docentes formados y capacitados</t>
  </si>
  <si>
    <t>08. TRANSPORTE</t>
  </si>
  <si>
    <t>IP 011. Número de lineamientos pedagógicos implementados</t>
  </si>
  <si>
    <t>09. TECNOLOGÍAS DE LA INFORMACIÓN Y LAS COMUNICACIONES</t>
  </si>
  <si>
    <t>IP 012. Número de aulas y/o espacios con ambientes pedagógicos fortalecidos</t>
  </si>
  <si>
    <t>10. AMBIENTE Y DESARROLLO SOSTENIBLE</t>
  </si>
  <si>
    <t>IP 013. Número de docentes con aprendizajes y prácticas pedagógicas potenciadas</t>
  </si>
  <si>
    <t>11. AGRICULTURA Y DESARROLLO RURAL</t>
  </si>
  <si>
    <t>IP 014. Número de becas que cambian vidas entregadas</t>
  </si>
  <si>
    <t>Programa 03. Fomento para el acceso a la educación superior y Becas que Cambian Vidas</t>
  </si>
  <si>
    <t>12. COMERCIO, INDUSTRIA Y TURISMO</t>
  </si>
  <si>
    <t xml:space="preserve">IP 015. Número de becas meritorias entregadas </t>
  </si>
  <si>
    <t>13. MINAS Y ENERGÍA</t>
  </si>
  <si>
    <t>IP 016. Número de alianzas entre IES, gobierno y el sector productivo implementadas</t>
  </si>
  <si>
    <t>14. CIENCIA, TECNOLOGÍA E INNOVACIÓN</t>
  </si>
  <si>
    <t>IP 017. Número de alianzas entre instituciones de ETDH, gobierno y el sector productivo implementadas</t>
  </si>
  <si>
    <t>15. GOBIERNO TERRITORIAL</t>
  </si>
  <si>
    <t>IP 018. Estrategia implementada de promoción de vida saludable y condiciones no transmisibles</t>
  </si>
  <si>
    <t>Salud y protección social</t>
  </si>
  <si>
    <t>Programa 04. Salud Pública</t>
  </si>
  <si>
    <t>16. JUSTICIA Y DEL DERECHO</t>
  </si>
  <si>
    <t>IP 019. Número de acciones implementadas para garantizar la prevención y abordaje de enfermedades no transmisibles y de alteraciones de la salud bucal, visual y auditiva, disminución de la enfermedad de acuerdo con la realidad territorial</t>
  </si>
  <si>
    <t>17. INFORMACIÓN ESTADÍSTICA</t>
  </si>
  <si>
    <t>IP 020. Estrategia de modos y condiciones de estilos de vida saludables implementada</t>
  </si>
  <si>
    <t>IP 021. Estrategia de promoción en temas de consumo y aprovechamiento biológico de los alimentos mantenida</t>
  </si>
  <si>
    <t>IP 022. Estrategia de gestión del riesgo para temas de consumo y aprovechamiento biológico de los alimentos mantenida</t>
  </si>
  <si>
    <t>IP 023. Estrategia intersectorial e integral de promoción a la afiliación al SGRL y divulgación de normas vigentes de seguridad laboral implementada</t>
  </si>
  <si>
    <t>IP 024. Número de instancias organizativas de trabajadores informales fortalecidas</t>
  </si>
  <si>
    <t>IP 025. Número de congresos sobre temáticas actuales y pertinentes en seguridad y salud en el trabajo realizados</t>
  </si>
  <si>
    <t>IP 026. Sistema de información para reporte de eventos laborales SIREL mantenido</t>
  </si>
  <si>
    <t>IP 027. Estrategia “Entornos saludables laborales y autocuidado” desarrollada</t>
  </si>
  <si>
    <t>IP 028. Estrategia de vigilancia epidemiológica ocupacional desarrollada</t>
  </si>
  <si>
    <t>IP 029. Programa de capacitación para el talento humano del sector salud sobre SIREL y calificación del origen de eventos laborales mantenido</t>
  </si>
  <si>
    <t>IP 030. Porcentaje de personas con discapacidad certificadas en competencias laborales calificadas con pérdida de capacidad laboral</t>
  </si>
  <si>
    <t>IP 031. Número de empresas en las que se socializa las garantías de las exenciones tributarias de renta según ley 361 1997</t>
  </si>
  <si>
    <t>IP 032. Estudio de caracterización demográfica y epidemiológica por actividad económica y de territorio de la población trabajadora informal desarrollado</t>
  </si>
  <si>
    <t>IP 033. Programa “Maternidad segura” fortalecido</t>
  </si>
  <si>
    <t>IP 034. Comité Interinstitucional interconsultivo para la prevención del abuso sexual en NNA en funcionamiento</t>
  </si>
  <si>
    <t>IP 035. Estrategia de promoción sobre los derechos sexuales y reproductivos mantenida</t>
  </si>
  <si>
    <t>IP 036. Estrategia de servicios amigables para adolescentes y jóvenes mantenida</t>
  </si>
  <si>
    <t>IP 037. Estrategia integral para la prevención de embarazo en adolescentes mantenida</t>
  </si>
  <si>
    <t>IP 038. Campaña de prevención de infecciones de transmisión sexual mantenida</t>
  </si>
  <si>
    <t>IP 039. Estrategia de seguimiento a las EPS e IPS del distrito en la implementación de la RIA materno perinatal mantenida</t>
  </si>
  <si>
    <t>IP 040. Comité intersectorial de salud sexual y reproductiva en operación</t>
  </si>
  <si>
    <t>IP 041. Estrategia de seguimiento a las EPS del distrito sobre la cobertura antirretroviral de la población notificada en SIVIGILA como confirmada para VIH o SIDA mantenida</t>
  </si>
  <si>
    <t>IP 042. Estrategia de seguimiento al cumplimiento de la ruta de atención integral de los casos de violencia sexual mantenida</t>
  </si>
  <si>
    <t>IP 043. Estrategia de seguimiento al cumplimiento de las actividades de planificación familiar mantenida</t>
  </si>
  <si>
    <t>IP 044. Política pública de salud mental presentada</t>
  </si>
  <si>
    <t>IP 045. Estrategia “Centros de escucha” mantenida</t>
  </si>
  <si>
    <t>IP 046. Estrategia “10 habilidades para la vida” mantenida</t>
  </si>
  <si>
    <t>IP 047. Estrategia de promoción y prevención en la población del sistema de responsabilidad penal para adolescentes mantenida</t>
  </si>
  <si>
    <t>IP 048. Comité de drogas del distrito en operación</t>
  </si>
  <si>
    <t>IP 049. Estrategia “Familias fuertes” mantenida</t>
  </si>
  <si>
    <t>IP 050. Estrategia para la disminución de la violencia intrafamiliar mantenida</t>
  </si>
  <si>
    <t>IP 051. Estrategia para la disminución de la violencia contra las mujeres mantenida</t>
  </si>
  <si>
    <t>IP 052. Estrategia para prevención del suicidio mantenida</t>
  </si>
  <si>
    <t>IP 053. Estrategia “Saber beber, saber vivir” mantenida</t>
  </si>
  <si>
    <t>IP 054. Estrategia de sensibilización y formación en nuevas masculinidades para la prevención de la violencia hacia las mujeres mantenida</t>
  </si>
  <si>
    <t>IP 055. Estrategia de zonas de orientación escolar mantenida</t>
  </si>
  <si>
    <t>IP 056. Estrategia de vigilancia en programas de salud en la primera infancia e infancia mantenida</t>
  </si>
  <si>
    <t>IP 057. Número de productos de apoyo entregados a población con discapacidad</t>
  </si>
  <si>
    <t>IP 058. Porcentaje de avance en la certificación de personas con discapacidad en el distrito</t>
  </si>
  <si>
    <t>IP 059. Estrategia de rehabilitación basada en la comunidad mantenida</t>
  </si>
  <si>
    <t>IP 060. Estrategia de Gestión Integrada para la vigilancia, promoción de la salud, prevención y control de las enfermedades de transmisión vectorial (ETV) y las Zoonosis intersectorialmente fortalecida</t>
  </si>
  <si>
    <t>IP 061. Estrategia mantenida de promoción y prevención frente a la tenencia responsable de mascotas</t>
  </si>
  <si>
    <t>IP 062. Porcentaje de cumplimiento de la estrategia de inspección, vigilancia y control para alimentos, agentes químicos mantenida</t>
  </si>
  <si>
    <t>IP 063. Estrategia de vigilancia a factores de riesgo ambientales que afectan la salud mantenida</t>
  </si>
  <si>
    <t>IP 064. Estrategia de vigilancia y seguimiento a las condiciones de la calidad del agua para consumo humano mantenida</t>
  </si>
  <si>
    <t>IP 065. Estrategia mantenida de vigilancia y control sanitaria en establecimientos y espacios que puedan generar riesgos para la población</t>
  </si>
  <si>
    <t>IP 066. Estrategia de promoción del autocuidado y prevención de enfermedades transmisibles mantenida</t>
  </si>
  <si>
    <t>IP 067. Estrategia “vacunación sin barreras” mantenida</t>
  </si>
  <si>
    <t>IP 068. Estrategia mantenida de información, educación y comunicación IEC para la prevención y cuidado adecuado de casos de IRA – EDA – Tuberculosis – Hansen - ETV</t>
  </si>
  <si>
    <t>IP 069. Estrategia IEC mantenida de prevención y cuidado adecuado de los casos de Infección Respiratoria Aguda IRA y EDA, para el componente comunitario en Atención Integral a las Enfermedades Prevalentes de la Infancia AIEPI</t>
  </si>
  <si>
    <t>IP 070. Estrategia “Colombia libre de tuberculosis” mantenida</t>
  </si>
  <si>
    <t>IP 071. Estrategia IEC para la divulgación de signos y síntomas asociados a enfermedades respiratorias y de piel mantenida</t>
  </si>
  <si>
    <t>IP 072. Estrategia de gestión integrada para la inspección, vigilancia y control de las enfermedades transmitidas por vectores mantenida</t>
  </si>
  <si>
    <t>IP 073. Comité Programa Ampliado de Inmunizaciones PAI en funcionamiento</t>
  </si>
  <si>
    <t>IP 074. Estrategia para la prevención y control de enfermedades adquiridas por atención en salud (IAAS) mantenida</t>
  </si>
  <si>
    <t xml:space="preserve">Programa 05. Prestación de los servicios de salud </t>
  </si>
  <si>
    <t>IP 076. Porcentaje de población en base de datos BDUA con continuidad y cobertura incrementado</t>
  </si>
  <si>
    <t>Programa 06. Aseguramiento en Salud</t>
  </si>
  <si>
    <t>IP 077. Porcentaje de base de datos del régimen subsidiado mantenida</t>
  </si>
  <si>
    <t>IP 078. Estrategia de formalización para la afiliación al SGSSS implementada</t>
  </si>
  <si>
    <t>Programa 07. Intersectorialidad</t>
  </si>
  <si>
    <t>IP 080. Estrategia de funcionamiento de 24/7 para la prestación del servicio referencia y contrarreferencia para la red de urgencias mantenida</t>
  </si>
  <si>
    <t>IP 081. Sistema de información para el funcionamiento de la red de urgencias adquirido y en funcionamiento</t>
  </si>
  <si>
    <t>IP 082. Sistema de comunicación para el funcionamiento de la red de urgencias fortalecido</t>
  </si>
  <si>
    <t>IP 083. Atención pre hospitalaria y traslado primario 24/7 en urgencias, emergencias y desastres fortalecida</t>
  </si>
  <si>
    <t>IP 084. Programa de formación y capacitación para la comunidad y la red de urgencias implementado</t>
  </si>
  <si>
    <t>IP 085. Estrategia de articulación entre las entidades de socorro y el comité de riesgo CMGRD para el simulacro de riesgos, peligros y amenazas implementada</t>
  </si>
  <si>
    <t>IP 086. Estrategia de alimentación de inventario disponible de todas las IPS para la atención oportuna en emergencias, urgencia y desastres fortalecida</t>
  </si>
  <si>
    <t>IP 087. Estrategia de monitoreo de inspección y vigilancia para el cumplimiento de las normas de riesgos, de urgencias, emergencias y desastres implementada</t>
  </si>
  <si>
    <t>IP 089. Estrategia de vigilancia en programas de salud para la adolescencia mantenida</t>
  </si>
  <si>
    <t>IP 090. Porcentaje de implementación de la política pública territorial de envejecimiento y vejez</t>
  </si>
  <si>
    <t>IP 091. Porcentaje de rutas integrales ejecutadas para la gestión de la política de envejecimiento y vejez</t>
  </si>
  <si>
    <t>IP 092. Porcentaje de cumplimiento en atención psicosocial a personas víctimas del conflicto</t>
  </si>
  <si>
    <t>IP 093. Porcentaje de avance en la gestión para la implementación del protocolo de atención integral en salud con enfoque psicosocial a población víctima del conflicto armado</t>
  </si>
  <si>
    <t>IP 094. Número de seguimiento a las medidas de atención de los casos de violencia intrafamiliar mujeres, hijos e hijas víctimas de violencia realizados</t>
  </si>
  <si>
    <t>IP 095. Porcentaje de personas de la dirección territorial de salud que reciben capacitación en género y salud</t>
  </si>
  <si>
    <t>IP 096. Número de estrategias de control social mantenidas</t>
  </si>
  <si>
    <t>IP 097. Porcentaje de personas habitantes de calle incluidas en el registro administrativo de población</t>
  </si>
  <si>
    <t>IP 098. Porcentaje de  aseguramiento en salud para la población habitante de calle</t>
  </si>
  <si>
    <t>IP 100. Porcentaje de pueblos/comunidades, consejos comunitarios, y organizaciones de base NARP que participaron en la incorporación del enfoque étnico diferencial en la planeación territorial en salud acorde a los resultados de los procesos de concertación con los grupos étnicos</t>
  </si>
  <si>
    <t>IP 101. Porcentaje de pueblos/comunidades, consejos comunitarios, y organizaciones de base indígenas que participaron en la incorporación del enfoque étnico diferencial en la planeación territorial en salud acorde a los resultados de los procesos de concertación con los grupos étnicos</t>
  </si>
  <si>
    <t>IP 102. Ruta de atención en salud para la población migrante implementada</t>
  </si>
  <si>
    <t>IP 103. Porcentaje de inimputables que acceden a servicios de salud</t>
  </si>
  <si>
    <t>IP 105. Número   de dotaciones  equipos biomédicos adquiridos y entregados a entidades prestadoras de servicios de salud pública</t>
  </si>
  <si>
    <t>IP 106. Estrategia de seguimiento y la asistencia técnica a indicadores del sistema obligatorio de calidad de la atención en salud fortalecida</t>
  </si>
  <si>
    <t xml:space="preserve">IP 107. Estrategia de recolección, consolidación y generación de informes del registro individual de la prestación del servicio (RIPS) mantenida </t>
  </si>
  <si>
    <t xml:space="preserve">IP 108. Estrategia mantenida de inventario de la capacidad instalada de las instituciones prestadoras de servicios de salud del municipio </t>
  </si>
  <si>
    <t>IP 109. Estrategia de inspección y vigilancia para el cumplimiento del sistema general de la calidad en salud fortalecida</t>
  </si>
  <si>
    <t>IP 110. Número de acciones para la eliminación de todo tipo de violencias contra las mujeres implementadas</t>
  </si>
  <si>
    <t>Inclusión social y reconciliación</t>
  </si>
  <si>
    <t>Programa 08. Atención integral para las poblaciones vulnerables  con enfoque diferencial</t>
  </si>
  <si>
    <t>IP 111. Número de acciones de atención integral para mujeres realizadas</t>
  </si>
  <si>
    <t>IP 112. Número de acciones de atención integral para juventudes realizadas</t>
  </si>
  <si>
    <t>IP 113. Número de acciones de atención integral para poblaciones étnicas realizadas</t>
  </si>
  <si>
    <t>IP 114. Número de acciones de atención integral para población LGBTIQ+ realizadas</t>
  </si>
  <si>
    <t>IP 115. Número de acciones de atención integral para personas con discapacidad realizadas</t>
  </si>
  <si>
    <t>IP 116. Número de acciones de atención integral para personas adultas mayores realizadas</t>
  </si>
  <si>
    <t>IP 117. Número de acciones de la política pública de familia implementadas</t>
  </si>
  <si>
    <t>IP 118. Número de acciones de la política pública de primera infancia, infancia y adolescencia implementadas</t>
  </si>
  <si>
    <t>IP 119. Número de acciones de atención integral a población habitante de la calle realizadas</t>
  </si>
  <si>
    <t>IP 120. Número de acciones de atención integral a población en situación de pobreza extrema realizadas</t>
  </si>
  <si>
    <t>IP 121. Mecanismo de seguimiento implementado</t>
  </si>
  <si>
    <t>IP 122. Número de eventos conmemorativos realizados</t>
  </si>
  <si>
    <t>IP 123. Política pública de habitancia de calle formulada y presentada</t>
  </si>
  <si>
    <t>IP 124. Número de políticas públicas actualizadas</t>
  </si>
  <si>
    <t>IP 125. Número de acciones de fortalecimiento institucional ejecutadas</t>
  </si>
  <si>
    <t>IP 126. Número anualidades vitalicias entregadas a través del programa "Hoy y mañana Beps"</t>
  </si>
  <si>
    <t>IP 127. Número de proyectos de inversión dirigidos a comunidad NARP con enfoque diferencial realizados</t>
  </si>
  <si>
    <t>IP 128. Estrategia de transversalización de derechos implementada</t>
  </si>
  <si>
    <t>IP 129. Número de ofertas artísticas y culturales implementadas</t>
  </si>
  <si>
    <t>Cultura</t>
  </si>
  <si>
    <t>Programa 09. Promoción y acceso efectivo a procesos culturales y artísticos</t>
  </si>
  <si>
    <t>IP 131. Número de acciones de fortalecimiento institucional ejecutadas</t>
  </si>
  <si>
    <t>IP 132. Número de políticas públicas o planes presentados</t>
  </si>
  <si>
    <t>IP 133. Número de acciones para proteger bienes de interés cultural público realizadas</t>
  </si>
  <si>
    <t>Programa 10. Gestión y protección de los bienes de interés cultural</t>
  </si>
  <si>
    <t>IP 134. Inventario distrital de bienes materiales muebles e inmuebles y patrimonio cultural inmaterial actualizado</t>
  </si>
  <si>
    <t>IP 135. Número de bienes al servicio del arte y la cultura habilitados</t>
  </si>
  <si>
    <t>IP 136. Número de viviendas de interés social promovidas y construidas</t>
  </si>
  <si>
    <t>Vivienda, ciudad y territorio</t>
  </si>
  <si>
    <t>Programa 11. Más familias con techo.</t>
  </si>
  <si>
    <t>IP 137. Política pública de vivienda formulada y presentada</t>
  </si>
  <si>
    <t xml:space="preserve">Programa 12. Acceso a soluciones de vivienda </t>
  </si>
  <si>
    <t>IP 138. Política pública de espacio público formulada y presentada</t>
  </si>
  <si>
    <t>IP 139. Número de viviendas urbanas y rurales mejoradas</t>
  </si>
  <si>
    <t>IP 141. Número de proyectos para el mejoramiento integral de barrios realizados</t>
  </si>
  <si>
    <t xml:space="preserve">Programa 13. Pequeñas obras </t>
  </si>
  <si>
    <t>Programa 14. Servicios públicos como fuente de progreso</t>
  </si>
  <si>
    <t>IP 144. Número de plantas PTAR y PTAP mantenidas y en operación</t>
  </si>
  <si>
    <t>IP 145. Número de pozos sépticos construidos y en operación</t>
  </si>
  <si>
    <t>IP 146. Estrategia anual de mantenimiento de pozos sépticos implementada</t>
  </si>
  <si>
    <t>IP 147. Número de acciones realizadas para optimizar el sistema de captación y tratamiento de agua potable en el acueducto urbano</t>
  </si>
  <si>
    <t>IP 148. Número de estrategias realizadas para la construcción y/o mantenimiento de la red de alumbrado público</t>
  </si>
  <si>
    <t>IP 149. Metros lineales construidos y/o rehabilitados de redes de acueducto</t>
  </si>
  <si>
    <t>IP 150. Metros lineales construidos y/o rehabilitados de alcantarillado sanitario, pluvial y canalizaciones</t>
  </si>
  <si>
    <t>IP 151. Número de estrategias realizadas para reducir el agua no contabilizada</t>
  </si>
  <si>
    <t>IP 152. Número de acciones de fortalecimiento institucional ejecutadas</t>
  </si>
  <si>
    <t>IP 153. Número de programas de actividad física, recreación y deportes con inclusión diseñados e implementados</t>
  </si>
  <si>
    <t>Deporte y recreación</t>
  </si>
  <si>
    <t>Programa 15. Estilo de vida saludable</t>
  </si>
  <si>
    <t>IP 154. Número de Escuelas Integrales de Desarrollo Deportivo implementadas</t>
  </si>
  <si>
    <t>IP 155. Número de programas de formación y capacitación realizadas anualmente</t>
  </si>
  <si>
    <t>IP 156. Número de apoyos entregados</t>
  </si>
  <si>
    <t>IP 157. Número de eventos realizados</t>
  </si>
  <si>
    <t>IP 158. Número de apoyos a deportistas destacados entregados</t>
  </si>
  <si>
    <t>IP 159. Número de acciones de fortalecimiento ejecutadas</t>
  </si>
  <si>
    <t>IP 160. Plan distrital de recreación y deporte incluyente construido e implementado</t>
  </si>
  <si>
    <t>IP 161. Número de escenarios deportivos y recreativos intervenidos, en operación y/o construidos</t>
  </si>
  <si>
    <t>Programa 16. Infraestructura deportiva y recreativa de calidad</t>
  </si>
  <si>
    <t>IP 162. Número de estrategias para la generación y formalización de empleo realizadas</t>
  </si>
  <si>
    <t>Trabajo</t>
  </si>
  <si>
    <t>Programa 17. Generación y formalización del empleo</t>
  </si>
  <si>
    <t>IP 163. Número de iniciativas productivas fortalecidas</t>
  </si>
  <si>
    <t>IP 165. Número de acciones realizadas de colocación en empleo formal de poblaciones vulnerables con enfoque diferencial</t>
  </si>
  <si>
    <t>IP 166. Numero de alianzas estratégicas para la generación y monitoreo del empleo ejecutadas</t>
  </si>
  <si>
    <t>IP 167. Número de investigación sobre mercado laboral realizadas</t>
  </si>
  <si>
    <t>IP 168. Número de empleos ambientales y de desinfección generados</t>
  </si>
  <si>
    <t>IP 169. Número de acciones de fortalecimiento institucional ejecutadas</t>
  </si>
  <si>
    <t>Programa 18. Jóvenes experiencia cero</t>
  </si>
  <si>
    <t>Línea 2. Barrancabermeja territorialmente sostenible</t>
  </si>
  <si>
    <t>Transporte</t>
  </si>
  <si>
    <t xml:space="preserve">Programa 19. Movilidad Sostenible,  activa y segura </t>
  </si>
  <si>
    <t>IP 174. Número de acciones del Plan local de seguridad vial desarrolladas</t>
  </si>
  <si>
    <t>IP 175. Política pública de movilidad y seguridad vial formulada y presentada</t>
  </si>
  <si>
    <t>IP 176. Número de estrategias de gestión realizadas para construir el terminal de transporte terrestre</t>
  </si>
  <si>
    <t>IP 177. Metros lineales de cicloinfraestructura construida</t>
  </si>
  <si>
    <t>IP 178. Número de estrategias implementadas para fomentar el uso de modos de transporte sostenible</t>
  </si>
  <si>
    <t>IP 180. Número de acciones de fortalecimiento institucional ejecutadas</t>
  </si>
  <si>
    <t>IP 181. Kilómetros de vías urbanas pavimentadas y/o mejoradas</t>
  </si>
  <si>
    <t>Programa 20. Infraestructura para la movilidad vial</t>
  </si>
  <si>
    <t>IP 182. Kilómetros de vía terciaria mejorada</t>
  </si>
  <si>
    <t>IP 183. Kilómetros de placas huellas construidas en vías rurales</t>
  </si>
  <si>
    <t>IP 184. Metros lineales de taludes urbanos y rurales estabilizados</t>
  </si>
  <si>
    <t>IP 185. Metros lineales de andenes peatonales construidos</t>
  </si>
  <si>
    <t>IP 187. Número de estrategias implementadas para fortalecer la plataforma tecnológica</t>
  </si>
  <si>
    <t>Tecnologías de la información y las comunicaciones</t>
  </si>
  <si>
    <t>Programa 21. Distrito Tec Barrancabermeja una ciudad conectada</t>
  </si>
  <si>
    <t>IP 188. Número de espacios digitales existentes activados</t>
  </si>
  <si>
    <t>IP 189. Número de zonas wifi en funcionamiento</t>
  </si>
  <si>
    <t>IP 190. Número de acciones de formación virtual realizadas</t>
  </si>
  <si>
    <t>IP 191. Número de acciones de fortalecimiento institucional ejecutadas</t>
  </si>
  <si>
    <t>Ambiente y desarrollo sostenible</t>
  </si>
  <si>
    <t>Programa 22. Barrancabermeja biodiversa y sostenible</t>
  </si>
  <si>
    <t>IP 193. Número de acciones implementadas para la medición de la calidad del aire y el ruido</t>
  </si>
  <si>
    <t>IP 194. Programa para la gestión sostenible del uso del suelo implementado</t>
  </si>
  <si>
    <t>IP 196. Número de acciones implementadas para la gestión integral de los residuos sólidos</t>
  </si>
  <si>
    <t>IP 197. Número de acciones implementadas para la educación y cultura ambiental</t>
  </si>
  <si>
    <t>IP 198. Número de estrategias implementadas para la gestión del riesgo y cambio climático</t>
  </si>
  <si>
    <t>IP 199. Estrategia para la producción limpia implementada</t>
  </si>
  <si>
    <t>IP 200. Número de acciones de fortalecimiento institucional ejecutadas</t>
  </si>
  <si>
    <t>Línea 3. Barrancabermeja competitiva para el desarrollo local y regional</t>
  </si>
  <si>
    <t>Agricultura y desarrollo rural</t>
  </si>
  <si>
    <t>Programa 23. Inclusión productiva de productores rurales y  pescadores artesanales</t>
  </si>
  <si>
    <t>IP 202. Número de estrategias de comercialización implementadas</t>
  </si>
  <si>
    <t>IP 203. Número de estrategias implementadas para la generación de proyectos productivos, de desarrollo rural y/o servicios de apoyo financiero para productores agropecuarios y pescadores artesanales con enfoque diferencial</t>
  </si>
  <si>
    <t>IP 204. Número de hectáreas intervenidas para la implementación de proyectos productivos</t>
  </si>
  <si>
    <t>IP 206. Número de unidades productivas caracterizadas</t>
  </si>
  <si>
    <t>IP 207. Política pública agropecuaria y de pesca artesanal presentada</t>
  </si>
  <si>
    <t>Programa 24. Desarrollo de los sectores agropecuario y  pesquero artesanal</t>
  </si>
  <si>
    <t>IP 208. Instancias de participación ciudadana agropecuarias apoyadas</t>
  </si>
  <si>
    <t>IP 209. Número de proyectos de Investigación e innovación apoyados</t>
  </si>
  <si>
    <t>IP 210. Estrategia de integración productiva local, regional y/o nacional diseñada</t>
  </si>
  <si>
    <t>IP 212. Número de eventos realizados</t>
  </si>
  <si>
    <t>IP 213. Estrategia de desarrollo rural local “Soy Rural” diseñada</t>
  </si>
  <si>
    <t>IP 215. Número de acciones de fortalecimiento institucional ejecutadas</t>
  </si>
  <si>
    <t>Comercio, industria y turismo</t>
  </si>
  <si>
    <t xml:space="preserve">Programa 25. Infraestructura estratégica para el fortalecimiento comercial, industrial y turístico </t>
  </si>
  <si>
    <t>IP 217. Marca de ciudad para la promoción del distrito actualizada e implementada</t>
  </si>
  <si>
    <t>Programa 26 Barrancabermeja competitiva</t>
  </si>
  <si>
    <t>IP 218. Estrategia de cooperación internacional para el fortalecimiento de los sectores económicos realizada</t>
  </si>
  <si>
    <t>IP 220. Número de iniciativas turísticas, ecológicas, deportivas o biodiversas apoyadas</t>
  </si>
  <si>
    <t>IP 221. Número de estrategias de promoción del comercio y la industria realizadas</t>
  </si>
  <si>
    <t>IP 222. Número de estrategias de fortalecimiento institucional ejecutadas</t>
  </si>
  <si>
    <t>Programa 27. Integración regional productiva</t>
  </si>
  <si>
    <t>IP 224. Política Pública económica regional formulada y presentada</t>
  </si>
  <si>
    <t>IP 225. Número de planes de fortalecimiento a areneros y chircaleros implementadas</t>
  </si>
  <si>
    <t>Minas y energía</t>
  </si>
  <si>
    <t xml:space="preserve">Programa 28. Desarrollo y aprovechamiento de los recursos mineros </t>
  </si>
  <si>
    <t>IP 226. Número de empresas que vinculan energía alternativa en su proceso productivo</t>
  </si>
  <si>
    <t>Programa 29. Promoción, desarrollo y utilización de las fuentes no convencionales de energía</t>
  </si>
  <si>
    <t>IP 228. Número de estrategias para el apoyo al Emprendimiento y Tecnología creadas</t>
  </si>
  <si>
    <t>Ciencia, tecnología e innovación</t>
  </si>
  <si>
    <t>Programa 30. Barrancabermeja Innovación y Tecnología -  BIT</t>
  </si>
  <si>
    <t>IP 229. Número de iniciativas de emprendimiento apoyadas</t>
  </si>
  <si>
    <t>IP 230. Número de personas impactadas con los programas de formación BIT</t>
  </si>
  <si>
    <t>IP 231. Número de iniciativas de Ciencia, Tecnología e Innovación apoyadas</t>
  </si>
  <si>
    <t>Programa 31. Tecnología al servicio del sector productivo</t>
  </si>
  <si>
    <t>IP 233. Número de alianzas implementadas entre instituciones educativas, Estado y sector empresarial para el desarrollo tecnológico, la innovación y la optimización de procesos industriales y empresariales</t>
  </si>
  <si>
    <t>Línea 4. Barrancabermeja administración moderna, segura y que convive en paz</t>
  </si>
  <si>
    <t>Gobierno territorial</t>
  </si>
  <si>
    <t xml:space="preserve">Programa 32. Administración moderna, eficiente, segura y comprometida con el territorio
</t>
  </si>
  <si>
    <t>IP 236. Número de acciones desarrolladas para fortalecer el sistema de gestión documental</t>
  </si>
  <si>
    <t>IP 237. Número de acciones de fortalecimiento institucional ejecutadas</t>
  </si>
  <si>
    <t>IP 239. Estrategia de rediseño institucional de la administración distrital realizada</t>
  </si>
  <si>
    <t>IP 240. Estudio de ubicación y pertinencia del CAD realizado</t>
  </si>
  <si>
    <t>IP 241. Número de bienes inmuebles caracterizados</t>
  </si>
  <si>
    <t>IP 242. Política de control interno implementada</t>
  </si>
  <si>
    <t>IP 244. Estatuto tributario actualizado</t>
  </si>
  <si>
    <t>Programa 33.  Fortalecimiento fiscal y sostenible de las finanzas públicas</t>
  </si>
  <si>
    <t>IP 245. Estrategia de incentivos tributarios al sector empresarial implementada</t>
  </si>
  <si>
    <t>IP 246. Estrategia de reducción de gastos implementada</t>
  </si>
  <si>
    <t>IP 247. Estrategia de recuperación de recursos y finanzas implementada</t>
  </si>
  <si>
    <t>IP 249. Porcentaje de cumplimiento de las acciones de Defensa Judicial</t>
  </si>
  <si>
    <t>Programa 34. Asistencia jurídica y defensa judicial</t>
  </si>
  <si>
    <t>IP 251. Plan anual actualizado e implementado</t>
  </si>
  <si>
    <t>Programa 35. Entornos seguros para la convivencia y seguridad ciudadana</t>
  </si>
  <si>
    <t>IP 252. Plan anual de promoción de la sana convivencia y cultura ciudadana mantenido</t>
  </si>
  <si>
    <t>IP 253. Estrategia para fortalecer los espacios promotores de convivencia y atención realizada</t>
  </si>
  <si>
    <t>IP 254. Ampliación y/o adecuación de los espacios promotores de convivencia y atención realizada</t>
  </si>
  <si>
    <t>IP 256. Número de acciones tecnológicas para la seguridad implementadas</t>
  </si>
  <si>
    <t>IP 257. Plan de intervención integral de entornos escolares creado e implementado</t>
  </si>
  <si>
    <t>IP 258. Número de parques y zonas críticas intervenidas desde la seguridad y convivencia</t>
  </si>
  <si>
    <t>IP 260. Plan maestro de espacio público actualizado e implementado</t>
  </si>
  <si>
    <t>IP 261. Número de iniciativas de fortalecimiento a veedurías y organismos de control social implementadas</t>
  </si>
  <si>
    <t>Programa 36. Gobierno participativo para la ciudadanía</t>
  </si>
  <si>
    <t>IP 263. Política pública religiosa creada y presentada</t>
  </si>
  <si>
    <t>IP 264. Número de acciones de fortalecimiento a organismos de acción comunal realizadas</t>
  </si>
  <si>
    <t>Programa 37. Fortalecimiento comunitario y comunal</t>
  </si>
  <si>
    <t>IP 265. Número de acciones de fortalecimiento a Juntas Administradoras Locales del sector rural y urbano realizadas</t>
  </si>
  <si>
    <t>IP 266. Propuesta de actualización del fondo de desarrollo comunitario presentada</t>
  </si>
  <si>
    <t>IP 268. Número de eventos de exaltación del sector comunal realizados</t>
  </si>
  <si>
    <t>Programa 38. Distrito digital</t>
  </si>
  <si>
    <t>IP 270. Aplicación digital de acceso a servicios institucionales en funcionamiento</t>
  </si>
  <si>
    <t>Justicia y del derecho</t>
  </si>
  <si>
    <t>Programa 39  Fortalecimiento a las instituciones de seguridad y justicia, fuerza pública y organismos de socorro</t>
  </si>
  <si>
    <t>IP 272. Mejoramiento del laboratorio de criminalística realizado</t>
  </si>
  <si>
    <t>IP 273. Número de planes de capacitación al cuerpo policivo y judicial realizados</t>
  </si>
  <si>
    <t>IP 275. Número de estrategias realizadas que garanticen la planeación, articulación y operación integrada entre policía, fiscalía e instituciones judiciales</t>
  </si>
  <si>
    <t>IP 276. Número de organismos de seguridad, convivencia e instituciones de interés público apoyados</t>
  </si>
  <si>
    <t>IP 277. Número de acciones de fortalecimiento institucional ejecutadas</t>
  </si>
  <si>
    <t>IP 278. Porcentaje de comisarías de familia e inspecciones de policía fortalecidas</t>
  </si>
  <si>
    <t xml:space="preserve">Programa 40. Acceso a la justicia, garantía de derechos y atención integral con enfoque diferencial y de género </t>
  </si>
  <si>
    <t>IP 279. Plan de capacitación diseñado e implementado a comisarías sobre el manejo de las mujeres víctimas y su familia en concordancia con la ley 1257 de 2008</t>
  </si>
  <si>
    <t>IP 282. Estrategia de apoyo a los espacios de diálogos de paz y convivencia ciudadana diseñada y en funcionamiento</t>
  </si>
  <si>
    <t>IP 283. Plan para la protección de líderes y lideresas con enfoque diferencial diseñado e implementado</t>
  </si>
  <si>
    <t>IP 284. Sistema de Responsabilidad Penal para Adolescentes - SRPA en funcionamiento</t>
  </si>
  <si>
    <t>IP 285. Número de acciones realizadas de atención jurídica, psicosocial e integral a víctimas del conflicto armado con enfoque diferencial y de género</t>
  </si>
  <si>
    <t>Programa 41. Barrancabermeja territorio constructor de paz</t>
  </si>
  <si>
    <t>IP 286. Número de planes de reparación colectiva y/o retornos y reubicaciones implementados</t>
  </si>
  <si>
    <t>IP 287. Porcentaje de respuestas atendidas a fallos judiciales a favor de las víctimas del conflicto armado</t>
  </si>
  <si>
    <t>IP 289. Plan de atención territorial actualizado y en funcionamiento</t>
  </si>
  <si>
    <t>IP 290. Estrategia anual de apoyo al funcionamiento del CRAV implementada</t>
  </si>
  <si>
    <t>IP 292. Política pública de víctimas del conflicto armado formulada y presentada</t>
  </si>
  <si>
    <t>IP 293. Estrategia de atención integral a las víctimas del conflicto armado mantenida</t>
  </si>
  <si>
    <t>IP 295. Número de acciones de atención integral a personas reincorporadas, reinsertadas y excombatientes realizadas</t>
  </si>
  <si>
    <t>IP 296. Número de acciones de atención integral a población refugiada, migrante y retornada realizadas</t>
  </si>
  <si>
    <t>IP 297. Número de acciones de atención integral a población víctima de trata de personas realizadas</t>
  </si>
  <si>
    <t>IP 298. Estrategia regional de promoción de una cultura de paz, reconciliación territorial y garantía de no repetición diseñada y en funcionamiento</t>
  </si>
  <si>
    <t>IP 299. Estrategia para la construcción del sistema georreferenciado de hábitat realizada</t>
  </si>
  <si>
    <t>Información estadística</t>
  </si>
  <si>
    <t>Programa 42. Medición y monitoreo estadístico como apuesta en la generación de información y de conocimiento</t>
  </si>
  <si>
    <t>IP 300. Sistema de medición y monitoreo colaborativo diseñado y en funcionamiento</t>
  </si>
  <si>
    <t>IP 301. Número de versiones de la cartilla Barrancabermeja en cifras realizadas</t>
  </si>
  <si>
    <t>Programa 42.  Medición y monitoreo estadístico como apuesta en la generación de información y de conocimiento</t>
  </si>
  <si>
    <t>Programa 43. Barrancabermeja un distrito comprometido con el ordenamiento y planificación territorial</t>
  </si>
  <si>
    <t>IP 303. Estrategia de implementación del POT desarrollada</t>
  </si>
  <si>
    <t>IP 304. División territorial del Distrito en localidades realizada</t>
  </si>
  <si>
    <t>IP 305. Estrategia de gestión para la implementación de catastro multipropósito realizada</t>
  </si>
  <si>
    <t>IP 306. Porcentaje de aumento en la implementación de la metodología del Sisbén IV por barrido</t>
  </si>
  <si>
    <t>IP 307. Promedio de personas atendidas por año</t>
  </si>
  <si>
    <t>IP 308. Porcentaje de actualización de la base de datos de estratificación</t>
  </si>
  <si>
    <t>IP 309. Conceptos de control urbano emitidos</t>
  </si>
  <si>
    <t>IP 310. Resoluciones emitidas de espacio público y publicidad</t>
  </si>
  <si>
    <t>IP 311. Número de asentamientos humanos legalizados urbanísticamente</t>
  </si>
  <si>
    <t>IP 312. Plan de Seguridad Alimentaria y Nutricional en funcionamiento</t>
  </si>
  <si>
    <t>IP 313. Porcentaje de actualización de la nomenclatura</t>
  </si>
  <si>
    <t>IP 314. Número de certificaciones emitidas de nomenclatura</t>
  </si>
  <si>
    <t>IP 315. Número de acciones de fortalecimiento institucional ejecutadas</t>
  </si>
  <si>
    <t>IP 316. Propuesta de modificación del Acuerdo Municipal 003 de 1998 realizada</t>
  </si>
  <si>
    <t>IP 317. Estrategia anual de apoyo al funcionamiento del Consejo Territorial de Planeación implementada</t>
  </si>
  <si>
    <t>IP 319. Número de rendiciones de cuentas hechas</t>
  </si>
  <si>
    <t>Ejecución de la meta</t>
  </si>
  <si>
    <t>Observaciones</t>
  </si>
  <si>
    <t xml:space="preserve">Fecha de
Inicio </t>
  </si>
  <si>
    <t>No. IP</t>
  </si>
  <si>
    <t>07. Secretaría de Infraestructura</t>
  </si>
  <si>
    <t>01. Secretaría de Educación</t>
  </si>
  <si>
    <t>02. Secretaría de Salud</t>
  </si>
  <si>
    <t>03. Secretaría de las mujeres y familia</t>
  </si>
  <si>
    <t>04. Secretaría del adulto mayor, juventud e inclusión social</t>
  </si>
  <si>
    <t>05. Secretaría de cultura, turismo y patrimonio</t>
  </si>
  <si>
    <t>06. Empresa de desarrollo urbano y vivienda de interés social de Barrancabermeja – EDUBA.</t>
  </si>
  <si>
    <t>21. Secretaría de Espacio Público</t>
  </si>
  <si>
    <t>08. Instituto para el Fomento del Deporte y la Recreación en Barrancabermeja Inderba</t>
  </si>
  <si>
    <t>09. Secretaría de empresa, empleo y emprendimiento</t>
  </si>
  <si>
    <t>10. Inspección de Tránsito y Transporte de Barrancabermeja - ITTB</t>
  </si>
  <si>
    <t>11. Secretaría TIC-CeI</t>
  </si>
  <si>
    <t>12. Secretaría de Medio Ambiente</t>
  </si>
  <si>
    <t>13. Secretaría de Agricultura y desarrollo rural</t>
  </si>
  <si>
    <t>14. Secretaría de talento humano</t>
  </si>
  <si>
    <t>22. Secretaría de Planeación</t>
  </si>
  <si>
    <t>15. Secretaría del recurso físico</t>
  </si>
  <si>
    <t>16. Oficina Asesora de Control Interno</t>
  </si>
  <si>
    <t>17. Oficina Asesora de Prensa</t>
  </si>
  <si>
    <t>18. Secretaría de hacienda</t>
  </si>
  <si>
    <t>19. Secretaría jurídica</t>
  </si>
  <si>
    <t xml:space="preserve">20. Secretaría del Interior </t>
  </si>
  <si>
    <t>PRESUPUESTADO</t>
  </si>
  <si>
    <t>OBLIGACIONES</t>
  </si>
  <si>
    <t>TOTAL PRESUPUESTADO</t>
  </si>
  <si>
    <t>TOTAL OBLIGACIONES</t>
  </si>
  <si>
    <t>COMPROMISOS</t>
  </si>
  <si>
    <t>TOTAL COMPROMISOS</t>
  </si>
  <si>
    <t>P_Recursos propios 2022</t>
  </si>
  <si>
    <t>P_SGP Educación 2022</t>
  </si>
  <si>
    <t>P_SGP Salud 2022</t>
  </si>
  <si>
    <t>P_SGP APSB 2022</t>
  </si>
  <si>
    <t>P_SGP Cultura 2022</t>
  </si>
  <si>
    <t>P_SGP Deporte 2022</t>
  </si>
  <si>
    <t>P_SGP Libre Inversión 2022</t>
  </si>
  <si>
    <t>P_SGP Alimentación Escolar 2022</t>
  </si>
  <si>
    <t>P_SGP Municipios Río Magdalena 2022</t>
  </si>
  <si>
    <t>P_SGP Primera Infancia 2022</t>
  </si>
  <si>
    <t>P_Regalías 2022</t>
  </si>
  <si>
    <t>P_Cofinanciación Departamento 2022</t>
  </si>
  <si>
    <t>P_Cofinanciación Nación 2022</t>
  </si>
  <si>
    <t>P_Crédito 2022</t>
  </si>
  <si>
    <t>P_Otros 2022</t>
  </si>
  <si>
    <t>C_Recursos propios 2022</t>
  </si>
  <si>
    <t>C_SGP Educación 2022</t>
  </si>
  <si>
    <t>C_SGP Salud 2022</t>
  </si>
  <si>
    <t>C_SGP APSB 2022</t>
  </si>
  <si>
    <t>C_SGP Cultura 2022</t>
  </si>
  <si>
    <t>C_SGP Deporte 2022</t>
  </si>
  <si>
    <t>C_SGP Libre Inversión 2022</t>
  </si>
  <si>
    <t>C_SGP Alimentación Escolar 2022</t>
  </si>
  <si>
    <t>C_SGP Municipios Río Magdalena 2022</t>
  </si>
  <si>
    <t>C_SGP Primera Infancia 2022</t>
  </si>
  <si>
    <t>C_Regalías 2022</t>
  </si>
  <si>
    <t>C_Cofinanciación Departamento 2022</t>
  </si>
  <si>
    <t>C_Cofinanciación Nación 2022</t>
  </si>
  <si>
    <t>C_Crédito 2022</t>
  </si>
  <si>
    <t>C_Otros 2022</t>
  </si>
  <si>
    <t>O_Recursos propios 2022</t>
  </si>
  <si>
    <t>O_SGP Educación 2022</t>
  </si>
  <si>
    <t>O_SGP Salud 2022</t>
  </si>
  <si>
    <t>O_SGP APSB 2022</t>
  </si>
  <si>
    <t>O_SGP Cultura 2022</t>
  </si>
  <si>
    <t>O_SGP Deporte 2022</t>
  </si>
  <si>
    <t>O_SGP Libre Inversión 2022</t>
  </si>
  <si>
    <t>O_SGP Alimentación Escolar 2022</t>
  </si>
  <si>
    <t>O_SGP Municipios Río Magdalena 2022</t>
  </si>
  <si>
    <t>O_SGP Primera Infancia 2022</t>
  </si>
  <si>
    <t>O_Regalías 2022</t>
  </si>
  <si>
    <t>O_Cofinanciación Departamento 2022</t>
  </si>
  <si>
    <t>O_Cofinanciación Nación 2022</t>
  </si>
  <si>
    <t>O_Crédito 2022</t>
  </si>
  <si>
    <t>O_Otros 2022</t>
  </si>
  <si>
    <t>IP 003. Número de estrategias implementadas para garantizar el funcionamiento de instituciones educativas oficiales</t>
  </si>
  <si>
    <t>IP 075. Porcentaje de cumplimento en la prestación de servicios de salud pagos en procedimientos contemplados en el PBS para la atención a población no asegurada, vulnerable y migrante</t>
  </si>
  <si>
    <t>IP 079. Programa de Atención Primaria en Salud APS implementada</t>
  </si>
  <si>
    <t>IP 088. Sistema de emergencia médica SEM implementado</t>
  </si>
  <si>
    <t>IP 099. Porcentaje de personas habitantes de calle que acceden a los servicios de salud</t>
  </si>
  <si>
    <t>IP 104. Número  de entidades prestadoras de servicios de salud pública mejoradas y/o construidas</t>
  </si>
  <si>
    <t>IP 130. Número de estrategias implementadas de apoyo para artistas, creadores y gestores culturales</t>
  </si>
  <si>
    <t>IP 140. Número de predios titulados</t>
  </si>
  <si>
    <t>IP 142. Metros cuadrados de espacio público construidos y/o mantenidos</t>
  </si>
  <si>
    <t>IP 143. Número de acciones realizadas para el acceso a servicios públicos domiciliarios</t>
  </si>
  <si>
    <t>IP 164. Estrategia implementada de generación y formalización de empleo que involucre poblaciones vulnerables con enfoque diferencial</t>
  </si>
  <si>
    <t xml:space="preserve">IP 170. Número de personas jóvenes sin experiencia colocadas en trabajo formal </t>
  </si>
  <si>
    <t>IP 171. Número de emprendimientos de personas jóvenes sin experiencia apoyados</t>
  </si>
  <si>
    <t>IP 172. Número de eventos de promoción realizados</t>
  </si>
  <si>
    <t>IP 173. Número de estrategias de sensibilización a los actores viales realizas</t>
  </si>
  <si>
    <t>IP 179. Porcentaje de rutas de transporte público terrestre modificadas</t>
  </si>
  <si>
    <t>IP 186. Número de estrategias de gestión realizadas para la descongestión vehicular</t>
  </si>
  <si>
    <t>IP 192. Número de acciones implementadas para la gestión integral del recurso hídrico</t>
  </si>
  <si>
    <t>IP 195. Número de acciones implementadas para la biodiversidad y servicios ecosistémicos</t>
  </si>
  <si>
    <t>IP 201. Número de estrategias implementadas para la promoción, fortalecimiento del servicio de asistencia técnica y extensión agropecuaria integral a productores agropecuarios y pescadores artesanales</t>
  </si>
  <si>
    <t>IP 205. Estrategia de Gestión para la formalización de predios rurales diseñada e iniciada</t>
  </si>
  <si>
    <t>IP 211. Porcentaje de cumplimiento de la estrategia de integración productiva local, regional y/o nacional</t>
  </si>
  <si>
    <t>IP 214. Porcentaje de cumplimiento de la estrategia de desarrollo rural local “Soy Rural”</t>
  </si>
  <si>
    <t>IP 216. Número de estrategias realizadas para la construcción o mejoramiento de infraestructura para el fortalecimiento comercial industrial y turístico</t>
  </si>
  <si>
    <t>IP 219. Estrategia de gestión para el desarrollo logístico y multimodal en Barrancabermeja realizada</t>
  </si>
  <si>
    <t>IP 223. Número de alianzas de integración regional realizadas</t>
  </si>
  <si>
    <t>IP 227. Número de estrategias para el uso de energía alternativa en los sectores salud, educación, industria, comercio, turismo y agropecuario</t>
  </si>
  <si>
    <t>IP 232. Número de estrategias desarrolladas para fomentar en empresas el uso de tecnologías limpias dentro de sus procesos productivos</t>
  </si>
  <si>
    <t>IP 234. Número de empresas que implementan tecnologías de optimización en sus procesos productivos</t>
  </si>
  <si>
    <t>IP 235. Número de planes implementados para la gestión estratégica del talento humano</t>
  </si>
  <si>
    <t>IP 238. Número de acciones anuales implementadas del Plan de anticorrupción y atención al ciudadano</t>
  </si>
  <si>
    <t>IP 243. Estrategia de comunicaciones mantenida</t>
  </si>
  <si>
    <t>IP 248. Estudio realizado para la revisión de acuerdos municipales que afecten la situación fiscal</t>
  </si>
  <si>
    <t>IP 250. Porcentaje de cumplimiento en la asistencia jurídica</t>
  </si>
  <si>
    <t>IP 255. Número de sistemas de información, control, comunicaciones y tecnología para fortalecer la seguridad y convivencia diseñados e implementados</t>
  </si>
  <si>
    <t>IP 259. Número de campañas implementadas para garantizar el goce y disfrute del espacio público</t>
  </si>
  <si>
    <t>IP 262. Estrategia de interacción permanente con la ciudadanía diseñada e implementada</t>
  </si>
  <si>
    <t>IP 267. Estrategia implementada para aumentar la participación de mujeres y jóvenes en los procesos comunitarios y comunales</t>
  </si>
  <si>
    <t>IP 269. Número de acciones de la política de gobierno digital ejecutadas</t>
  </si>
  <si>
    <t>IP 271. Número de espacios garantes del acceso a la justicia habilitados</t>
  </si>
  <si>
    <t>IP 274. Política de recompensas implementada</t>
  </si>
  <si>
    <t>IP 280. Estrategia integral diseñada e implementada de acceso y garantía de derechos con enfoque diferencial para las mujeres víctimas de violencias de género</t>
  </si>
  <si>
    <t>IP 281. Estrategia de gestión para la puesta en marcha de la oficina de asuntos étnicos realizada</t>
  </si>
  <si>
    <t>IP 288. Caracterización de la población víctima del conflicto armado actualizada</t>
  </si>
  <si>
    <t>IP 291. Número de eventos conmemorativos para las víctimas del conflicto armado apoyados</t>
  </si>
  <si>
    <t>IP 294. Estrategias de familias en acción y jóvenes en acción apoyadas</t>
  </si>
  <si>
    <t>IP 302. POT actualizado y presentado</t>
  </si>
  <si>
    <t>IP 318. Porcentaje de cumplimiento en los mecanismos de seguimiento y evaluación</t>
  </si>
  <si>
    <t>02. SALUD</t>
  </si>
  <si>
    <t>Dependecias</t>
  </si>
  <si>
    <t>03. MUJERES</t>
  </si>
  <si>
    <t>04. ADULTO MAYOR</t>
  </si>
  <si>
    <t>05. CULTURA</t>
  </si>
  <si>
    <t>06. EDUBA</t>
  </si>
  <si>
    <t>07. INFRAESTRUCTURA</t>
  </si>
  <si>
    <t>08. INDERBA</t>
  </si>
  <si>
    <t>09. EMPRESAS</t>
  </si>
  <si>
    <t>10. ITTB</t>
  </si>
  <si>
    <t>11. TIC</t>
  </si>
  <si>
    <t>12. MEDIO AMBIENTE</t>
  </si>
  <si>
    <t>13. AGRICULTURA</t>
  </si>
  <si>
    <t>14. TALENTO HUMANO</t>
  </si>
  <si>
    <t>15. RECURSOS FÍSICOS</t>
  </si>
  <si>
    <t>16. CONTROL INTERNO</t>
  </si>
  <si>
    <t>17. PRENSA</t>
  </si>
  <si>
    <t>18. HACIENDA</t>
  </si>
  <si>
    <t>19. JURÍDICA</t>
  </si>
  <si>
    <t>20. INTERIOR</t>
  </si>
  <si>
    <t>21. ESPACIO PÚBLICO</t>
  </si>
  <si>
    <t>22. PLANEACIÓN</t>
  </si>
  <si>
    <t>Reportó</t>
  </si>
  <si>
    <t>PLAN OPERATIVO ANUAL DE INVERSIONES - POAI 2022</t>
  </si>
  <si>
    <t>Nombre del sector de inversión con el que se financiará la intervención</t>
  </si>
  <si>
    <t>Código del sector</t>
  </si>
  <si>
    <t>Nombre del Programa aprobado en el PDT</t>
  </si>
  <si>
    <t>Nombre del Programa según el Manual de Clasificación Programático del Gasto Público</t>
  </si>
  <si>
    <t>Codigo del Programa</t>
  </si>
  <si>
    <t>Nombre del Producto aprobado en el PDT</t>
  </si>
  <si>
    <t>Dependencia responsable</t>
  </si>
  <si>
    <t>Nombre del Producto según el Catálogo de Productos de la MGA</t>
  </si>
  <si>
    <t>Codigo del Producto según Catálogo de productos de la MGA</t>
  </si>
  <si>
    <t>INDICADOR DE PRODUCTO PDT</t>
  </si>
  <si>
    <t>Indicador de Producto según Catálogo de Productos de la MGA</t>
  </si>
  <si>
    <t>Codigo del indicador de Producto Según el Catálogo de Productos de la MGA</t>
  </si>
  <si>
    <t>CODIGO BPIN</t>
  </si>
  <si>
    <t>NOMBRE DEL PROYECTO</t>
  </si>
  <si>
    <t>Recursos propios 2022</t>
  </si>
  <si>
    <t>SGP Educación 2022 (valores en pesos)</t>
  </si>
  <si>
    <t xml:space="preserve"> SGP Salud 2022 (valores en pesos)</t>
  </si>
  <si>
    <t>SGP APSB 2022</t>
  </si>
  <si>
    <t>SGP Cultura 2022</t>
  </si>
  <si>
    <t>SGP Deporte 2022</t>
  </si>
  <si>
    <t>SGP Libre Inversión 2022</t>
  </si>
  <si>
    <t>SGP Alimentación Escolar 2022</t>
  </si>
  <si>
    <t>SGP Municipios Río Magdalena 2022</t>
  </si>
  <si>
    <t>SGP Primera Infancia 2022</t>
  </si>
  <si>
    <t xml:space="preserve"> Regalías 2022</t>
  </si>
  <si>
    <t>Cofinanciación Departamento 2022</t>
  </si>
  <si>
    <t>Cofinanciación Nación 2022</t>
  </si>
  <si>
    <t>Crédito 2022</t>
  </si>
  <si>
    <t>Otros 2022</t>
  </si>
  <si>
    <t>Total  2022</t>
  </si>
  <si>
    <t>Calidad, cobertura y fortalecimiento de la educación inicial, prescolar, básica y media (2201)</t>
  </si>
  <si>
    <t>Producto 002. Acceso y permanencia en educación inicial, prescolar, básica y media</t>
  </si>
  <si>
    <t>Secretaría de Educación</t>
  </si>
  <si>
    <t>Servicio educativo (2201071)</t>
  </si>
  <si>
    <t xml:space="preserve">IP 003. Número de estrategias implementadas para garantizar el funcionamiento de instituciones educativas oficiales </t>
  </si>
  <si>
    <t>Establecimientos educativos en operación (220107100)</t>
  </si>
  <si>
    <t>Mantenimiento del pago de nómina del personal docente, directivo docente y administrativos del sector educativo oficial del distrito de Barrancabermeja, Santander</t>
  </si>
  <si>
    <t>Implementación de estrategias para garantizar el funcionamiento de los establecimientos educativos del sector educativo oficial del distrito de Barrancabermeja, Santander</t>
  </si>
  <si>
    <t>Servicio de fomento para el acceso a la educación inicial, preescolar, básica y media. (2201017)</t>
  </si>
  <si>
    <t>Personas beneficiadas con estrategias de fomento para el acceso a la educación inicial, preescolar, básica y media.  (220101700)</t>
  </si>
  <si>
    <t xml:space="preserve">
2020680810117</t>
  </si>
  <si>
    <t>Fortalecimiento de las estrategias que garantizan el acceso y permantencia de la población estudiantil del sector educativo oficial del distrito de Barrancabermeja, Santander</t>
  </si>
  <si>
    <t xml:space="preserve"> 
2020680810115</t>
  </si>
  <si>
    <t>Prestación de Servicios de Alimentación Escolar a la población estudiantil del sector educativo oficial del Distrito de Barrancabermeja, Santander</t>
  </si>
  <si>
    <t>Prestación de Servicio de Transporte Escolar a Estudiantes del sector educativo oficial del Distrito de Barrancabermeja, Santander</t>
  </si>
  <si>
    <t>Producto 003. Fortalecimiento institucional del sector público educativo</t>
  </si>
  <si>
    <t>Fortalecimiento institucional del sector educativo oficial del distrito de Barrancabermeja, Santander</t>
  </si>
  <si>
    <t>Servicio de evaluación de la calidad de la educación inicial, preescolar, básica y media (2201073)</t>
  </si>
  <si>
    <t>Estudiantes de media evaluados con pruebas nacionales (220107304)</t>
  </si>
  <si>
    <t xml:space="preserve">
2020680810056</t>
  </si>
  <si>
    <t>Producto 004. Implementación de la inclusión y equidad en la educación con enfoque diferencial</t>
  </si>
  <si>
    <t>Mejoramiento de los procesos educativos en inclusión y equidad en los establecimientos educativos oficiales en el distrito de Barrancabermeja, Santander</t>
  </si>
  <si>
    <t>Producto 005. Mejoramiento de la calidad educativa</t>
  </si>
  <si>
    <t>En formulación</t>
  </si>
  <si>
    <t>Mejoramiento de la calidad educativa mediante el desarrollo de estrategias que fortalezca el proceso educativo en el distrito de Barrancabermeja, Santander</t>
  </si>
  <si>
    <t>Producto 006. Formación y capacitación para docentes y directivos docentes</t>
  </si>
  <si>
    <t>Servicio de fortalecimiento a las capacidades de los docentes de educación Inicial, preescolar, básica y media (2201074)</t>
  </si>
  <si>
    <t>Docentes y agentes educativos  de educación inicial, preescolar, básica y media beneficiados con estrategias de mejoramiento de sus capacidades (220107400)</t>
  </si>
  <si>
    <t>Desarrollo del plan de  formación de docentes y directivos docentes del sector educativo oficial del distrito de Barrancabermeja, Santander</t>
  </si>
  <si>
    <t>Producto 007. Fortalecimiento a la educación inicial</t>
  </si>
  <si>
    <t>Servicio de asistencia técnica en educación inicial, preescolar, básica y media (2201006)</t>
  </si>
  <si>
    <t>Entidades con asistencia técnica en educación inicial (220100605)</t>
  </si>
  <si>
    <t>Fortalecimiento de la educación inicial en el marco de la atención integral de los niños y niñas del distrito de Barrancabermeja, Santander</t>
  </si>
  <si>
    <t>Ambientes de aprendizaje para la educación inicial preescolar, básica y media dotados (2201070)</t>
  </si>
  <si>
    <t>Ambientes de aprendizaje dotados (220107000)</t>
  </si>
  <si>
    <t>Calidad y fomento de la educación superior (2202)</t>
  </si>
  <si>
    <t>Producto 008. Acceso a la educación superior con inclusión.</t>
  </si>
  <si>
    <t>Servicio de fomento para el acceso a la educación superior o terciaria (2202005)</t>
  </si>
  <si>
    <t>Beneficiarios de estrategias o programas de  fomento para el acceso a la educación superior o terciaria (220200500)</t>
  </si>
  <si>
    <t xml:space="preserve">
2020680810048</t>
  </si>
  <si>
    <t>Apoyo para fomentar el acceso a la educación superior con inclusión con "Becas que cambian vidas" en el distrito de Barrancabermeja, Santander</t>
  </si>
  <si>
    <t>Producto 009. Articulación entre Instituciones de Educación para el Trabajo y Desarrollo Humano (ETDH), las Instituciones de Educación Superior (IES) y el sector productivo.</t>
  </si>
  <si>
    <t>Servicio de mejoramiento de la calidad de la educación para el trabajo y el desarrollo humano (2202011)</t>
  </si>
  <si>
    <t>Instituciones de formación para el trabajo y el desarrollo humano con asistencia técnica (220201102)</t>
  </si>
  <si>
    <t>Implementación de alianzas estratégicas para fomentar la articulación entre Instituciones de Educación Superior, instituciones de Educación para el Trabajo y Desarrollo Humano y el sector productivo en el distrito de Barrancabermeja, Santander</t>
  </si>
  <si>
    <t>Salud pública (1905)</t>
  </si>
  <si>
    <t>Producto 010. Políticas e intervenciones transectoriales para la promoción, prevención de la salud, acceso a una atención integrada y control de enfermedades no transmisibles</t>
  </si>
  <si>
    <t>Secretaría de Salud</t>
  </si>
  <si>
    <t>Servicio de promoción de la salud y prevención de riesgos asociados a condiciones no transmisibles (1905031)</t>
  </si>
  <si>
    <t>Campañas de promoción de la salud  y prevención de riesgos asociados a condiciones no transmisibles implementadas (190503100)</t>
  </si>
  <si>
    <t>Desarrollo plan decenal de salud publica de intervenciones colectivas o individuales de alta externalidad en salud, en el Distrito de Barrancabermeja, Departamento de Santander</t>
  </si>
  <si>
    <t>Servicio de gestión del riesgo para abordar condiciones crónicas prevalentes (1905023)</t>
  </si>
  <si>
    <t>Campañas de gestión del riesgo para abordar condiciones crónicas prevalentes implementadas (190502300)</t>
  </si>
  <si>
    <t>Apoyo, vigilancia y gestion a la salud publica de ls dimensiones prioritarias y transversales enmarcadas en el plan decenal de salud publica en el Distrito de Barrancabermeja, departamento de Santander</t>
  </si>
  <si>
    <t>Producto 011. Seguridad alimentaria y nutricional</t>
  </si>
  <si>
    <t>Servicio de gestión del riesgo para temas de consumo, aprovechamiento biológico, calidad e inocuidad de los alimentos (1905028)</t>
  </si>
  <si>
    <t>Personas atendidas con campañas de gestión del riesgo para temas de consumo y aprovechamiento biológico de los alimentos, calidad e inocuidad de los alimentos  (190502801)</t>
  </si>
  <si>
    <t>Campañas de gestión del riesgo para temas de consumo, aprovechamiento biológico, calidad e inocuidad de los alimentos implementadas (190502800)</t>
  </si>
  <si>
    <t>Producto 012. Condiciones de salud y medio ambiente de trabajo de la población trabajadora formal e informal</t>
  </si>
  <si>
    <t>Servicio de gestión del riesgo para abordar situaciones prevalentes de origen laboral (1905025)</t>
  </si>
  <si>
    <t>Personas atendidas con campañas de gestión del riesgo para abordar situaciones prevalentes de origen laboral (190502501)</t>
  </si>
  <si>
    <t>Campañas de gestión del riesgo para abordar situaciones prevalentes de origen laboral implementadas (190502500)</t>
  </si>
  <si>
    <t>Producto 013. Ejercicio pleno y autónomo de los derechos sexuales y reproductivos de las personas, grupos y comunidades con enfoques de género y diferencial</t>
  </si>
  <si>
    <t>Servicio de gestión del riesgo en temas de salud sexual y reproductiva (1905021)</t>
  </si>
  <si>
    <t>Personas atendidas con campañas de gestión del riesgo en temas de salud sexual y reproductiva (190502101)</t>
  </si>
  <si>
    <t>Campañas de gestión del riesgo en temas de salud sexual y reproductiva implementadas (190502100)</t>
  </si>
  <si>
    <t xml:space="preserve">Producto 014. Gestión integral de los riesgos asociados a la salud mental y la convivencia social </t>
  </si>
  <si>
    <t>Servicio de gestión del riesgo en temas de trastornos mentales (1905022)</t>
  </si>
  <si>
    <t>Campañas de gestión del riesgo en temas de trastornos mentales implementadas (190502200)</t>
  </si>
  <si>
    <t>Formulación y elaboración de la política pública de salud mental, en el Distrito de Barrancabermeja, Departamento de Santander.</t>
  </si>
  <si>
    <t>Personas atendidad con campañas de gestión del riesgo en temas de trastornos mentales (190502201)</t>
  </si>
  <si>
    <t>Servicio de gestión del riesgo en temas de consumo de sustancias psicoactivas (1905020)</t>
  </si>
  <si>
    <t>Campañas de gestión del riesgo en temas de consumo de sustancias psicoactivas implementadas (190502000)</t>
  </si>
  <si>
    <t>Personas atendidas con campañas de gestión del riesgo en temas de consumo de sustancias psicoactivas (190502001)</t>
  </si>
  <si>
    <t xml:space="preserve">Producto 015. Mitigación de la inequidad social y sanitaria en población vulnerable con enfoque diferencial </t>
  </si>
  <si>
    <t>Documentos de lineamientos técnicos (1905014)</t>
  </si>
  <si>
    <t>Documentos de lineamientos técnicos elaborados (190501400)</t>
  </si>
  <si>
    <t>Personas atendidas con campañas de promoción sobre condiciones crónicas prevalentes (190502301)</t>
  </si>
  <si>
    <t xml:space="preserve">Producto 016. Salud Ambiental </t>
  </si>
  <si>
    <t>Servicio de gestión del riesgo para abordar situaciones de salud relacionadas con condiciones ambientales (1905024)</t>
  </si>
  <si>
    <t>Personas atendidas con campañas de gestión del riesgo para abordar situaciones de salud relacionadas con condiciones ambientales (190502401)</t>
  </si>
  <si>
    <t>Campañas de gestión del riesgo para abordar situaciones de salud relacionadas con condiciones ambientales implementadas (190502400)</t>
  </si>
  <si>
    <t xml:space="preserve">Producto 017. Promoción del autocuidado y prevención de enfermedades transmisibles </t>
  </si>
  <si>
    <t>Servicio de gestión del riesgo para enfermedades emergentes, reemergentes y desatendidas (1905026)</t>
  </si>
  <si>
    <t>Personas atendidas con campañas de gestión del riesgo para enfermedades emergentes, reemergentes y desatendidas (190502601)</t>
  </si>
  <si>
    <t>Servicio de gestión del riesgo para enfermedades inmunoprevenibles (1905027)</t>
  </si>
  <si>
    <t>Personas atendidas con campañas de gestión del riesgo para enfermedades inmunoprevenibles (190502701)</t>
  </si>
  <si>
    <t>Servicio de suministro de insumos para el manejo de eventos de interés en salud pública (1905029)</t>
  </si>
  <si>
    <t>Personas en capacidad de ser atendidas (190502901)</t>
  </si>
  <si>
    <t>Campañas de gestión del riesgo para enfermedades emergentes, reemergentes y desatendidas implementadas (190502600)</t>
  </si>
  <si>
    <t>Aseguramiento y prestación integral de servicios de salud (1906)</t>
  </si>
  <si>
    <t xml:space="preserve">Producto 018. Salud Humana </t>
  </si>
  <si>
    <t>Servicio de atención en salud a la población (1906004)</t>
  </si>
  <si>
    <t>IP 075. Porcentaje de cumplimiento en la  prestación de servicios de salud pagos en procedimientos contemplados en el PBS para la atención a población no asegurada, vulnerable y migrante</t>
  </si>
  <si>
    <t>Personas atendidas con servicio de salud (190600400)</t>
  </si>
  <si>
    <t>Fortalecimiento, mejoramiento y vigilancia en la prestacion de los servicios de salud, en el Distrito de Barrancabermeja, Departamento de Santander</t>
  </si>
  <si>
    <t xml:space="preserve">Producto 019. Facilidad de acceso a los planes de beneficios y la cobertura mínima en salud </t>
  </si>
  <si>
    <t>Personas afiliadas en servicio de salud (190600401)</t>
  </si>
  <si>
    <t>Fortalecimiento y vigilancia de la autoridad sanitaria para el aseguramiento en salud, en el Distrito de Barrancabermeja, Departamento de Santander</t>
  </si>
  <si>
    <t>Servicio de información para las instituciones públicas prestadoras de salud y la dirección de la entidad territorial implementado (1906031)</t>
  </si>
  <si>
    <t>Sistema de información implementado (190603100)</t>
  </si>
  <si>
    <t>Servicio de promoción de afiliaciones al régimen contributivo del Sistema General de Seguridad Social de las personas con capacidad de pago (1906032)</t>
  </si>
  <si>
    <t>Personas con capacidad de pago afiliadas (190603200)</t>
  </si>
  <si>
    <t>Inspección, vigilancia y control (1903)</t>
  </si>
  <si>
    <t>Producto 020. Atención primaria en salud</t>
  </si>
  <si>
    <t>Servicio de implementación de estrategias para el fortalecimiento del control social en salud (1903025)</t>
  </si>
  <si>
    <t xml:space="preserve">IP 079. Programa de atención primaria en salud APS implementada </t>
  </si>
  <si>
    <t>estrategias para el fortalecimiento del control social en salud implementadas (190302500)</t>
  </si>
  <si>
    <t>Fortalecimiento y mejoramiento de la estrategia atencion primaria en salud en el Distrito de Barrancabermeja, Departamento de Santander</t>
  </si>
  <si>
    <t>Producto 021. Emergencias y Desastres en salud</t>
  </si>
  <si>
    <t>Servicio de atención en salud pública en situaciones de emergencias y desastres (1905030)</t>
  </si>
  <si>
    <t>Personas en capacidad de ser atendidas (190503000)</t>
  </si>
  <si>
    <t>Fortalecimiento del sistema de emergencias y desastres en salud del Distrito de Barrancabermeja, Departamento de Santander</t>
  </si>
  <si>
    <t>Servicio de educación informal en temas de salud pública (1905019)</t>
  </si>
  <si>
    <t>Personas capacitadas (190501900)</t>
  </si>
  <si>
    <t>Documentos de planeación (1905015)</t>
  </si>
  <si>
    <t>Documentos de planeación en salud pública para atención de emergencias y desastres elaborados (190501502)</t>
  </si>
  <si>
    <t xml:space="preserve">IP 088. Sistema de emergencia médica SEM implementado </t>
  </si>
  <si>
    <t xml:space="preserve">Producto 022. Promoción social en la comunidad </t>
  </si>
  <si>
    <t>Implementacion de acciones de promocion y participacion social en poblaciones vulnerables del Distrito de Barrancabermeja, Departamento de Santander</t>
  </si>
  <si>
    <t>IP 099. Porcentaje de personas  habitantes de calle que acceden a los servicios de salud</t>
  </si>
  <si>
    <t xml:space="preserve">Producto 023. Calidad de la atención en salud </t>
  </si>
  <si>
    <t>Hospitales de primer nivel de atención construidos y dotados (1906030)</t>
  </si>
  <si>
    <t xml:space="preserve">IP 104. Número  de entidades prestadoras de servicios de salud pública mejoradas y/o construidas </t>
  </si>
  <si>
    <t>Hospitales de primer nivel de atención construidos y dotados (190603000)</t>
  </si>
  <si>
    <t>Servicio de apoyo para la dotación hospitalaria (1906026)</t>
  </si>
  <si>
    <t>Equipos biomédicos adquiridos (190602602)</t>
  </si>
  <si>
    <t>Servicio de asistencia técnica a Instituciones Prestadoras de Servicios de Salud (1906029)</t>
  </si>
  <si>
    <t>Instituciones Prestadoras de Servicios de Salud asistidas técnicamente (190602900)</t>
  </si>
  <si>
    <t>Reportes de información entregados (190603101)</t>
  </si>
  <si>
    <t>Servicio de inspección, vigilancia y control (1903011)</t>
  </si>
  <si>
    <t>visitas realizadas (190301100)</t>
  </si>
  <si>
    <t>Promoción al acceso a la justicia (1202)</t>
  </si>
  <si>
    <t xml:space="preserve">Producto 117. Articulación de acciones de atención integral a personas en permanente desprotección en el marco de la corresponsabilidad con las entidades del gobierno nacional, departamental y otras entidades </t>
  </si>
  <si>
    <t>Secretaría de las mujeres y familia</t>
  </si>
  <si>
    <t>Servicio de promoción del acceso a la justicia (1202019)</t>
  </si>
  <si>
    <t>IP 294. Estrategias de familias en acción  y jóvenes en acción apoyadas</t>
  </si>
  <si>
    <t>Estrategias de acceso a la justicia desarrolladas (120201900)</t>
  </si>
  <si>
    <t>Apoyo para el fortalecimiento de los programas de la Dirección de Transferencias Monetarias Condicionadas para la operación de los programas Familias en acción, Jóvenes en acción y el Esquema de Compensación del IVA en el Distrito de Barrancabermeja</t>
  </si>
  <si>
    <t>Inclusión social y productiva para la población en situación de vulnerabilidad (4103)</t>
  </si>
  <si>
    <t>Producto 024. Mecanismos para beneficiar poblaciones vulnerables y comunidades etnicas con enfoque diferencial</t>
  </si>
  <si>
    <t>Servicio de gestión de oferta social para la población vulnerable (4103052)</t>
  </si>
  <si>
    <t>Beneficiarios de la oferta social atendidos (410305201)</t>
  </si>
  <si>
    <t>Desarrollo de acciones para eliminar las violencias contra las mujeres en el Distrito de Barrancabermeja</t>
  </si>
  <si>
    <t>Apoyo y atención integral a las mujeres en el Distrito de Barrancabermeja</t>
  </si>
  <si>
    <t>Implementación de acciones de la política pública de familias en el Distrito de Barrancabermeja</t>
  </si>
  <si>
    <t>Implementación de la política pública para la atención y prevención integral de los niños, niñas y adolescentes en el Distrito de Barrancabermeja </t>
  </si>
  <si>
    <t>Producto 026. Eventos conmemorativos</t>
  </si>
  <si>
    <t xml:space="preserve">Apoyo a las actividades y eventos conmemorativos dirigidos a la comunidad vulnerable - secretaria de las mujeres y la familia del Distrito de Barrancabermeja </t>
  </si>
  <si>
    <t>Producto 028. Fortalecimiento institucional del sector público de inclusión social</t>
  </si>
  <si>
    <t>Servicio de acompañamiento familiar y comunitario para la superación de la pobreza (4103050)</t>
  </si>
  <si>
    <t>Iniciativas de fortalecimiento comunitario apoyadas (410305009)</t>
  </si>
  <si>
    <t>Fortalecimiento técnico, jurídico y administrativo de la Secretaría de las Mujeres y Familia</t>
  </si>
  <si>
    <t>Producto 030. Transversalización de los derechos de la población vulnerable con enfoque diferencial</t>
  </si>
  <si>
    <t>Por certificar</t>
  </si>
  <si>
    <t>Formulación e implementación de una estrategia para la transversalización de derechos de la población vulnerable- Secretaría de las Mujeres y Familia del Distrito de Barrancabermeja</t>
  </si>
  <si>
    <t>Generación y formalización del empleo (3602)</t>
  </si>
  <si>
    <t>Producto 053. Empleo para jóvenes sin experiencia</t>
  </si>
  <si>
    <t>Secretaría del adulto mayor, juventud e inclusión social</t>
  </si>
  <si>
    <t>Servicio de colocación laboral (3602004)</t>
  </si>
  <si>
    <t xml:space="preserve">IP 170. Número de personas jóvenes sin experiencia colocadas en trabajo formal  </t>
  </si>
  <si>
    <t>Personas colocadas laboralmente (360200400)</t>
  </si>
  <si>
    <t>Apoyo para la implementación del programa de jóvenes experiencia cero</t>
  </si>
  <si>
    <t>Apoyo para el reconocimiento y participación de las juventudes en el Distrito de Barrancabermeja</t>
  </si>
  <si>
    <t>Apoyo y atención a los grupos afrocolombianos del Distrito de Barrancabermeja</t>
  </si>
  <si>
    <t>Apoyo y atención a la población indígena de Barrancabermeja</t>
  </si>
  <si>
    <t>Asistencia y atención a la población LGBTIQ+ del Distrito de Barrancabermeja</t>
  </si>
  <si>
    <t>Apoyo y fortalecimiento a organizaciones y familias con discapacidad en el Distrito de Barrancabermeja</t>
  </si>
  <si>
    <t>Atención integral de población en situación permanente de desprotección social y/o familiar (4104)</t>
  </si>
  <si>
    <t>Servicio de atención y protección integral al adulto mayor (4104008)</t>
  </si>
  <si>
    <t>Adultos mayores atendidos con servicios integrales (410400800)</t>
  </si>
  <si>
    <t>Apoyo y atención a las personas adultas mayores del Distrito de Barrancabermeja</t>
  </si>
  <si>
    <t>Servicio de articulación de oferta social para la población habitante de calle (4104026)</t>
  </si>
  <si>
    <t>Personas atendidas con oferta institucional (410402600)</t>
  </si>
  <si>
    <t>Apoyo y atención a la población  habitante de calle del Distrito de Barrancabermeja</t>
  </si>
  <si>
    <t>Apoyo y atención a la población en condición de pobreza extrema del Distrito de Barrancabermeja</t>
  </si>
  <si>
    <t>IP-112. Número de acciones de atención integral para juventudes realizadas.</t>
  </si>
  <si>
    <t xml:space="preserve">Apoyo a la creación y fortalecimiento de unidades productivas dirigidas a las comunidades vulnerables del distrito de Barrancabermeja
</t>
  </si>
  <si>
    <t xml:space="preserve">IP-113. Número de acciones de atención integral para poblaciones étnicas realizadas  </t>
  </si>
  <si>
    <t>IP-114. Número de acciones de atención integral para población LGBTIQ+ realizadas</t>
  </si>
  <si>
    <t xml:space="preserve">IP-115. Número de acciones de atención integral para personas con discapacidad realizadas </t>
  </si>
  <si>
    <t xml:space="preserve">Apoyo a las actividades y eventos conmemorativos dirigidos a la comunidad vulnerable - secretaria de adulto mayor, juventud e inclusión social del Distrito de Barrancabermeja </t>
  </si>
  <si>
    <t>Producto 027. Creación o actualización de políticas públicas para la atención integral de poblaciones vulnerables con enfoque diferencial</t>
  </si>
  <si>
    <t>Fortalecimiento técnico, jurídico y administrativo de la Secretaría de Desarrollo Económico y Social del Distrito de Barrancabermeja</t>
  </si>
  <si>
    <t>NUEVO (EN PROCESO DE REGISTRO)</t>
  </si>
  <si>
    <t>Formulación e implementación de una estrategia para la transversalización de derechos de la población vulnerable- Secretaría del Adulto Mayor, Juventud e Inclusión Social del Distrito de Barrancabermeja </t>
  </si>
  <si>
    <t>Promoción y acceso efectivo a procesos culturales y artísticos (3301)</t>
  </si>
  <si>
    <t xml:space="preserve">Producto 031. Fomento de las ofertas artísticas y culturales </t>
  </si>
  <si>
    <t>Secretaría de cultura, turismo y patrimonio</t>
  </si>
  <si>
    <t>Servicio de promoción de actividades culturales (331053)</t>
  </si>
  <si>
    <t>Personas beneficiadas (330112200)</t>
  </si>
  <si>
    <t>Apoyo al desarrollo de acciones para implementar el Programa de apoyo, promoción y acceso efectivo a procesos culturales y artísticos en el distrito de Barrancabermeja, Santander.</t>
  </si>
  <si>
    <t>Promoción y acceso efectivo a procesos culturales y artísticos</t>
  </si>
  <si>
    <t>Servicio de acceso a materiales de lectura</t>
  </si>
  <si>
    <t>Fortalecimiento de bibliotecas y plan de lectura del distrito de Barrancabermeja, Santander</t>
  </si>
  <si>
    <t>Servicio de educación formal al sector artístico y cultural (331052)</t>
  </si>
  <si>
    <t xml:space="preserve">IP 130. Número de estrategias implementadas de apoyo para artistas, creadores y gestores culturales </t>
  </si>
  <si>
    <t>Apoyo y profesionalización de artistas, creadores y gestores culturales en el distrito de Barrancabermeja, Santander.</t>
  </si>
  <si>
    <t>Servicio de apoyo financiero al sector artístico y cultural (331054)</t>
  </si>
  <si>
    <t>Fortalecimiento del Programa de Beneficios Económicos periódicos para artistas, creadoress y gestores culturales en el distrito de Barrancabermeja, Santander</t>
  </si>
  <si>
    <t>Producto 032. Fortalecimiento institucional del sector público de cultura</t>
  </si>
  <si>
    <t>Servicio de apoyo para la organización y la participación del sector artístico, cultural y la ciudadanía</t>
  </si>
  <si>
    <t>Consejos apoyados (330107408)</t>
  </si>
  <si>
    <t>Fortalecimiento técnico, jurídico y administrativo de la Secretaría de Cultura, Turismo y Patrimonio del Distrito de Barrancabermeja </t>
  </si>
  <si>
    <t>Documentos normativos (3301071)</t>
  </si>
  <si>
    <t>Documentos normativos realizados (330107100)</t>
  </si>
  <si>
    <t>Apoyo para la formulación del plan decenal de cultura y la actualización del plan municipal de cultura en el Distrito de Barrancabermeja</t>
  </si>
  <si>
    <t>Gestión, protección y salvaguardia del patrimonio cultural colombiano (3302)</t>
  </si>
  <si>
    <t>Producto 033. Bienes de interés cultural identificados y protegidos</t>
  </si>
  <si>
    <t>Servicio de protección del patrimonio arqueologico, antropologico e historico (3302041)</t>
  </si>
  <si>
    <t>Actos administrativos generados (330204100)</t>
  </si>
  <si>
    <t>Apoyar la formulación para la actualización de los Planes Especiales de Manejo y Protección -PEMP- de bienes inmuebles de interés cultural</t>
  </si>
  <si>
    <t>Documentos de lineamientos técnicos (3302002)</t>
  </si>
  <si>
    <t>Documentos técnicos sobre el patrimonio material e inmaterial (330200202)</t>
  </si>
  <si>
    <t>Actualización del inventario de bienes de interés cultural del Distrito de Barrancabermeja</t>
  </si>
  <si>
    <t>Producto 034. Infraestructura distrital puesta al servicio del arte y la cultura</t>
  </si>
  <si>
    <t>Estudios de preinversión elaborados (3302072)</t>
  </si>
  <si>
    <t>Diseños elaborados (330207201)</t>
  </si>
  <si>
    <t>Estudios técnicos para intervención de bienes de interés cultural inmueble del Distrito de Barrancabermeja </t>
  </si>
  <si>
    <t>Adecuación y mejoramiento urbanístico de espacios pùblicos para disponerlos al servicio del arte y la cultura en el Distrito de Barrancabermeja</t>
  </si>
  <si>
    <t>Servicios de restauración del patrimonio cultural material inmueble (3302073)</t>
  </si>
  <si>
    <t>Restauraciones realizadas (330207300)</t>
  </si>
  <si>
    <t>Productividad y competitividad de las empresas colombianas (3502)</t>
  </si>
  <si>
    <t xml:space="preserve">Producto 081. Promoción y desarrollo de la competitividad </t>
  </si>
  <si>
    <t>Servicio de promoción turística (3502046)</t>
  </si>
  <si>
    <t>Eventos de promoción realizados (350204602)</t>
  </si>
  <si>
    <t>Apoyo a la creación de ideas de innovación que promuevan el sector turístico, deportivo o biodiverso en el Distrito de Barrancabermeja</t>
  </si>
  <si>
    <t>Desarrollo de estrategias que promocionen la industria, comercial y turística en el distrito de Barrancabermeja</t>
  </si>
  <si>
    <t>Programa 32: Administración moderna, eficiente, segura y comprometida con el territorio</t>
  </si>
  <si>
    <t>Fortalecimiento a la gestión y dirección de la administración pública territorial (4599)</t>
  </si>
  <si>
    <t>Producto 89. Política de gestión documental</t>
  </si>
  <si>
    <t>Servicio de gestion documental (4599017)</t>
  </si>
  <si>
    <t>Instrumentos archivísticos creados (459901714)</t>
  </si>
  <si>
    <t>Fortalecimiento del sistema de gestión documental y archivistico de la Alcadlia Distrital de Barrancabermeja</t>
  </si>
  <si>
    <t>Acceso a soluciones de vivienda (4001)</t>
  </si>
  <si>
    <t xml:space="preserve"> Producto 035. Vivienda de interés social </t>
  </si>
  <si>
    <t>Empresa de desarrollo urbano y vivienda de interés social de Barrancabermeja – EDUBA.</t>
  </si>
  <si>
    <t>Servicio de apoyo financiero para adquisición de vivienda (4001031)</t>
  </si>
  <si>
    <t>Hogares beneficiados con adquisición de vivienda rural (400103105)</t>
  </si>
  <si>
    <t>Subsidios de vivienda en el Distrito de Barrancabermeja</t>
  </si>
  <si>
    <t>Producto 036. Soluciones integrales de vivienda</t>
  </si>
  <si>
    <t>Documentos de planeación (4001004)</t>
  </si>
  <si>
    <t>Documentos de planeación en política de vivienda elaborados (400100401)</t>
  </si>
  <si>
    <t xml:space="preserve"> Formulación de la Política pública de vivienda en el Distrito de Barrancabermeja</t>
  </si>
  <si>
    <t>Vivienda de Interés Social mejoradas (4001044)</t>
  </si>
  <si>
    <t>Vivienda de Interés Social mejoradas (400104400)</t>
  </si>
  <si>
    <t>Mejoramiento de vivienda en sector urbano y rural del Distrito de Barrancabermeja.</t>
  </si>
  <si>
    <t>Servicio de saneamiento y titulación de bienes fiscales (4001007)</t>
  </si>
  <si>
    <t>IP 140. Numero de predios titulados</t>
  </si>
  <si>
    <t>Bienes fiscales saneados y titulados (400100700)</t>
  </si>
  <si>
    <t xml:space="preserve">Titulación y legalización de predios en el Distrito de Barrancabermeja </t>
  </si>
  <si>
    <t>Producto 041. Fortalecimiento Institucional del sector público de vivienda, ciudad y territorio</t>
  </si>
  <si>
    <t>Servicio de asistencia técnica en proyectos de Vivienda (4001002)</t>
  </si>
  <si>
    <t>Entidades territoriales asistidas técnicamente (400100200)</t>
  </si>
  <si>
    <t>Fortalecimiento a la gestión institucional de EDUBA en el  Distrito de Barrancabermeja</t>
  </si>
  <si>
    <t>Infraestructura red vial regional (2402)</t>
  </si>
  <si>
    <t>Producto 057. Red vial y peatonal del área urbana y rural con enfoque diferencial</t>
  </si>
  <si>
    <t>Secretaría de Infraestructura</t>
  </si>
  <si>
    <t>Vía urbana mejorada (2402114)</t>
  </si>
  <si>
    <t>Vía urbana pavimentada  (240211403)</t>
  </si>
  <si>
    <t xml:space="preserve"> Pavimentación Y Mejoramiento de vías Vehiculares En Los Diferentes Sectores Del distrito De Barrancabermeja, Santander</t>
  </si>
  <si>
    <t>Vía terciaria mejorada (2402041)</t>
  </si>
  <si>
    <t>Vía terciaria mejorada (240204100)</t>
  </si>
  <si>
    <t>Adquisición de insumos para el mantenimiento de maquinaria y/o equipo pesado del parque automotor del distrito Barrancabermeja, Santander</t>
  </si>
  <si>
    <t xml:space="preserve">Producto 080. Infraestructura estratégica para el fortalecimiento comercial,industrial y turistico del distrito.
 </t>
  </si>
  <si>
    <t>Malecón construido (3502078)</t>
  </si>
  <si>
    <t xml:space="preserve">IP 216. Número de estrategias realizadas para la construcción o mejoramiento de infraestructura para el foralecimiento comercial industrial y turistico </t>
  </si>
  <si>
    <t>Malecón construido (350207800)</t>
  </si>
  <si>
    <t>Adquisición de predios y acciones complementarias de gestión, apoyo y seguimiento para la Infraestructura Estratégica del Distrito de Barrancabermeja.</t>
  </si>
  <si>
    <t>Ordenamiento territorial y desarrollo urbano (4002)</t>
  </si>
  <si>
    <t xml:space="preserve">Producto 038. Espacio público para todas las personas. </t>
  </si>
  <si>
    <t>Parques construidos (4002021)</t>
  </si>
  <si>
    <t xml:space="preserve">IP 142. Metros cuadrados de espacio público construidos y/o mantenidos </t>
  </si>
  <si>
    <t>Parques construidos (400202100)</t>
  </si>
  <si>
    <t>Adecuación, rehabilitación y mantenimiento de parques en el distrito de Barrancabermeja</t>
  </si>
  <si>
    <t>Programa 14.  Servicios públicos como fuente de progreso.</t>
  </si>
  <si>
    <t>Producto 039. Mejoramiento de servicios públicos.</t>
  </si>
  <si>
    <t>Espacio publico adecuado (4002020)</t>
  </si>
  <si>
    <t>IP 148. Número de estrategias realizadas para la construcción y/o mantenimiento de la red de alumbrado público.</t>
  </si>
  <si>
    <t>Espacio publico adecuado (400202000)</t>
  </si>
  <si>
    <t>Mantenimiento y expansión del servicio de alumbrado público Del distrito de Barrancabermeja.</t>
  </si>
  <si>
    <t>Programa 20: Infraestructura para la movilidad vial</t>
  </si>
  <si>
    <t>Sitio crítico de la red urbana estabilizado (2402101)</t>
  </si>
  <si>
    <t>IP 184.  Metros lineales de taludes urbanos y rurales estabilizados</t>
  </si>
  <si>
    <t>Sitio crítico de la red urbana estabilizado (240210100)</t>
  </si>
  <si>
    <t xml:space="preserve">Diseño, estudios y construcción y Estabilización de taludes en el Distrito de Barrancabermeja  </t>
  </si>
  <si>
    <t>Acceso de la población a los servicios de agua potable y saneamiento básico (4003)</t>
  </si>
  <si>
    <t>Servicio de apoyo financiero para subsidios al consumo en los servicios públicos domiciliarios (4003047)</t>
  </si>
  <si>
    <t xml:space="preserve">IP 143. Número de acciones realizadas para el acceso a servicios públicos domiciliarios </t>
  </si>
  <si>
    <t>Usuarios beneficiados con subsidios al consumo (400304700)</t>
  </si>
  <si>
    <t>Subsidio para los usuarios estratos 1, 2 y 3 del  servicio de acueducto y alcantarillado en el perímetro urbano del distrito de Barrancabermeja Santander (2021 - 2022 - 2023)</t>
  </si>
  <si>
    <t>Unidades sanitarias con saneamiento básico mantenidas (4003045)</t>
  </si>
  <si>
    <t>Unidades sanitarias con saneamiento básico mantenidas para vivienda rural  (400304502)</t>
  </si>
  <si>
    <t>Mantenimiento y operación de las MiniPtar urbanas y rurales del Distrito de Barrancabermeja (2020-2021 - 2022 - 2023)</t>
  </si>
  <si>
    <t>Fomento a la recreación, la actividad física y el deporte para desarrollar entornos de convivencia y paz (4301)</t>
  </si>
  <si>
    <t>Producto 042. Deporte centenario</t>
  </si>
  <si>
    <t>Instituto para el Fomento del Deporte y la Recreación en Barrancabermeja Inderba</t>
  </si>
  <si>
    <t>Servicio de promoción de la actividad física, la recreación y el deporte (4301037)</t>
  </si>
  <si>
    <t>Municipios implementando  programas de recreación, actividad física y deporte social comunitario (430103704)</t>
  </si>
  <si>
    <t>Consolidación de los Programas de Actividad Física, Recreación, Discapacidad y Deporte con Inclusión en el Distrito de Barrancabermeja, Santander</t>
  </si>
  <si>
    <t>Producto 043. Disciplinas de formación deportiva para el desarrollo físico, intelectual, afectivo y social.</t>
  </si>
  <si>
    <t>Servicio de Escuelas Deportivas (4301007)</t>
  </si>
  <si>
    <t>Escuelas deportivas implementadas (430100702)</t>
  </si>
  <si>
    <t xml:space="preserve">Conformación de las Escuelas Integrales de Desarrollo Deportivo con Enfoque Diferencial en el Distrito de Barrancabermeja, Santander. </t>
  </si>
  <si>
    <t>Producto 044. Eventos y apoyos a clubes, ligas, JAC, federaciones, deportistas destacados y equipos profesionales.</t>
  </si>
  <si>
    <t>Servicio de educación informal en recreación (4301035)</t>
  </si>
  <si>
    <t>Personas capacitadas (430103500)</t>
  </si>
  <si>
    <t>Contribución al Fomento y Desarrollo de los Procesos Deportivos en el Distrito de Barrancabermeja,  Santander</t>
  </si>
  <si>
    <t>Servicio de apoyo a la actividad física, la recreación y el deporte (4301001)</t>
  </si>
  <si>
    <t>Estímulos entregados (430100101)</t>
  </si>
  <si>
    <t>Servicio de organización de eventos deportivos comunitarios (4301032)</t>
  </si>
  <si>
    <t>Eventos deportivos comunitarios realizados (430103200)</t>
  </si>
  <si>
    <t>Formación y preparación de deportistas (4302)</t>
  </si>
  <si>
    <t>Servicio de identificación de talentos deportivos (4302073)</t>
  </si>
  <si>
    <t>Personas con talento deportivo identificadas (430207300)</t>
  </si>
  <si>
    <t>Producto 045. Fortalecimiento Institucional del sector público de deporte y recreación</t>
  </si>
  <si>
    <t>Documentos normativos (4301006)</t>
  </si>
  <si>
    <t>Documentos normativos realizados (430100600)</t>
  </si>
  <si>
    <t xml:space="preserve">Administracion Institucional de la Gestión Pública de Inderba en el Distrito de Barrancabermeja, Santander. </t>
  </si>
  <si>
    <t>Producto 046. Adecuación, operación, mantenimiento y/o construcción de infraestructura deportiva y recreativa</t>
  </si>
  <si>
    <t>Servicio de mantenimiento a la infraestructura deportiva (4301004)</t>
  </si>
  <si>
    <t>Intervenciones realizadas a infraestructura deportiva (430100401)</t>
  </si>
  <si>
    <t xml:space="preserve">Fortalecimiento de la Infraestructura y Equipamiento Deportivo y Recreativo en el Distrito de Barrancabermeja,  Santander. </t>
  </si>
  <si>
    <t>Producto 048. Fomento a iniciativas productivas</t>
  </si>
  <si>
    <t>Secretaría de Empleo Empresa y Emprendimiento</t>
  </si>
  <si>
    <t>Servicio de asistencia técnica para la generación y formalización del empleo (3602029)</t>
  </si>
  <si>
    <t xml:space="preserve">IP 163. Número de iniciativas productivas fortalecidas </t>
  </si>
  <si>
    <t>Asistencias técnicas realizadas (360202901)</t>
  </si>
  <si>
    <t>APOYO AL FORTALECIMIENTO DE INICIATIVAS PRODUCTIVAS Y COMERCIALES EN EL DISTRITO DE BARRANCABERMEJA</t>
  </si>
  <si>
    <t>Producto 047. Servicios de gestión para la generación y formalización del empleo.</t>
  </si>
  <si>
    <t>Documentos de planeación (1202006)</t>
  </si>
  <si>
    <t>Documentos de planeación socializados (120200604)</t>
  </si>
  <si>
    <t>FORTALECIMIENTO A LAS DIFERENTES ESTRATEGIAS QUE PROMUEVAN LA GENERACIÓN Y FORMALIZACIÓN DE EMPLEO DESDE LA SECRETARIA DE EMPLEO EMPRESA Y EMPRENDIMIENTO DEL DISTRITO DE BARRANCABERMEJA.</t>
  </si>
  <si>
    <t>Producto 050. Alianzas estratégicas entre los sectores educativo, productivo y público</t>
  </si>
  <si>
    <t>IMPLEMENTACIÓN DE ALIANZAS ESTRATÉGICAS PARA MONITOREO E INVESTIGACIÓN DEL EMPLEO EN EL DISTRITO DE BARRANCABERMEJA</t>
  </si>
  <si>
    <t>APOYO A LA GENERACIÓN DE ESTRATEGIAS PARA EL FORTALECIMINTO DEL EMPLEO AMBIENTAL EN EL DISTRITO DE BARRANCABERMEJA.</t>
  </si>
  <si>
    <t>Producto 052. Fortalecimiento institucional del sector público trabajo</t>
  </si>
  <si>
    <t>FORTALECIMIENTO TÉCNICO. JURÍDICO Y ADMINISTRATIVO DE LA SECRETARIA DE EMPLEO EMPRESA Y EMPRENDIMIENTO DEL DISTRITO DE BARRANCABERMEJA</t>
  </si>
  <si>
    <t>IP 170. Número de personas jóvenes sin experiencia colocadas en trabajo formal</t>
  </si>
  <si>
    <t>APOYO AL FORTALECIMIENTO DE EMPRENDIMIENTOS JUVENILES EN EL DISTRITO DE BARRANCABERMEJA</t>
  </si>
  <si>
    <t>Servicio de apoyo para la modernización y fomento de la innovación empresarial (3502012)</t>
  </si>
  <si>
    <t>IP 218. Estrategia de cooperación internacional para el fortalecimiento de los sectores económicos realizada</t>
  </si>
  <si>
    <t>Eventos realizados que fomenten una mentalidad y cultura innovadora  (350201204)</t>
  </si>
  <si>
    <t>FORMULACIÓN E IMPLEMENTACIÓN DE UNA ESTRATEGIA DE COOPERACIÓN INTERNACIONAL PARA EL FORTALECIMIENTO DE LOS DIFERENTES SECTORES ECONÓMICOS DEL DISTRITO DE BARRANCABERMEJ</t>
  </si>
  <si>
    <t xml:space="preserve">IP 221. Número de estrategias de promoción del comercio y la industria realizadas </t>
  </si>
  <si>
    <t>APOYO A LAS ACTIVIDADES Y EVENTOS DESARROLLADOS POR SECRETARIA DE EMPLEO, EMPRESA Y EMPRENDIMIENTO DEL DISTRITO DE BARRANCABERMEJA</t>
  </si>
  <si>
    <t>Instrumentos para el  mejoramiento productivo implementados (350201903)</t>
  </si>
  <si>
    <t>Instalación y  dotación de mobiliario que promueva el desarrollo económico a traves de uso de plazoletas publicas como espacio público productivo en el Distrito de Barrancabermeja</t>
  </si>
  <si>
    <t>IP 217. Marca de ciudad para la promoción del Distrito actualizada e implementada</t>
  </si>
  <si>
    <t xml:space="preserve">APOYO AL FORTALECIMIENTO DEL SECTOR GASTRONÓMICO DEL DISTRITO DE BARRANCABERMEJA </t>
  </si>
  <si>
    <t>IP 219 Estrategia de gestión para el desarrollo logistico y multimodal en Barrancabermeja realizada</t>
  </si>
  <si>
    <t>Apoyo a la promoción del Distrito de Barrancabermeja como destino portuario, industrial, turístico y biodiverso</t>
  </si>
  <si>
    <t>Producto 082. Fortalecimiento institucional del sector público de comercio, industria y turismo</t>
  </si>
  <si>
    <t>Proyectos de innovación cofinanciados (350201200)</t>
  </si>
  <si>
    <t xml:space="preserve">
APOYO PARA LA REALIZACIÓN DE DIFERENTES ACTIVIDADES DE INTEGRACIÓN REGIONAL DEL DISTRITO DE BARRANCABERMEJA.
</t>
  </si>
  <si>
    <t>IP 223. Número alianzas de integración regional realizadas</t>
  </si>
  <si>
    <t xml:space="preserve">DESARROLLO DE ALIANZAS ESTRATÉGICAS PARA LA INTEGRACIÓN REGIONAL ENELDISTRITO DE BARRANCABERMEJA.         </t>
  </si>
  <si>
    <t>Consolidación productiva del sector minero (2104)</t>
  </si>
  <si>
    <t>Producto 084. Planes de fortalecimiento para el sector minero</t>
  </si>
  <si>
    <t>Servicio de asistencia técnica para la innovación y el desarrollo tecnológico en la minería (2104022)</t>
  </si>
  <si>
    <t>Unidades de producción minera con maquinaria y equipos implementados (210402202)</t>
  </si>
  <si>
    <t>APOYO Y FORTALECIMIENTOS A LAS INICIATIVAS PRODUCTIVAS DE LOS ARENEROS Y CHIRCALEROS  DEL DISTRITO DE BARRANCABERMEJA</t>
  </si>
  <si>
    <t>Apoyo y fortalecimiento a los micro negocios para implementar sistemas de energía alternativa en el Distrito de Barrancabermeja</t>
  </si>
  <si>
    <t>Generación de una cultura que valora y gestiona el conocimiento y la innovación (3904)</t>
  </si>
  <si>
    <t>Producto 086. Centros para la ciencia, tecnología, innovación y el emprendimiento</t>
  </si>
  <si>
    <t>Centros de ciencia construidos y dotados (3904011)</t>
  </si>
  <si>
    <t>Área de Centros de Ciencia construida (390401101)</t>
  </si>
  <si>
    <t>Adecuación y/o mejoramiento, dotación y funcionamiento de los centros de emprendimieto e innovación en el Distrito de barrancabermeja</t>
  </si>
  <si>
    <t>Desarrollo tecnológico e innovación para crecimiento empresarial (3903)</t>
  </si>
  <si>
    <t>Servicio de apoyo para la transferencia de conocimiento y tecnología (3903005)</t>
  </si>
  <si>
    <t>Planes de negocio apoyados (390300510)</t>
  </si>
  <si>
    <t>Apoyo a las iniciativas de Ciencia, Tecnología e Innovación del Distrito, barrancabermeja.</t>
  </si>
  <si>
    <t>Servicio de apoyo para el fomento de las vocaciones científicas en CTeI (3904024)</t>
  </si>
  <si>
    <t>Grupos conformados por niños, adolescentes y  jóvenes vinculados a programas que fomentan la cultura de la Ciencia, la Tecnología y la Innovación apoyados (390402402)</t>
  </si>
  <si>
    <t>Apoyo para la creación del programa Barrancabermeja Innovación y Tecnología BIT en el Distrito de Barrancabermeja</t>
  </si>
  <si>
    <t>Producto 087. Servicios tecnológicos, de innovación y optimización de los procesos industriales y empresariales</t>
  </si>
  <si>
    <t>Servicio para el fortalecimiento de capacidades institucionales para el fomento de vocación científica (3904006)</t>
  </si>
  <si>
    <t>Instituciones educativas que participan en programas que fomentan la cultura de la Ciencia, la Tecnología y la Innovación fortalecidas (390400604)</t>
  </si>
  <si>
    <t>Implementación de alianzas estratégicas para del desarrollo tecnológico, la innovación y optimización de procesos industriales y empresariales en el Distrito de Barrancabermeja</t>
  </si>
  <si>
    <t>24</t>
  </si>
  <si>
    <t>Seguridad de transporte (2409)</t>
  </si>
  <si>
    <t>2409</t>
  </si>
  <si>
    <t>Producto 054. Sistema de seguridad vial del Distrito</t>
  </si>
  <si>
    <t>Inspección de Tránsito y Transporte de Barrancabermeja - ITTB y Secretaría de Infraestructura</t>
  </si>
  <si>
    <t>Servicio de sensibilización a los actores viales (2409023)</t>
  </si>
  <si>
    <t>2409023</t>
  </si>
  <si>
    <t>IP 173. Número de estrategias de sensibilización a los actores viales realizadas</t>
  </si>
  <si>
    <t>Personas sensibilizadas (240902300)</t>
  </si>
  <si>
    <t>240902300</t>
  </si>
  <si>
    <t>IMPLEMENTACIÓN DE ACCIONES PARA EL FORTALECIMIENTO DE UNA CULTURA EN MOVILIDAD SOSTENIBLE, ACTIVA Y SEGURA EN EL DISTRITO DE BARRANCABERMEJA</t>
  </si>
  <si>
    <t>Vías con dispositivos de control y señalización (2409039)</t>
  </si>
  <si>
    <t>2409039</t>
  </si>
  <si>
    <t>Vías primarias con dispositivos de control y señalización instalados (240903901)</t>
  </si>
  <si>
    <t>240903901</t>
  </si>
  <si>
    <t>MANTENIMIENTO, REPARACIÓN Y OPERACIÓN DEL SISTEMA DE SEMAFORIZACIÓN DEL DISTRITO DE BARRANCABERMEJA</t>
  </si>
  <si>
    <t>Fomento del desarrollo de aplicaciones, software y contenidos para impulsar la apropiación de las Tecnologías de la Información y las Comunicaciones (TIC) (2302)</t>
  </si>
  <si>
    <t>Producto 059. Plataforma tecnológica distrital</t>
  </si>
  <si>
    <t>Secretaría TIC-CeI</t>
  </si>
  <si>
    <t>Servicio de asistencia técnica para la implementación de la Estrategia de Gobierno digital (2302024)</t>
  </si>
  <si>
    <t>Entidades asistidas técnicamente (230202400)</t>
  </si>
  <si>
    <t>IMPLEMENTACION DE ESTRATEGIA PARA FORTALECER LA PLATAFORMA TECNOLOGICA DE LA ADMINISTRACION DISTRITAL, BARRANCABERMEJA</t>
  </si>
  <si>
    <t>Facilitar el acceso y uso de las Tecnologías de la Información y las Comunicaciones (TIC) en todo el territorio nacional (2301)</t>
  </si>
  <si>
    <t xml:space="preserve">Producto 060. Espacios digitales para la comunidad </t>
  </si>
  <si>
    <t>Servicio de acceso zonas digitales (2301079)</t>
  </si>
  <si>
    <t>Zonas digitales instaladas (230107900)</t>
  </si>
  <si>
    <t>MANTENIMIENTO DE ESPACIOS DIGITALES PARA LA COMUNIDAD DEL DISTRITO, BARRANCABEMEJA.</t>
  </si>
  <si>
    <t>Producto 061. Zonas wifi urbanas y rurales</t>
  </si>
  <si>
    <t>PRESTACIÓN DEL SERVICIO DE CONECTIVIDAD A INTERNET MEDIANTE ZONAS WIFI EN AREAS URBANAS Y RURALES DEL DISTRITO, BARRANCABERMEJA</t>
  </si>
  <si>
    <t>Producto 062. Formación virtual inclusiva</t>
  </si>
  <si>
    <t>Servicio de educación informal en uso responsable y seguro de las Tecnologías de la Información y las Comunicaciones (2302059)</t>
  </si>
  <si>
    <t>Cursos de Formación virtual  y presencial  en uso responsable y seguro de las TIC creados (230205901)</t>
  </si>
  <si>
    <t>IMPLEMENTACIÓN DE ACCIONES PARA FORMACIÓN VIRTUAL INCLUSIVA EN EL DISTRITO, BARRANCABERMEJA</t>
  </si>
  <si>
    <t>Producto 063. Fortalecimiento institucional del sector público de tecnologías de la información y comunicación</t>
  </si>
  <si>
    <t>FORTALECIMIENTO INSTITUCIONAL DEL SECTOR PUBLICO DE TECNOLOGIAS DE LA INFORMACIÓN Y COMUNICACIÓN DEL DISTRITO, BARRANCABERMEJA</t>
  </si>
  <si>
    <t>APOYO A LAS INICIATIVAS DE CIENCIA, TECNOLOGÍA E INNOVACIÓN DEL DISTRITO, BARRANCABERMEJA.</t>
  </si>
  <si>
    <t>Fortalecimiento del buen gobierno para el respeto y garantía de los derechos humanos. (4502)</t>
  </si>
  <si>
    <t>Producto 108. Política de Gobierno Digital</t>
  </si>
  <si>
    <t>Servicio de promoción a la participación ciudadana (4502001)</t>
  </si>
  <si>
    <t>IP 269. Número de acciones de la política gobierno digital ejecutadas</t>
  </si>
  <si>
    <t>Estrategias de promoción a la participación ciudadana implementadas (450200113)</t>
  </si>
  <si>
    <t xml:space="preserve">IMPLEMENTACIÓN DE ACCIONES DE LA POLÍTICA DE GOBIERNO DIGITAL DEL DISTRITO, BARRANCABERMEJA </t>
  </si>
  <si>
    <t>Ambiente y Desarrollo Sostenible</t>
  </si>
  <si>
    <t>Programa 22. Barrancabermeja Biodiversa y Sostenible</t>
  </si>
  <si>
    <t>Conservación de la biodiversidad y sus servicios ecosistémicos</t>
  </si>
  <si>
    <t>Producto 64. Gestión del recurso hídrico</t>
  </si>
  <si>
    <t>Secretaría de Medio Ambiente</t>
  </si>
  <si>
    <t>Servicio de asistencia técnica para la implementación de lineamientos sobre el mejoramiento de la calidad del recurso hídrico</t>
  </si>
  <si>
    <t xml:space="preserve">IP 192. Número de acciones implementadas para la gestión integral del recurso hídrico  </t>
  </si>
  <si>
    <t>Proyectos  para el mejoramiento de la calidad del recurso hídrico formulados</t>
  </si>
  <si>
    <t>Formulación de una Política Pública Distrital de Gestión Integral del Recurso Hídrico en el Distrito de Barrancabermeja</t>
  </si>
  <si>
    <t>Documentos de planeación para la gestión integral del recurso hídrico</t>
  </si>
  <si>
    <t>Construcción de un Modelo de Huella Hídrica y Sostenibilidad del uso de los Recursos Hídricos en el Distrito de Barrancabermeja</t>
  </si>
  <si>
    <t>Producto 65. Calidad del aire y el ruido</t>
  </si>
  <si>
    <t xml:space="preserve">Servicio de vigilancia de la calidad del aire </t>
  </si>
  <si>
    <t xml:space="preserve">3201008
</t>
  </si>
  <si>
    <t>Estaciones para el monitoreo de la calidad del aire</t>
  </si>
  <si>
    <t>Implementación de un sistema de vigilancia de la calidad del aire en el Distrito de Barrancabermeja</t>
  </si>
  <si>
    <t>Servicios de información para el seguimiento a los compromisos en cambio climático de Colombia</t>
  </si>
  <si>
    <t>Documentos con los resultados del monitoreo elaborados</t>
  </si>
  <si>
    <t>Diagnóstico sobre el impacto generado por los Gases Efecto Invernadero GEI en el Distrito de Barrancabermeja.</t>
  </si>
  <si>
    <t>Producto 66. Gestión sostenible del suelo</t>
  </si>
  <si>
    <t>Documentos de política para el fortalecimiento del desempeño ambiental de los sectores productivos</t>
  </si>
  <si>
    <t>Documentos de política realizados</t>
  </si>
  <si>
    <t>Identificación de pasivos ambientales presentes en el Distrito de Barrancabermeja</t>
  </si>
  <si>
    <t>Producto 67. Biodiversidad y servicios ecosistémicos</t>
  </si>
  <si>
    <t>Servicio de establecimiento de especies vegetales</t>
  </si>
  <si>
    <t>IP 195. Número de acciones implementadas para la biodiversidad y servicios ecosistemicos</t>
  </si>
  <si>
    <t>Árboles plantados</t>
  </si>
  <si>
    <t>Elaboración de un programa de recuperación de coberturas vegetales en el Distrito de Barrancabermeja - vigencia 2022</t>
  </si>
  <si>
    <t>Infraestructura construida para la administración, la vigilancia y el control de las áreas protegidas</t>
  </si>
  <si>
    <t>Adecuacion de las instalaciones del Vivero Distrital de Barrancabermeja</t>
  </si>
  <si>
    <t>Producto 69. Educación y cultura ambiental</t>
  </si>
  <si>
    <t xml:space="preserve">Servicio de asistencia técnica para la implementación de las estrategias educativo ambientales y de participación </t>
  </si>
  <si>
    <t>Estrategias educativo ambientales y de participación</t>
  </si>
  <si>
    <t>Diseño de dos programas de fortalecimiento de proyectos escolares y universitarios en educación ambiental en el Distrito de Barrancabermeja</t>
  </si>
  <si>
    <t>Difusión de temáticas asociadas a los programas ambientales, encaminadas al fortalecimiento de la educación ambiental en el Distrito de Barrancabermeja</t>
  </si>
  <si>
    <t>Producto 70. Gestión del riesgo y cambio climático</t>
  </si>
  <si>
    <t>Servicio de articulación para la gestión del cambio climático en la toma de decisiones sectoriales y territoriales</t>
  </si>
  <si>
    <t>Documentos normativos de cambio climático formulados</t>
  </si>
  <si>
    <t>Formulación del  Plan Integral de Gestión de Cambio Climático Territorial (PIGCCT) en el Distrito de Barrancabermeja</t>
  </si>
  <si>
    <t>Producto 71. Producción limpia</t>
  </si>
  <si>
    <t>Servicio de asistencia técnica para el fortalecimiento de capacidades gerenciales</t>
  </si>
  <si>
    <t>Programas de gestión empresarial ejecutados en unidades productivas</t>
  </si>
  <si>
    <t>Implementación de acciones de tecnificación y fomento en los procesos productivos en el Distrito de Barrancabermeja.</t>
  </si>
  <si>
    <t>Producto 72. Fortalecimiento institucional del sector público de medio ambiente</t>
  </si>
  <si>
    <t>Servicio de Gestión Documental</t>
  </si>
  <si>
    <t>3299052</t>
  </si>
  <si>
    <t>Procesos implementados</t>
  </si>
  <si>
    <t>Apoyo  la gestion tecnica y profesional del sector ambiental en la vigencia 2022 en el Distrito de Barrancabermeja</t>
  </si>
  <si>
    <t>Servicio declaración de áreas protegidas</t>
  </si>
  <si>
    <t xml:space="preserve">Nuevas áreas declaradas protegidas </t>
  </si>
  <si>
    <t>Consolidación de un Sistema Local de Areas Protegidas (SILAP) del Distrito de Barrancabermeja</t>
  </si>
  <si>
    <t>Estudios de preinversión</t>
  </si>
  <si>
    <t xml:space="preserve">3202044
</t>
  </si>
  <si>
    <t>Estudios de preinversión elaborados</t>
  </si>
  <si>
    <t>Elaboración de un Plan de Manejo Ambiental en el Humedal el Castillo del  Distrito de Barrancabermeja.</t>
  </si>
  <si>
    <t>Servicio de recuperación de cuerpos de agua lénticos y lóticos</t>
  </si>
  <si>
    <t xml:space="preserve">Cuerpos de agua recuperados </t>
  </si>
  <si>
    <t>Fortalecimiento de un programa ambiental para la conservación y recuperación de áreas de manejo ambiental urbana y rural vigencia 2022, en el Distrito de Barrancabermeja</t>
  </si>
  <si>
    <t>Producto 68. Gestión integral de los residuos sólidos</t>
  </si>
  <si>
    <t>Servicio de apoyo financiero para subsidios al consumo en los servicios públicos domiciliarios</t>
  </si>
  <si>
    <t>Usuarios beneficiados con subsidios al consumo</t>
  </si>
  <si>
    <t>Subsidios para los Usuarios del Servicio Público de Aseo de los estratos 1, 2, 3 en la vigencia 2022 del Distrito de Barrancabermeja </t>
  </si>
  <si>
    <t>Servicio de prevención, vigilancia y control de las áreas protegidas</t>
  </si>
  <si>
    <t>Predios saneados</t>
  </si>
  <si>
    <t>Identificación, adquisición y mantenimiento de los predios de importancia estratégica, para la conservación y preservación del recurso hídrico que surten de agua a los acueductos para la vigencia 2022 en el Distrito de Barrancabermeja.</t>
  </si>
  <si>
    <t>Servicio apoyo financiero para la implementación de esquemas de pago por Servicio ambientales</t>
  </si>
  <si>
    <t>Áreas con esquemas de Pago por Servicios Ambientales implementados</t>
  </si>
  <si>
    <t>Fortalecimiento de un esquema de pagos por servicios ambientales de regulación y calidad hidrica en ecosistemas estrategicos DRMI humedal San Silvestre en el Distrito de Barrancabermeja.</t>
  </si>
  <si>
    <t>Servicio de manejo del arbolado urbano</t>
  </si>
  <si>
    <t>Árboles intervenidos</t>
  </si>
  <si>
    <t>Desarrollo de acciones definidas dentro del Plan Maestro de Arbolado en el área urbana del Distrito de Barrancabermeja</t>
  </si>
  <si>
    <t>Servicio de educación informal ambiental</t>
  </si>
  <si>
    <t>Personas capacitadas</t>
  </si>
  <si>
    <t>Mantenimiento y Restauración de los Hábitat Cenagosos vigencia 2022, en el Distrito Especial de Barrancabermeja.</t>
  </si>
  <si>
    <t>Servicios de implementación del Plan de Gestión Integral de Residuos Solidos PGIRS</t>
  </si>
  <si>
    <t>Plan de Gestión Integral de Residuos Solidos implementado</t>
  </si>
  <si>
    <t>Implementación de Proyectos dentro del Plan de Gestión Integral de Residuos Sólidos en el Distrito de Barrancabermeja.</t>
  </si>
  <si>
    <t>Ciencia, tecnología e innovación agropecuaria (1708)</t>
  </si>
  <si>
    <t>Producto 073. Promoción, fortalecimiento y asistencia técnica a productores agropecuarios y pescadores artesanales</t>
  </si>
  <si>
    <t>Secretaría de Agricultura y desarrollo rural</t>
  </si>
  <si>
    <t>Servicio de extensión agropecuaria (1708041)</t>
  </si>
  <si>
    <t xml:space="preserve">IP 201. Número de estrategias implementadas para la promoción, fortalecimiento del servicio de asistencia técnica y extensión agropecuaria integral a productores agropecuarios y pescadores artesanales </t>
  </si>
  <si>
    <t>Productores atendidos con servicio de extensión agropecuaria (170804100)</t>
  </si>
  <si>
    <t xml:space="preserve">Fortalecimiento de los procesos de extensión agropecuaria y asistencia técnica a pescadores artesanales y productores agropecuarios del Distrito de Barrancabermeja  </t>
  </si>
  <si>
    <t>Inclusión productiva de pequeños productores rurales (1702)</t>
  </si>
  <si>
    <t>Servicio de apoyo a la comercialización (1702038)</t>
  </si>
  <si>
    <t>Organizaciones de productores formales apoyadas (170203800)</t>
  </si>
  <si>
    <t xml:space="preserve">Apoyo a la estrategia de comercializacion Mercados Campesinos en el Distrito de Barrancabermeja. </t>
  </si>
  <si>
    <t>Servicio de apoyo financiero para proyectos productivos (1702007)</t>
  </si>
  <si>
    <t>Proyectos productivos cofinanciados (170200700)</t>
  </si>
  <si>
    <t>Implementación de estrategias para la generación de iniciativas  productivas integrales  agropecuarias, de desarrollo  rural y/o servicios de apoyo financiero en el Distrito de Barrancabermeja</t>
  </si>
  <si>
    <t>Producto 074. Ordenamiento social y uso productivo del territorio rural.</t>
  </si>
  <si>
    <t>Servicio de apoyo para el acceso a maquinaria y equipos (1702014)</t>
  </si>
  <si>
    <t>Productores beneficiados con acceso a maquinaria y equipo (170201400)</t>
  </si>
  <si>
    <t>Desarrollo de un proceso de ordenamiento social y uso productivo de zonas de desarrollo agropecuario y pesquero en el Distrito de Barrancabermeja.</t>
  </si>
  <si>
    <t>Servicio de apoyo financiero para la formalización de la propiedad (1704010)</t>
  </si>
  <si>
    <t>IP 205. Estrategia de gestión diseñada e iniciada</t>
  </si>
  <si>
    <t>Predios formalizados o regularizados para el desarrollo rural (170401000)</t>
  </si>
  <si>
    <t>Servicio de asistencia técnica agropecuaria dirigida a pequeños productores (1702010)</t>
  </si>
  <si>
    <t>Pequeños productores rurales asistidos técnicamente (170201000)</t>
  </si>
  <si>
    <t>Producto 075. Mecanismos normativos del sector agropecuario y pesquero artesanal</t>
  </si>
  <si>
    <t>Documentos de planeación (1708052)</t>
  </si>
  <si>
    <t>Documentos de planeación elaborados (170805200)</t>
  </si>
  <si>
    <t>Formulación de la política publica Agropecuaria y Pesca del Distrito de Barrancabermeja</t>
  </si>
  <si>
    <t>Servicio de fomento a la asociatividad (1702040)</t>
  </si>
  <si>
    <t>Productores beneficiados con estrategias de fomento a la asociatividad (170204000)</t>
  </si>
  <si>
    <t>Fortalecimiento de las instancias de participación ciudadana del sector agropecuario institucionalizadas en el Distrito de Barrancabermeja.</t>
  </si>
  <si>
    <t>Producto 076. Ciencia, tecnología e innovación en los sectores agropecuario y pesquero artesanal</t>
  </si>
  <si>
    <t>Parcelas, módulos y unidades demostrativas adecuadas (1708032)</t>
  </si>
  <si>
    <t>Parcelas, módulos y unidades demostrativas adecuadas (170803200)</t>
  </si>
  <si>
    <t>Apoyo a los procesos de investigación e innovación para el sector agropecuario y/o pesquero del Distrito de Barrancabermeja.</t>
  </si>
  <si>
    <t>Producto 077. Estrategia de integración de los sectores agropecuario y pesquero artesanal</t>
  </si>
  <si>
    <t>Servicio de apoyo en la formulación y estructuración de proyectos (1702025)</t>
  </si>
  <si>
    <t>Proyectos estructrurados (170202500)</t>
  </si>
  <si>
    <t>Implementación de una estrategia de integración  productiva y gremial  para el sector agropecuario en el Distrito de Barrancabermeja.</t>
  </si>
  <si>
    <t>IP 211. Porcentaje de cumplimiento de la estrategia de integración  productiva local,regional y/o nacional</t>
  </si>
  <si>
    <t>Producto 078. Diseño e implementación de la estrategia de desarrollo rural local “Soy rural”</t>
  </si>
  <si>
    <t>IP 214. Porcentaje de cumplimiento de la estrategia  de desarrollo rural local “Soy Rural”</t>
  </si>
  <si>
    <t>Implementación de la estrategia de Desarrollo Rural Local "Soy Rural" en el Distrito de Barrancabermeja.</t>
  </si>
  <si>
    <t>Infraestructura productiva y comercialización (1709)</t>
  </si>
  <si>
    <t>Producto 079. Fortalecimiento Institucional del sector público agropecuario y pesquero artesanal</t>
  </si>
  <si>
    <t>Bancos de maquinaria y equipos para la producción agropecuaria dotado (1709114)</t>
  </si>
  <si>
    <t>Maquinaria y equipos para la producción agropecuaria adquiridos (170911400)</t>
  </si>
  <si>
    <t>Fortalecimiento institucional de los  servicios de apoyo dirigidos a productores agropecuarios y pescadores artesanales del Distrito de Barrancabermeja</t>
  </si>
  <si>
    <t>Producto 088. Gestión estratégica del Talento Humano</t>
  </si>
  <si>
    <t>Secretaría de talento humano</t>
  </si>
  <si>
    <t>Servicio de Implementación Sistemas de Gestión (4599023)</t>
  </si>
  <si>
    <t>IP 235. Numero de planes implementados para la gestión estratégica del talento humano</t>
  </si>
  <si>
    <t>Sistema de Gestión implementado (459902300)</t>
  </si>
  <si>
    <t>Fortalecimiento de los planes institucionales  de  talento humano y seguridad vial Institucional    de la Alcaldia Distrital de Barrancabermeja</t>
  </si>
  <si>
    <t>Producto 090. Fortalecimiento institucional del sector público de gobierno territorial</t>
  </si>
  <si>
    <t xml:space="preserve">2021680810029
</t>
  </si>
  <si>
    <t>Fortalecimiento Institucional y Mejoramiento Continuo de los Procesos y Políticas de Gestión y Desempeño Institucionales de la Alcaldía Distrital de Barrancabermeja </t>
  </si>
  <si>
    <t>Secretaría del recurso físico</t>
  </si>
  <si>
    <t>Fortalecimiento institucional de los procesos administrativos de la Secretaria de recursos fisicos del Distrito de Barrancabermeja </t>
  </si>
  <si>
    <t>Producto 094. Inventario distrital de bienes inmuebles de la administración</t>
  </si>
  <si>
    <t>Servicio de información actualizado (4599028)</t>
  </si>
  <si>
    <t>Sistemas de información actualizados (459902800)</t>
  </si>
  <si>
    <t>Identificación y caracterización de los bienes inmuebles de propiedad de la Alcaldía Distrital de Barrancabermeja </t>
  </si>
  <si>
    <t>Producto 096. Plan estratégico de comunicaciones</t>
  </si>
  <si>
    <t>Oficina Asesora de Prensa</t>
  </si>
  <si>
    <t>Servicios de información implementados (4599025)</t>
  </si>
  <si>
    <t>IP 243. Estrategia de comunicaciones  mantenida</t>
  </si>
  <si>
    <t>Sistemas de información implementados (459902500)</t>
  </si>
  <si>
    <t>Fortalecimiento de la estrategia de  comunicaciones del Distrito de Barrancabermeja</t>
  </si>
  <si>
    <t>Producto 097. Finanzas eficientes</t>
  </si>
  <si>
    <t xml:space="preserve">Secretaría de hacienda </t>
  </si>
  <si>
    <t>Documentos de lineamientos técnicos (4599018)</t>
  </si>
  <si>
    <t>Documentos de lineamientos técnicos realizados (459901800)</t>
  </si>
  <si>
    <t>Fortalecimiento a la gestión financiera del Distrito de Barrancabermeja Santander</t>
  </si>
  <si>
    <t>Producto 098. Defensa judicial distrital</t>
  </si>
  <si>
    <t>Secretaría jurídica</t>
  </si>
  <si>
    <t>Servicio de asistencia técnica (4599031)</t>
  </si>
  <si>
    <t>Dependencias asistidas técnicamente (459903102)</t>
  </si>
  <si>
    <t>Fortalecimiento en los procesos jurídicos del Distrito de Barrancabermeja, Santander</t>
  </si>
  <si>
    <t>Producto 099. Asistencia Jurídica Institucional</t>
  </si>
  <si>
    <t xml:space="preserve">IP 250. Porcentaje de cumplimiento en la asistencia jurídica </t>
  </si>
  <si>
    <t>Producto 110. Instancias judiciales y policivas del Distrito</t>
  </si>
  <si>
    <t>Secretaría del interior</t>
  </si>
  <si>
    <t>Documentos normativos (1202011)</t>
  </si>
  <si>
    <t>IP 274. Politica de recompensas implementada</t>
  </si>
  <si>
    <t>Decretos en materia de justicia expedidos  (120201102)</t>
  </si>
  <si>
    <t>Apoyo a los organismo de seguridad y convivencia, Policía Nacional, Defensa Civil e Inpec del municipio de Barrancabermeja (Acuerdo 020 de 2011 en el municipio de Barrancabermeja).</t>
  </si>
  <si>
    <t>Producto 111. Promoción de los organismos de seguridad y convivencia</t>
  </si>
  <si>
    <t>Centros de Convivencia Ciudadana en operación (1202003)</t>
  </si>
  <si>
    <t>Centros de Convivencia Ciudadana en operación (120200300)</t>
  </si>
  <si>
    <t>Apoyo a la Cruz Roja y Bomberos Voluntarios del distrito de Barrancabermeja</t>
  </si>
  <si>
    <t>Apoyo a la registraduria especial del Estado Civil del Distrito de Barrancabermeja.</t>
  </si>
  <si>
    <t>Fortalecimiento a organismos de seguridad pertenecientes al fondo territorial de seguridad y convivencia ciudadana FONSET en el distrito de Barrancabermeja</t>
  </si>
  <si>
    <t>Apoyo a las comisaría e inspecciones del Distrito de Barrancabermeja</t>
  </si>
  <si>
    <t>Fortalecimiento de la política criminal del Estado colombiano (1207)</t>
  </si>
  <si>
    <t xml:space="preserve">Producto 112. Fortalecimiento institucional sector público de justicia y del derecho </t>
  </si>
  <si>
    <t>Documentos metodológicos (1207004)</t>
  </si>
  <si>
    <t>Documentos metodológicos (120700400)</t>
  </si>
  <si>
    <t>Fortalecimiento técnico, jurídico y administrativo de la Secretaría del Interior del Distrito de Barrancabermeja</t>
  </si>
  <si>
    <t>Producto 114. Restablecimiento y salvaguarda de derechos fundamentales de población vulnerable con enfoque diferencial</t>
  </si>
  <si>
    <t>IP 280. Estrategia integral diseñada e implementada de acceso y garantía de derechos con enfoque diferencial</t>
  </si>
  <si>
    <t>Apoyo a los hogares de paso con enfoque diferencial para la convivencia en el Distrito de Barrancaberemeja</t>
  </si>
  <si>
    <t>Apoyo participación de la mesa de víctimas de Distrito de Barrancabermeja</t>
  </si>
  <si>
    <t>Producto 115. Sistema de Responsabilidad Penal para Adolescentes - SRPA</t>
  </si>
  <si>
    <t>Documentos de planeación (1207002)</t>
  </si>
  <si>
    <t>Documento de Política en materia de prevención del delito en Adolescentes y Jóvenes elaborado (120700203)</t>
  </si>
  <si>
    <t>Fortalecimiento para la promoción, respeto, garantía y restablecimiento de los derechos humanos a la población vinculada al SRPA, tanto en medidas privativas y no privativas de la libertad en el departamento de Santander</t>
  </si>
  <si>
    <t>Justicia transicional (1204)</t>
  </si>
  <si>
    <t>Producto 116. Atención y reparación integral a víctimas del conflicto armado</t>
  </si>
  <si>
    <t>Servicio itinerante de oferta interinstitucional en materia de justicia transicional (1204016)</t>
  </si>
  <si>
    <t>Jornadas móviles de atención, orientación y acceso a la justicia a las víctimas del conflicto armado realizadas (120401601)</t>
  </si>
  <si>
    <t>Apoyo al programa de atención integral a víctimas del conflicto armado del Distrito de Barrancabermeja</t>
  </si>
  <si>
    <t>Servicio de  educación informal para el  acceso a la justicia  (1202021)</t>
  </si>
  <si>
    <t xml:space="preserve">IP 291. Número de eventos conmemorativos para las víctimas del conflicto armado apoyados </t>
  </si>
  <si>
    <t>Eventos realizados (120202100)</t>
  </si>
  <si>
    <t>Gestión del cambio climático para un desarrollo bajo en carbono y resiliente al clima (3206)</t>
  </si>
  <si>
    <t xml:space="preserve"> Producto 070. Gestión del riesgo y cambio climático</t>
  </si>
  <si>
    <t>Servicio de apoyo técnico para la implementación de acciones de mitigación y adaptación al cambio climático (3206003)</t>
  </si>
  <si>
    <t>Documentos técnicos de propuestas de acciones de mitigación y adaptación al cambio climático en función del cumplimiento de metas y compromisos de mitigación y de adaptación diseñados (320600302)</t>
  </si>
  <si>
    <t>Apoyo para el fortalecimiento de las estrategias para el conocimiento, prevención y atencion en la gestión del riesgo de desastres en el Distrito de Barrancabermeja.</t>
  </si>
  <si>
    <t>Fortalecimiento de la convivencia y la seguridad ciudadana (4501)</t>
  </si>
  <si>
    <t>Producto 101. Promoción de la sana convivencia y cultura ciudadana</t>
  </si>
  <si>
    <t>Documentos Planeacion (4501026)</t>
  </si>
  <si>
    <t>Documentos de planeación con seguimiento realizados (450102601)</t>
  </si>
  <si>
    <t xml:space="preserve">Producto 104. Ambientes seguros que promueven la convivencia ciudadana </t>
  </si>
  <si>
    <t>Infraestructura para la promoción a la cultura de la legalidad y a la convivencia modificada (4501039)</t>
  </si>
  <si>
    <t>Infraestructura para la promoción a la cultura de la legalidad y a la convivencia modificada (450103900)</t>
  </si>
  <si>
    <t>Apoyo a la Promoción de Entornos Seguros para la Convivencia y Seguridad Ciudadana en el Distrito de Barrancabermeja</t>
  </si>
  <si>
    <t>Implementación de acciones tendientes a materializar los actos administrativos de policía y órdenes judiciales por comportamientos contrarios a la convivencia en el marco de la Ley 1801 de 2016 y demás normas reglamentarias en el Distrito de Barrancabermeja</t>
  </si>
  <si>
    <t>Producto 107. Promoción y fortalecimiento de espacios de participación comunitaria y comunal</t>
  </si>
  <si>
    <t>Servicio de promoción de convivencia y no repetición (4501004)</t>
  </si>
  <si>
    <t>Iniciativas para la promoción de la convivencia implementadas (450100400)</t>
  </si>
  <si>
    <t>Fortalecimiento a las juntas de acción comunal JAC del Distrito de Barrancabermeja </t>
  </si>
  <si>
    <t>Fortalecimiento a las juntas Adminitradoras Locales del sector Urbano y rural del Distrito  de Barrancaberemeja</t>
  </si>
  <si>
    <t>Secretaría de espacio público y control urbano</t>
  </si>
  <si>
    <t>IMPLEMENTACIÓN DE ESTRATEGIAS PARA GARATIZAR EL GOCE Y EL DISFRUTE DEL ESPACIO PÚBLICO DEL DISTRITO DE BARRANCABERMEJA</t>
  </si>
  <si>
    <t>Generación de la información geográfica del territorio nacional (0406)</t>
  </si>
  <si>
    <t>Producto 121. Plan de Ordenamiento Territorial</t>
  </si>
  <si>
    <t>Secretaría de Planeación</t>
  </si>
  <si>
    <t>Documentos normativos (0406006)</t>
  </si>
  <si>
    <t xml:space="preserve">IP 302. POT actualizado y presentado </t>
  </si>
  <si>
    <t>Documentos normativos elaborados (040600600)</t>
  </si>
  <si>
    <t>ACTUALIZACIÓN E IMPLEMENTACIÓN DEL POT DEL DISTRITO DE BARRANCABERMEJA, SANTANDER.</t>
  </si>
  <si>
    <t>DESARROLLO DE ACCIONES PARA LA IMPLEMENTACIÓN DEL PLAN DE ORDENAMIENTO TERRITORIAL (POT) DEL DISTRITO DE BARRANCABERMEJA, SANTANDER.</t>
  </si>
  <si>
    <t xml:space="preserve">Producto 122. División político-administrativa de las áreas urbana y rural del Distrito de Barrancabermeja </t>
  </si>
  <si>
    <t>FORTALECIMIENTO E IMPLEMENTACIÓN DEL PLAN DE TRANSICIÓN DISTRITAL Y DESARROLLO DE LA DIVISIÓN TERRITORIAL DE BARRANCABERMEJA, SANTANDER.</t>
  </si>
  <si>
    <t xml:space="preserve">Producto 123. Actualizaciòn de bases catastrales </t>
  </si>
  <si>
    <t>Servicio de actualización catastral con enfoque multipropósito (0406016)</t>
  </si>
  <si>
    <t>Predios catastralmente actualizados con enfoque multipropósito (040601601)</t>
  </si>
  <si>
    <t>IMPLEMENTACIÓN DE UNA ESTRATEGIA PARA LA PRESTACIÓN DEL SERVICIO PÚBLICO DE GESTIÓN CATASTRAL CON ENFOQUE MULTIPROPÓSITO EN BARRANCABERMEJA.</t>
  </si>
  <si>
    <t>Levantamiento y actualización de información estadística de calidad (0401)</t>
  </si>
  <si>
    <t>Producto 124. Sistema de Identificación de potenciales Beneficiarios de programas sociales -SISBEN</t>
  </si>
  <si>
    <t>Bases de Datos de la temática de Pobreza y Condiciones de Vida (0401005)</t>
  </si>
  <si>
    <t>Bases de Datos de la temática de Pobreza y Condiciones de Vida publicadas  (040100500)</t>
  </si>
  <si>
    <t>FORTALECIMIENTO AL FUNCIONAMIENTO DEL SISBEN EN EL DISTRITO DE BARRANCABERMEJA, SANTANDER.</t>
  </si>
  <si>
    <t>Producto 125. Estratificación Socioeconómica</t>
  </si>
  <si>
    <t>Documentos de lineamientos técnicos (0401025)</t>
  </si>
  <si>
    <t>Documentos de lineamientos técnicos en materia de Estratificación Socioeconómica realizados  (040102500)</t>
  </si>
  <si>
    <t>FORTALECIMIENTO AL PROCESO DE ESTRATIFICACIÓN EN EL DISTRITO DE BARRANCABERMEJA, SANTANDER.</t>
  </si>
  <si>
    <t>Producto 127. Legalización de asentamientos humanos</t>
  </si>
  <si>
    <t>FORTALECIMIENTO DEL PROCESO DE LEGALIZACIÓN DE ASENTAMIENTOS HUMANOS EN EL DISTRITO DE BARRANCABERMEJA, SANTANDER.</t>
  </si>
  <si>
    <t>Producto 129. Actualización de la nomenclatura de Barrancabermeja</t>
  </si>
  <si>
    <t>Documentos de estudios técnicos  (0401104)</t>
  </si>
  <si>
    <t>Documentos de estudios técnicos realizados (040110400)</t>
  </si>
  <si>
    <t>ACTUALIZACIÓN, REVISIÓN Y AJUSTE A LA NOMENCLATURA EN EL DISTRITO DE BARRANCABERMEJA, SANTANDER.</t>
  </si>
  <si>
    <t>Producto 130. Fortalecimiento institucional de la secretaría de planeación</t>
  </si>
  <si>
    <t>Servicio de asistencia técnica para el fortalecimiento de la capacidad estadística (0401094)</t>
  </si>
  <si>
    <t>Entidades del Sistema Estadístico Nacional asistidas técnicamente (040109400)</t>
  </si>
  <si>
    <t>FORTALECIMIENTO EN EL DESARROLLO DE LOS PROCESOS INTERNOS DE LA SECRETARÍA DE PLANEACIÓN DISTRITAL EN   BARRANCABERMEJA, SANTANDER.</t>
  </si>
  <si>
    <t>Documentos de estudios técnicos  (0406009)</t>
  </si>
  <si>
    <t>Documentos de estudios técnicos realizados (040600900)</t>
  </si>
  <si>
    <t>APOYO AL FUNCIONAMIENTO DEL CONSEJO TERRITORIAL DE PLANEACIÓN (CTP) DEL DISTRITO DE BARRANCABERMEJA, SANTANDER.</t>
  </si>
  <si>
    <t xml:space="preserve">Producto 131. Mecanismos de evaluación y seguimiento </t>
  </si>
  <si>
    <t>IP 318. Porcentaje de cumplimiento en los  mecanismos de seguimiento y evaluación</t>
  </si>
  <si>
    <t>IMPLEMENTACIÓN DE UNA ESTRATEGIA DE SEGUIMIENTO Y EVALUACIÓN, INVERSIÓN Y CUMPLIMIENTO DEL PLAN DE DESARROLLO CENTENARIO BARRANCABERMEJA 2020-2023 DISTRITO MUY ESPECIAL EN BARRANCABERMEJA, SANTANDER.</t>
  </si>
  <si>
    <t xml:space="preserve">Producto 132. Rendición de cuentas </t>
  </si>
  <si>
    <t>Boletines Técnicos para la temática de servicios (0401015)</t>
  </si>
  <si>
    <t>Boletines Técnicos Temática Servicio entregados (040101502)</t>
  </si>
  <si>
    <t>Total</t>
  </si>
  <si>
    <t>% Ejecución fisica</t>
  </si>
  <si>
    <t xml:space="preserve">RECURSOS QUE NO INGRESAN AL PRESUPUESTO </t>
  </si>
  <si>
    <t>Total Recursos No Ingresan Al Presupuesto ó Por Gestión</t>
  </si>
  <si>
    <t>ALCALDIA MUNICIPAL DE BARRANCABERMEJA</t>
  </si>
  <si>
    <t>NIT: 00890201900 - 6</t>
  </si>
  <si>
    <t>EJECUCION PRESUPUESTAL DE GASTOS</t>
  </si>
  <si>
    <t>Periodo comprendido entre 01-01-2022 y 30-11-2022</t>
  </si>
  <si>
    <t>Fecha de Impresión: 01.12.2022 Hora: 09:22:am</t>
  </si>
  <si>
    <t>Impreso por: OTM - ORFILIA TORRES</t>
  </si>
  <si>
    <t>Rubro Presupuestal</t>
  </si>
  <si>
    <t>Descripción</t>
  </si>
  <si>
    <t>Código Fuente</t>
  </si>
  <si>
    <t>Fuente de Financiacion</t>
  </si>
  <si>
    <t>Sector</t>
  </si>
  <si>
    <t>Presupuesto Definitivo</t>
  </si>
  <si>
    <t>Total Compromisos</t>
  </si>
  <si>
    <t>Total Obligaciones</t>
  </si>
  <si>
    <t>Tipo de Concepto</t>
  </si>
  <si>
    <t>2.3 </t>
  </si>
  <si>
    <t>GASTOS DE INVERSION </t>
  </si>
  <si>
    <t>  </t>
  </si>
  <si>
    <t>Inversión</t>
  </si>
  <si>
    <t>2.3-04 </t>
  </si>
  <si>
    <t>SECTOR: INFORMACION ESTADISTICA </t>
  </si>
  <si>
    <t>2.3-04-0406 </t>
  </si>
  <si>
    <t>PROGRAMA: Generación de la información geográfica del territorio nacional </t>
  </si>
  <si>
    <t>2.3-04-0406-1003 </t>
  </si>
  <si>
    <t>SUBPROGRAMA: Planificación y estadística </t>
  </si>
  <si>
    <t>2.3-04-0406-1003-0406010 </t>
  </si>
  <si>
    <t>PRODUCTO: Información cartográfica actualizada </t>
  </si>
  <si>
    <t>2.3-04-0406-1003-0406010-2020680810121 </t>
  </si>
  <si>
    <t>Proyecto: APOYO AL FUNCIONAMIENTO DEL CONSEJO TERRITORIAL DE PLANEACIÓN (CTP) DEL DISTRITO DE BARRANCABERMEJA, SANTANDER. </t>
  </si>
  <si>
    <t>2.3-04-0406-1003-0406010-2020680810121-32299 </t>
  </si>
  <si>
    <t>Actividad 7: Otros libros impresos n.c.p. </t>
  </si>
  <si>
    <t>R001 </t>
  </si>
  <si>
    <t>RECURSOS PROPIOS </t>
  </si>
  <si>
    <t>SECTOR FORTALECIMIENTO INSTITUCIONAL  </t>
  </si>
  <si>
    <t>Fuentes-Actividades</t>
  </si>
  <si>
    <t>2.3-04-0406-1003-0406010-2020680810121-64119 </t>
  </si>
  <si>
    <t>Actividad 9: Servicio de transporte para actividades misionales del CTP. </t>
  </si>
  <si>
    <t>2.3-04-0406-1003-0406010-2020680810121-72112 </t>
  </si>
  <si>
    <t>Actividad 5: Servicios de alquiler o arrendamiento con o sin opción de compra, relativos a bienes inmuebles no residenciales (diferentes a vivienda), propios o arrendados </t>
  </si>
  <si>
    <t>2.3-04-0406-1003-0406010-2020680810121-82199 </t>
  </si>
  <si>
    <t>Actividad 1: Otros servicios jurídicos n.c.p. </t>
  </si>
  <si>
    <t>2.3-04-0406-1003-0406010-2020680810121-83117 </t>
  </si>
  <si>
    <t>Actividad 3: Servicios de gestión de desarrollo empresarial </t>
  </si>
  <si>
    <t>2.3-04-0406-1003-0406010-2020680810121-83131 </t>
  </si>
  <si>
    <t>Servicios de consultoría en tecnologías de la información (TI) </t>
  </si>
  <si>
    <t>R061 </t>
  </si>
  <si>
    <t>RECURSOS PROPIOS RECURSOS DEL BALANCE </t>
  </si>
  <si>
    <t>2.3-04-0406-1003-0406010-2020680810121-83329 </t>
  </si>
  <si>
    <t>Actividad 2: Otros servicios de ingeniería en proyectos n.c.p. </t>
  </si>
  <si>
    <t>2.3-04-0406-1003-0406010-2020680810121-84631 </t>
  </si>
  <si>
    <t>Actividad 6: Servicios de transmisión </t>
  </si>
  <si>
    <t>2.3-04-0406-1003-0406010-2020680810121-88169 </t>
  </si>
  <si>
    <t>Actividad 4: Servicios de elaboración de otros productos alimenticios n.c.p. </t>
  </si>
  <si>
    <t>2.3-04-0406-1003-0406010-2020680810121-89122 </t>
  </si>
  <si>
    <t>Actividad 8: Servicios relacionados con la impresión </t>
  </si>
  <si>
    <t>2.3-04-0406-1003-0406010-2020680810121-91119 </t>
  </si>
  <si>
    <t>Otros servicios administrativos del gobierno n.c.p. </t>
  </si>
  <si>
    <t>2.3-04-0406-1003-0406010-2021680810025 </t>
  </si>
  <si>
    <t>Proyecto: DESARROLLO DE ACCIONES PARA LA IMPLEMENTACIÓN DEL PLAN DE ORDENAMIENTO TERRITORIAL (POT) DEL DISTRITO DE BARRANCABERMEJA, SANTANDER. </t>
  </si>
  <si>
    <t>2.3-04-0406-1003-0406010-2021680810025-83329 </t>
  </si>
  <si>
    <t>Actividad 1: Otros servicios de ingeniería en proyectos n.c.p. </t>
  </si>
  <si>
    <t>R021 </t>
  </si>
  <si>
    <t>SGP PG OTROS SECTORES </t>
  </si>
  <si>
    <t>2.3-04-0406-1003-0406010-2021680810025-83211 </t>
  </si>
  <si>
    <t>Actividad 3: Servicios de asesoría en arquitectura </t>
  </si>
  <si>
    <t>Actividad 4: Servicios de asesoría en arquitectura </t>
  </si>
  <si>
    <t>2.3-04-0406-1003-0406010-2021680810025-81139 </t>
  </si>
  <si>
    <t>Actividad 5: Servicios de desarrollo experimental en otras ciencias naturales </t>
  </si>
  <si>
    <t>2.3-04-0406-1003-0406010-2021680810025-82199 </t>
  </si>
  <si>
    <t>Actividad 6: Otros servicios jurídicos n.c.p. </t>
  </si>
  <si>
    <t>2.3-04-0406-1003-0406010-2020680810078 </t>
  </si>
  <si>
    <t>Proyecto: ACTUALIZACIÓN E IMPLEMENTACIÓN DEL POT DEL DISTRITO DE BARRANCABERMEJA, SANTANDER. </t>
  </si>
  <si>
    <t>2.3-04-0406-1003-0406010-2020680810078-32511 </t>
  </si>
  <si>
    <t>Actividad 8: Mapas y cartas geográficas, hidrográficas y similares (incluso mapas de pared, planos topográficos y mapas para globos), impresos (excepto en forma de libros) </t>
  </si>
  <si>
    <t>2.3-04-0406-1003-0406010-2020680810078-64119 </t>
  </si>
  <si>
    <t>Actividad 12: Otros servicios de transporte terrestre local de pasajeros n.c.p. </t>
  </si>
  <si>
    <t>R098 </t>
  </si>
  <si>
    <t>APROVECHAMIENTOS Y REINTEGROS RECURSOS PROPIOS </t>
  </si>
  <si>
    <t>Actividad 13: Otros servicios de transporte terrestre local de pasajeros n.c.p. </t>
  </si>
  <si>
    <t>2.3-04-0406-1003-0406010-2020680810078-72112 </t>
  </si>
  <si>
    <t>Actividad 14: Servicios de alquiler o arrendamiento con o sin opción de compra, relativos a bienes inmuebles no residenciales (diferentes a vivienda), propios o arrendados </t>
  </si>
  <si>
    <t>2.3-04-0406-1003-0406010-2020680810078-81139 </t>
  </si>
  <si>
    <t>Actividad 3: Servicios de desarrollo experimental en otras ciencias naturales </t>
  </si>
  <si>
    <t>2.3-04-0406-1003-0406010-2020680810078-82199 </t>
  </si>
  <si>
    <t>Actividad 7: Otros servicios jurídicos n.c.p. </t>
  </si>
  <si>
    <t>2.3-04-0406-1003-0406010-2020680810078-83211 </t>
  </si>
  <si>
    <t>Actividad 2: Servicios de asesoría en arquitectura </t>
  </si>
  <si>
    <t>2.3-04-0406-1003-0406010-2020680810078-83329 </t>
  </si>
  <si>
    <t>2.3-04-0406-1003-0406010-2020680810078-83411 </t>
  </si>
  <si>
    <t>Actividad 4: Servicios de consultoría en geología y geofísica </t>
  </si>
  <si>
    <t>2.3-04-0406-1003-0406010-2020680810078-83422 </t>
  </si>
  <si>
    <t>Actividad 5: Servicios de cartografía </t>
  </si>
  <si>
    <t>2.3-04-0406-1003-0406010-2020680810078-83990 </t>
  </si>
  <si>
    <t>Actividad 6: Otros servicios profesionales, técnicos y empresariales n.c.p. </t>
  </si>
  <si>
    <t>2.3-04-0406-1003-0406010-2020680810078-85940 </t>
  </si>
  <si>
    <t>Actividad 15: Servicios administrativos combinados de oficina </t>
  </si>
  <si>
    <t>2.3-04-0406-1003-0406010-2020680810078-88169 </t>
  </si>
  <si>
    <t>Actividad 11: Servicios de elaboración de otros productos alimenticios n.c.p. </t>
  </si>
  <si>
    <t>2.3-04-0406-1003-0406010-2020680810078-89121 </t>
  </si>
  <si>
    <t>Actividad 9: Servicios de impresión </t>
  </si>
  <si>
    <t>Actividad 10: Servicios de impresión </t>
  </si>
  <si>
    <t>2.3-04-0406-1003-0406010-2020680810078-91119 </t>
  </si>
  <si>
    <t>Otros servicios de la administración pública n.c.p. </t>
  </si>
  <si>
    <t>2.3-04-0406-1003-0406010-2020680810125 </t>
  </si>
  <si>
    <t>Proyecto: FORTALECIMIENTO E IMPLEMENTACIÓN DEL PLAN DE TRANSICIÓN DISTRITAL Y DESARROLLO DE LA DIVISIÓN TERRITORIAL DE BARRANCABERMEJA, SANTANDER. </t>
  </si>
  <si>
    <t>2.3-04-0406-1003-0406010-2020680810125-82199 </t>
  </si>
  <si>
    <t>Actividad 2: Otros servicios jurídicos n.c.p. </t>
  </si>
  <si>
    <t>2.3-04-0406-1003-0406010-2020680810125-83329 </t>
  </si>
  <si>
    <t>Actividad 3: Otros servicios de ingeniería en proyectos n.c.p. </t>
  </si>
  <si>
    <t>2.3-04-0406-1003-0406010-2020680810125-83411 </t>
  </si>
  <si>
    <t>2.3-04-0406-1003-0406010-2020680810125-84612 </t>
  </si>
  <si>
    <t>Actividad 5: Servicios de transmisión de programas de televisión </t>
  </si>
  <si>
    <t>2.3-04-0406-1003-0406010-2020680810055 </t>
  </si>
  <si>
    <t>Proyecto: FORTALECIMIENTO DEL PROCESO DE LEGALIZACIÓN DE ASENTAMIENTOS HUMANOS EN EL DISTRITO DE BARRANCABERMEJA, SANTANDER. </t>
  </si>
  <si>
    <t>2.3-04-0406-1003-0406010-2020680810055-32511 </t>
  </si>
  <si>
    <t>Actividad 7: Mapas y cartas geográficas, hidrográficas y similares (incluso mapas de pared, planos topográficos y mapas para globos), impresos (excepto en forma de libros) </t>
  </si>
  <si>
    <t>2.3-04-0406-1003-0406010-2020680810055-64119 </t>
  </si>
  <si>
    <t>Actividad 8: Otros servicios de transporte terrestre local de pasajeros n.c.p. </t>
  </si>
  <si>
    <t>2.3-04-0406-1003-0406010-2020680810055-81219 </t>
  </si>
  <si>
    <t>Actividad 3: Servicios de investigación básica en otras ciencias sociales y humanidades </t>
  </si>
  <si>
    <t>2.3-04-0406-1003-0406010-2020680810055-85999 </t>
  </si>
  <si>
    <t>otros servicios de apoyo n.c.p </t>
  </si>
  <si>
    <t>2.3-04-0406-1003-0406010-2020680810055-91119 </t>
  </si>
  <si>
    <t>2.3-04-0406-1003-0406010-2020680810055-83117 </t>
  </si>
  <si>
    <t>Servicios de gestión de desarrollo empresarial </t>
  </si>
  <si>
    <t>2.3-04-0406-1003-0406010-2020680810055-83211 </t>
  </si>
  <si>
    <t>2.3-04-0406-1003-0406010-2020680810055-83329 </t>
  </si>
  <si>
    <t>2.3-04-0406-1003-0406010-2020680810055-85940 </t>
  </si>
  <si>
    <t>Actividad 6: Servicios administrativos combinados de oficina </t>
  </si>
  <si>
    <t>2.3-04-0406-1003-0406010-2020680810055-85999-A4 </t>
  </si>
  <si>
    <t>Actividad 4: Otros servicios de apoyo n.c.p. </t>
  </si>
  <si>
    <t>2.3-04-0406-1003-0406010-2020680810055-85999-A5 </t>
  </si>
  <si>
    <t>Actividad 5: Otros servicios de apoyo n.c.p. </t>
  </si>
  <si>
    <t>2.3-04-0406-1003-0406010-2021680810040 </t>
  </si>
  <si>
    <t>Proyecto: IMPLEMENTACIÓN DE UNA ESTRATEGIA PARA LA PRESTACIÓN DEL SERVICIO PÚBLICO DE GESTIÓN CATASTRAL CON ENFOQUE MULTIPROPÓSITO EN BARRANCABERMEJA. </t>
  </si>
  <si>
    <t>2.3-04-0406-1003-0406010-2021680810040-83111 </t>
  </si>
  <si>
    <t>Actividad 1: Servicios de consultoría en gestión estratégica </t>
  </si>
  <si>
    <t>2.3-04-0401 </t>
  </si>
  <si>
    <t>PROGRAMA: Levantamiento y actualización de información estadística de calidad </t>
  </si>
  <si>
    <t>2.3-04-0401-1003 </t>
  </si>
  <si>
    <t>2.3-04-0401-1003-0401102 </t>
  </si>
  <si>
    <t>PRODUCTO: Servicio de Información Implementado </t>
  </si>
  <si>
    <t>2.3-04-0401-1003-0401102-2022680810083 </t>
  </si>
  <si>
    <t>Proyecto: Desarrollo e Implementación de acciones para el seguimiento y control Urbano del distrito de Barrancabermeja </t>
  </si>
  <si>
    <t>2.3-04-0401-1003-0401102-2022680810083-83211 </t>
  </si>
  <si>
    <t>Servicios de asesoría en arquitectura </t>
  </si>
  <si>
    <t>SECTOR INFORMACIÓN ESTADÍSTICA </t>
  </si>
  <si>
    <t>2.3-04-0401-1003-0401102-2022680810083-83310 </t>
  </si>
  <si>
    <t>Servicios de asesoría en ingeniería </t>
  </si>
  <si>
    <t>2.3-04-0401-1003-0401102-2022680810083-91138 </t>
  </si>
  <si>
    <t>Servicios de la administración publica relacionados con asuntos económicos comerciales y laborales </t>
  </si>
  <si>
    <t>2.3-04-0401-1003-0401094 </t>
  </si>
  <si>
    <t>PRODUCTO: Servicio de asistencia técnica para el fortalecimiento de la capacidad estadística </t>
  </si>
  <si>
    <t>2.3-04-0401-1003-0401094-2020680810053 </t>
  </si>
  <si>
    <t>Proyecto: FORTALECIMIENTO EN EL DESARROLLO DE LOS PROCESOS INTERNOS DE LA SECRETARÍA DE PLANEACIÓN DISTRITAL EN BARRANCABERMEJA, SANTANDER. </t>
  </si>
  <si>
    <t>2.3-04-0401-1003-0401094-2020680810053-81219 </t>
  </si>
  <si>
    <t>Actividad 4: Servicios de investigación básica en otras ciencias sociales y humanidades </t>
  </si>
  <si>
    <t>Servicios de investigación básica en otras ciencias sociales y humanidades </t>
  </si>
  <si>
    <t>2.3-04-0401-1003-0401094-2020680810053-82199 </t>
  </si>
  <si>
    <t>Actividad 9: Otros servicios jurídicos n.c.p. </t>
  </si>
  <si>
    <t>Otros servicios jurídicos n.c.p. </t>
  </si>
  <si>
    <t>2.3-04-0401-1003-0401094-2020680810053-82199-A10 </t>
  </si>
  <si>
    <t>Actividad 10: Otros servicios jurídicos n.c.p. </t>
  </si>
  <si>
    <t>2.3-04-0401-1003-0401094-2020680810053-82199-A9 </t>
  </si>
  <si>
    <t>2.3-04-0401-1003-0401094-2020680810053-82221 </t>
  </si>
  <si>
    <t>Actividad 5: Servicios de contabilidad. </t>
  </si>
  <si>
    <t>Servicios de contabilidad. </t>
  </si>
  <si>
    <t>2.3-04-0401-1003-0401094-2020680810053-83117 </t>
  </si>
  <si>
    <t>Actividad 8: Servicios de gestión de desarrollo empresarial. </t>
  </si>
  <si>
    <t>Servicios de gestión de desarrollo empresarial. </t>
  </si>
  <si>
    <t>2.3-04-0401-1003-0401094-2020680810053-83211 </t>
  </si>
  <si>
    <t>2.3-04-0401-1003-0401094-2020680810053-83329 </t>
  </si>
  <si>
    <t>2.3-04-0401-1003-0401094-2020680810053-84520 </t>
  </si>
  <si>
    <t>Actividad 5: Servicios de archivos. </t>
  </si>
  <si>
    <t>2.3-04-0401-1003-0401094-2020680810053-85999-A5 </t>
  </si>
  <si>
    <t>2.3-04-0401-1003-0401094-2020680810053-83590 </t>
  </si>
  <si>
    <t>Otros servicios veterinarios </t>
  </si>
  <si>
    <t>2.3-04-0401-1003-0401094-2020680810053-85999 </t>
  </si>
  <si>
    <t>Otros servicios de apoyo n.c.p. </t>
  </si>
  <si>
    <t>2.3-04-0401-1003-0401094-2020680810053-85999-A7 </t>
  </si>
  <si>
    <t>Actividad 7: Otros servicios de apoyo n.c.p. </t>
  </si>
  <si>
    <t>2.3-04-0401-1003-401104 </t>
  </si>
  <si>
    <t>PRODUCTO: Documentos de estudios tecnicos </t>
  </si>
  <si>
    <t>2.3-04-0401-1003-401104-2020680810174 </t>
  </si>
  <si>
    <t>Proyecto: ACTUALIZACIÓN DE LA NOMENCLATURA DEL DISTRITO DE BARRANCABERMEJA, SANTANDER. </t>
  </si>
  <si>
    <t>2.3-04-0401-1003-401104-2020680810174-85999 </t>
  </si>
  <si>
    <t>2.3-04-0401-1003-0401005 </t>
  </si>
  <si>
    <t>PRODUCTO: Bases de Datos de la temática de Pobreza y Condiciones de Vida </t>
  </si>
  <si>
    <t>2.3-04-0401-1003-0401005-2020680810081 </t>
  </si>
  <si>
    <t>Proyecto: FORTALECIMIENTO AL FUNCIONAMIENTO DEL SISBEN EN EL DISTRITO DE BARRANCABERMEJA, SANTANDER. </t>
  </si>
  <si>
    <t>2.3-04-0401-1003-0401005-2020680810081-64119 </t>
  </si>
  <si>
    <t>Actividad 4: Otros servicios de transporte terrestre local de pasajeros n.c.p. </t>
  </si>
  <si>
    <t>2.3-04-0401-1003-0401005-2020680810081-82199 </t>
  </si>
  <si>
    <t>2.3-04-0401-1003-0401005-2020680810081-83117 </t>
  </si>
  <si>
    <t>2.3-04-0401-1003-0401005-2020680810081-83117-A1 </t>
  </si>
  <si>
    <t>Actividad 1: Servicios de gestión de desarrollo empresarial. </t>
  </si>
  <si>
    <t>2.3-04-0401-1003-0401005-2020680810081-83117-A5 </t>
  </si>
  <si>
    <t>Actividad 5: Servicios de gestión de desarrollo empresarial. </t>
  </si>
  <si>
    <t>2.3-04-0401-1003-0401005-2020680810081-83329 </t>
  </si>
  <si>
    <t>Actividad 6: Otros servicios de ingeniería en proyectos n.c.p. </t>
  </si>
  <si>
    <t>Otros servicios de ingeniería en proyectos n.c.p. </t>
  </si>
  <si>
    <t>2.3-04-0401-1003-0401005-2020680810081-85999 </t>
  </si>
  <si>
    <t>2.3-04-0401-1003-0401005-2020680810081-85999-A3 </t>
  </si>
  <si>
    <t>Actividad 3: Otros servicios de apoyo n.c.p. </t>
  </si>
  <si>
    <t>2.3-04-0401-1003-0401005-2020680810081-85999-A7 </t>
  </si>
  <si>
    <t>2.3-04-0401-1003-0401005-2020680810081-91119 </t>
  </si>
  <si>
    <t>Otros servicios de la administración publica n.c.p. </t>
  </si>
  <si>
    <t>2.3-04-0401-1003-0401095 </t>
  </si>
  <si>
    <t>PRODUCTO: Servicio de evaluación del proceso estadístico. </t>
  </si>
  <si>
    <t>2.3-04-0401-1003-0401095-2020680810054 </t>
  </si>
  <si>
    <t>Proyecto: IMPLEMENTACIÓN DE UNA ESTRATEGIA DE SEGUIMIENTO Y EVALUACIÓN, INVERSIÓN Y CUMPLIMIENTO DEL PLAN DE DESARROLLO CENTENARIO BARRANCABERMEJA 2020-2023 DISTRITO MUY ESPECIAL EN BARRANCABERMEJA, SANTANDER. </t>
  </si>
  <si>
    <t>2.3-04-0401-1003-0401095-2020680810054-83117 </t>
  </si>
  <si>
    <t>2.3-04-0401-1003-0401095-2020680810054-81219 </t>
  </si>
  <si>
    <t>Actividad 2: Servicios de investigación básica en otras ciencias sociales y humanidades </t>
  </si>
  <si>
    <t>2.3-04-0401-1003-0401095-2020680810054-83329 </t>
  </si>
  <si>
    <t>2.3-04-0401-1003-0401095-2020680810054-82199 </t>
  </si>
  <si>
    <t>Actividad 4: Otros servicios jurídicos n.c.p. </t>
  </si>
  <si>
    <t>Actividad 5: Otros servicios jurídicos n.c.p. </t>
  </si>
  <si>
    <t>2.3-04-0401-1003-0401095-2020680810054-85999 </t>
  </si>
  <si>
    <t>Actividad 6: Otros servicios de apoyo n.c.p. </t>
  </si>
  <si>
    <t>Actividad 7: Otros servicios de ingeniería en proyectos n.c.p. </t>
  </si>
  <si>
    <t>2.3-04-0401-1003-0401095-2020680810054-83913 </t>
  </si>
  <si>
    <t>Actividad 8: Servicios de diseño gráfico </t>
  </si>
  <si>
    <t>2.3-04-0401-1003-0401104 </t>
  </si>
  <si>
    <t>PRODUCTO: Documentos de Estudios Técnicos. </t>
  </si>
  <si>
    <t>2.3-04-0401-1003-0401104-2020680810174 </t>
  </si>
  <si>
    <t>Proyecto: ACTUALIZACIÓN, DE LA NOMENCLATURA DEL DISTRITO DE BARRANCABERMEJA, SANTANDER. </t>
  </si>
  <si>
    <t>2.3-04-0401-1003-0401104-2020680810174-83211 </t>
  </si>
  <si>
    <t>Actividad 1: Servicios de asesoría en arquitectura </t>
  </si>
  <si>
    <t>2.3-04-0401-1003-0401104-2020680810174-82199 </t>
  </si>
  <si>
    <t>2.3-04-0401-1003-0401104-2020680810174-83329 </t>
  </si>
  <si>
    <t>2.3-04-0401-1003-0401025 </t>
  </si>
  <si>
    <t>PRODUCTO: Documentos de Lineamientos Técnicos. </t>
  </si>
  <si>
    <t>2.3-04-0401-1003-0401025-2020680810119 </t>
  </si>
  <si>
    <t>Proyecto: FORTALECIMIENTO AL PROCESO DE ESTRATIFICACIÓN EN EL DISTRITO DE BARRANCABERMEJA, SANTANDER. </t>
  </si>
  <si>
    <t>2.3-04-0401-1003-0401025-2020680810119-81219 </t>
  </si>
  <si>
    <t>2.3-04-0401-1003-0401025-2020680810119-83329 </t>
  </si>
  <si>
    <t>Otros servicios de ingeniería en proyectos n.c.p </t>
  </si>
  <si>
    <t>R093 </t>
  </si>
  <si>
    <t>TASA CONTRIBUTIVA DEL SERVICIO DE ESTRATIFICACION </t>
  </si>
  <si>
    <t>2.3-04-0401-1003-0401025-2020680810119-83211 </t>
  </si>
  <si>
    <t>2.3-04-0401-1003-0401025-2020680810119-82199 </t>
  </si>
  <si>
    <t>2.3-04-0401-1003-0401025-2020680810119-83117-A5 </t>
  </si>
  <si>
    <t>2.3-04-0401-1003-0401025-2020680810119-81239 </t>
  </si>
  <si>
    <t>Actividad 6: Servicios de desarrollo experimental en otras ciencias sociales y humanidades </t>
  </si>
  <si>
    <t>2.3-04-0401-1003-0401025-2020680810119-85940 </t>
  </si>
  <si>
    <t>Actividad 7: Servicios administrativos combinados de oficina </t>
  </si>
  <si>
    <t>R106 </t>
  </si>
  <si>
    <t>TASA CONTRIBUTIVA DEL SERVICIO DE ESTRATIFICACIÓN - RECURSOS DEL BALANCE </t>
  </si>
  <si>
    <t>2.3-04-0401-1003-0401025-2020680810119-83422 </t>
  </si>
  <si>
    <t>Actividad 8: Servicios de cartografía </t>
  </si>
  <si>
    <t>2.3-04-0401-1003-0401025-2020680810119-85999 </t>
  </si>
  <si>
    <t>Actividad 9: Otros servicios de apoyo n.c.p. </t>
  </si>
  <si>
    <t>2.3-04-0401-1003-0401025-2020680810119-83117-A10 </t>
  </si>
  <si>
    <t>Actividad 10: Servicios de gestión de desarrollo empresarial. </t>
  </si>
  <si>
    <t>2.3-04-0401-1003-0401025-2020680810119-83117 </t>
  </si>
  <si>
    <t>Actividad 11: Servicios de gestión de desarrollo empresarial. </t>
  </si>
  <si>
    <t>2.3-04-0401-1003-0401025-2020680810119-72112 </t>
  </si>
  <si>
    <t>Actividad 12: Servicios de alquiler o arrendamiento con o sin opción de compra, relativos a bienes inmuebles no residenciales (diferentes a vivienda), propios o arrendados </t>
  </si>
  <si>
    <t>2.3-04-0401-1003-0401025-2020680810119-88169 </t>
  </si>
  <si>
    <t>Actividad 13: Servicios de elaboración de otros productos alimenticios n.c.p. </t>
  </si>
  <si>
    <t>2.3-04-0401-1003-0401025-2020680810119-91119 </t>
  </si>
  <si>
    <t>Otros servicios de la administración publica n.c.p </t>
  </si>
  <si>
    <t>2.3-04-0401-1003-0401025-2020680810119-81129 </t>
  </si>
  <si>
    <t>Actividad 14: Servicios de investigación aplicada en otras ciencias naturales </t>
  </si>
  <si>
    <t>2.3-04-0401-1003-0401025-2020680810119-64119 </t>
  </si>
  <si>
    <t>Actividad 15: Otros servicios de transporte terrestre local de pasajeros n.c.p. </t>
  </si>
  <si>
    <t>2.3-12 </t>
  </si>
  <si>
    <t>SECTOR: JUSTICIA Y DEL DERECHO </t>
  </si>
  <si>
    <t>2.3-12-1202 </t>
  </si>
  <si>
    <t>PROGRAMA: Promoción al acceso a la justicia </t>
  </si>
  <si>
    <t>2.3-12-1203 </t>
  </si>
  <si>
    <t>PROGRAMA: : Promoción de los métodos de resolución de conflictos </t>
  </si>
  <si>
    <t>2.3-12-1203-0800 </t>
  </si>
  <si>
    <t>SUBPROGRAMA: Intersubsectorial Justicia </t>
  </si>
  <si>
    <t>2.3-12-1203-0800-1203014 </t>
  </si>
  <si>
    <t>PRODUCTO: Servicio de Promoción de acceso a la justicia </t>
  </si>
  <si>
    <t>2.3-12-1203-0800-1203014-2021680810024 </t>
  </si>
  <si>
    <t>Proyecto: Apoyo a las comisarias e inspecciones del Distrito de Barrancabermeja </t>
  </si>
  <si>
    <t>2.3-12-1203-0800-1203014-2021680810024-3814094 </t>
  </si>
  <si>
    <t>Actividad 2. Muebles metálicos n.c.p. </t>
  </si>
  <si>
    <t>SECTOR JUSTICIA Y DEL DERECHO </t>
  </si>
  <si>
    <t>2.3-12-1203-0800-1203014-2021680810024-45289 </t>
  </si>
  <si>
    <t>Actividad 2. Otras máquinas para el procesamiento automático de datos </t>
  </si>
  <si>
    <t>2.3-12-1203-0800-1203014-2021680810024-82199 </t>
  </si>
  <si>
    <t>2.3-12-1203-0800-1203014-2021680810024-83118 </t>
  </si>
  <si>
    <t>Actividad 1. Servicios de gestión y administración empresarial (oficina central) </t>
  </si>
  <si>
    <t>2.3-12-1203-0800-1203014-2021680810024-83990 </t>
  </si>
  <si>
    <t>Actividad 1. Otros servicios profesionales, técnicos y empresariales n.c.p. </t>
  </si>
  <si>
    <t>2.3-12-1203-0800-1203014-2021680810024-88221 </t>
  </si>
  <si>
    <t>Actividad 2. Servicios de fabricación de prendas de vestir (excepto prendas de piel) </t>
  </si>
  <si>
    <t>2.3-12-1203-0800-1203014-2021680810024-88909 </t>
  </si>
  <si>
    <t>Actividad 2. Otros servicios de fabricación n.c.p. </t>
  </si>
  <si>
    <t>2.3-12-1203-0800-1203014-2022680810001 </t>
  </si>
  <si>
    <t>Proyecto: Apoyo a los hogares de paso con enfoque diferencial para la convivencia en el distrito de Barrancabermeja </t>
  </si>
  <si>
    <t>2.3-12-1203-0800-1203014-2022680810001-93302 </t>
  </si>
  <si>
    <t>Otros servicios sociales con alojamiento para niños </t>
  </si>
  <si>
    <t>2.3-12-1202-0800 </t>
  </si>
  <si>
    <t>2.3-12-1202-0800-1202003 </t>
  </si>
  <si>
    <t>PRODUCTO: Centros de Convivencia Ciudadana en operación (1202003) </t>
  </si>
  <si>
    <t>2.3-12-1202-0800-1202004 </t>
  </si>
  <si>
    <t>PRODUCTO: Servicio de asistencia técnica para la articulación de los operadores de los Servicio de justicia </t>
  </si>
  <si>
    <t>2.3-12-1202-0800-1202004-2022680810020 </t>
  </si>
  <si>
    <t>Proyecto: Apoyo a la Registraduría Especial del Estado Civil del Distrito de Barrancabermeja </t>
  </si>
  <si>
    <t>2.3-12-1202-0800-1202004-2022680810020-45289 </t>
  </si>
  <si>
    <t>Otras máquinas para el procesamiento automático de datos </t>
  </si>
  <si>
    <t>2.3-12-1202-0800-1202004-2022680810020-91199 </t>
  </si>
  <si>
    <t>2.3-12-1202-0800-1202003-2021680810024 </t>
  </si>
  <si>
    <t>Proyecto: Apoyo a las comisarias e inpecciones del Distrito d Barrancabermeja </t>
  </si>
  <si>
    <t>2.3-12-1202-0800-1202003-2021680810024-82199 </t>
  </si>
  <si>
    <t>SECTOR SEGURIDAD Y CONVIVIENCIA  </t>
  </si>
  <si>
    <t>2.3-12-1202-0800-1202003-2021680810024-38140 </t>
  </si>
  <si>
    <t>ACTIVIDAD 2. Otros muebles n.c.p. </t>
  </si>
  <si>
    <t>2.3-12-1202-0800-1202003-2021680810024-45230 </t>
  </si>
  <si>
    <t>ACTIVIDAD 2. Máquinas de procesamiento automático de datos, que contengan una caja y al menos una unidad central de proceso (CPU) y una unidad de entrada y de salida, esten combinados o no </t>
  </si>
  <si>
    <t>2.3-12-1202-0800-1202003-2021680810024-3219996 </t>
  </si>
  <si>
    <t>ACTIVIDAD 2. Artículos n.c.p. de papel para escritorio. </t>
  </si>
  <si>
    <t>2.3-12-1202-0800-1202003-202160810114 </t>
  </si>
  <si>
    <t>Proyecto: Apoyo a la registraduria especial del estado civil del Distrito de Barrancabermeja </t>
  </si>
  <si>
    <t>2.3-12-1202-0800-1202003-202160810114-32128 </t>
  </si>
  <si>
    <t>ACTIVIDAD. Otros papeles y cartones sin revestir del tipo utilizado para escribir, imprimir u otros usos gráficos, para tarjetas y cintas para perforar, en rollos o en hojas cuadradas o rectangulares </t>
  </si>
  <si>
    <t>2.3-12-1202-0800-1202003-202160810114-72112 </t>
  </si>
  <si>
    <t>ACTIVIDAD Servicios de alquiler o arrendamiento con o sin opción de compra, relativos a bienes inmuebles no residenciales (diferentes a vivienda), propios o arrendados </t>
  </si>
  <si>
    <t>2.3-12-1202-0800-1202003-202160810114-64112 </t>
  </si>
  <si>
    <t>ACTIVIDAD Servicios de transporte terrestre local regular de pasajeros </t>
  </si>
  <si>
    <t>2.3-12-1202-0800-1202003-202160810114-64120 </t>
  </si>
  <si>
    <t>Actividad: Servicios de transporte fluvial local de pasajeros </t>
  </si>
  <si>
    <t>2.3-12-1202-0800-1202003-2021680810054 </t>
  </si>
  <si>
    <t>Proyecto: Apoyo a la cruz roja y bomberos voluntarios del distrito de Barrancabermeja </t>
  </si>
  <si>
    <t>2.3-12-1202-0800-1202003-2021680810054-91113 </t>
  </si>
  <si>
    <t>ACTIVIDAD 1: Servicios financieros y fiscales de la administración pública-FONDO DE SEGURIDAD CIUDADANA , ACUERDO 039/96 - RECURSOS PROPIOS </t>
  </si>
  <si>
    <t>2.3-12-1202-0800-1202003-2020680810129 </t>
  </si>
  <si>
    <t>Proyecto: Fortalecimiento a organismos de seguridad pertenecientes al fondo territorial de seguridad y convivencia ciudadana FONSET en el distrito de Barrancabermeja. </t>
  </si>
  <si>
    <t>2.3-12-1202-0800-1202003-2020680810129-63391 </t>
  </si>
  <si>
    <t>ACTIVIDAD 1: Servicios de catering para eventos </t>
  </si>
  <si>
    <t>R025 </t>
  </si>
  <si>
    <t>FONDO DE SEGURIDAD DE LAS ENTIDADES TERRITORIALES - FONSET (LEY 1421 DE 2010) </t>
  </si>
  <si>
    <t>2.3-12-1202-0800-1202003-2020680810129-33370 </t>
  </si>
  <si>
    <t>ACTIVIDAD 2: Combustibles n.c.p. </t>
  </si>
  <si>
    <t>2.3-12-1202-0800-1202003-2020680810129-72111 </t>
  </si>
  <si>
    <t>ACTIVIDAD 2: Servicios de alquiler o arrendamiento con o sin opción de compra, relativos a bienes inmuebles residenciales (vivienda) propios o arrendados </t>
  </si>
  <si>
    <t>2.3-12-1202-0800-1202003-2020680810129-87141 </t>
  </si>
  <si>
    <t>ACTIVIDAD 2: Servicios de mantenimiento y reparación de vehículos automotores </t>
  </si>
  <si>
    <t>2.3-12-1202-0800-1202003-2020680810129-38140 </t>
  </si>
  <si>
    <t>ACTIVIDAD 2: Otros muebles n.c.p. </t>
  </si>
  <si>
    <t>2.3-12-1202-0800-1202003-2020680810129-83159 </t>
  </si>
  <si>
    <t>ACTIVIDAD 2: Otros servicios de alojamiento y suministro de infraestructura en tecnología de la información (TI) </t>
  </si>
  <si>
    <t>2.3-12-1202-0800-1202003-2020680810129-42993 </t>
  </si>
  <si>
    <t>ACTIVIDAD 2: Cajas fuertes blindadas o reforzadas, cofres de caudales y puertas y casilleros de seguridad para cámaras blindadas, cofres para efectivo o documentos legales y artículos análogos, de metales comunes </t>
  </si>
  <si>
    <t>2.3-12-1202-0800-1202003-2020680810129-4481 </t>
  </si>
  <si>
    <t>ACTIVIDAD 2: Aparatos eléctricos de uso doméstico, refrigeradores y máquinas para secar ropa, no eléctricos </t>
  </si>
  <si>
    <t>2.3-12-1202-0800-1202003-2020680810129-42991 </t>
  </si>
  <si>
    <t>ACTIVIDAD 2: Cadenas (excepto las cadenas de eslabones articulados) y sus piezas, de hierro o acero, cadenas y sus piezas, de cobre </t>
  </si>
  <si>
    <t>2.3-12-1202-0800-1202003-2020680810129-85290 </t>
  </si>
  <si>
    <t>ACTIVIDAD 2: Otros servicios de seguridad </t>
  </si>
  <si>
    <t>2.3-12-1202-0800-1202003-2020680810131 </t>
  </si>
  <si>
    <t>Proyecto: Apoyo a los organismos de seguridad y convivencia, policía nacional, defensa civil e INPEC del distrito de Barrancabermeja </t>
  </si>
  <si>
    <t>2.3-12-1202-0800-1202003-2020680810131-72111 </t>
  </si>
  <si>
    <t>ACTIVIDAD 1: Servicios de alquiler o arrendamiento con o sin opción de compra, relativos a bienes inmuebles residenciales (vivienda) propios o arrendados- FONDO DE SEGURIDAD CIUDADANA , ACUERDO 039/96 - RECURSOS PROPIOS </t>
  </si>
  <si>
    <t>2.3-12-1202-0800-1202003-2020680810131-83159 </t>
  </si>
  <si>
    <t>ACTIVIDAD 1: Otros servicios de alojamiento y suministro de infraestructura en tecnología de la información (TI)-FONDO DE SEGURIDAD CIUDADANA , ACUERDO 039/96 - RECURSOS PROPIOS </t>
  </si>
  <si>
    <t>2.3-12-1202-0800-1202003-2020680810131-42993 </t>
  </si>
  <si>
    <t>ACTIVIDAD 1: Cajas fuertes blindadas o reforzadas, cofres de caudales y puertas y casilleros de seguridad para cámaras blindadas, cofres para efectivo o documentos legales y artículos análogos, de metales comunes-FONDO DE SEGURIDAD CIUDADANA , ACUERDO 039/96 - RECURSOS PROPIOS </t>
  </si>
  <si>
    <t>2.3-12-1202-0800-1202003-2020680810131-33370 </t>
  </si>
  <si>
    <t>ACTIVIDAD 1: Combustibles n.c.p.-FONDO DE SEGURIDAD CIUDADANA , ACUERDO 039/96 - RECURSOS PROPIOS </t>
  </si>
  <si>
    <t>2.3-12-1202-0800-1202003-2020680810131-4481 </t>
  </si>
  <si>
    <t>ACTIVIDAD 1: Aparatos eléctricos de uso doméstico, refrigeradores y máquinas para secar ropa, no eléctricos-FONDO DE SEGURIDAD CIUDADANA , ACUERDO 039/96 - RECURSOS PROPIOS </t>
  </si>
  <si>
    <t>2.3-12-1202-0800-1202003-2020680810131-42991 </t>
  </si>
  <si>
    <t>ACTIVIDAD 1: Cadenas (excepto las cadenas de eslabones articulados) y sus piezas, de hierro o acero, cadenas y sus piezas, de cobre-FONDO DE SEGURIDAD CIUDADANA , ACUERDO 039/96 - RECURSOS PROPIOS </t>
  </si>
  <si>
    <t>2.3-12-1202-0800-1202003-2020680810131-85290 </t>
  </si>
  <si>
    <t>ACTIVIDAD 1: Otros servicios de seguridad-FONDO DE SEGURIDAD CIUDADANA , ACUERDO 039/96 - RECURSOS PROPIOS </t>
  </si>
  <si>
    <t>2.3-12-1202-0800-1202011 </t>
  </si>
  <si>
    <t>PRODUCTO: Documentos normativos (1202011) </t>
  </si>
  <si>
    <t>2.3-12-1202-0800-1202011-2020680810131 </t>
  </si>
  <si>
    <t>Proyecto: Apoyo a los organismo de seguridad y convivencia, Policía Nacional, Defensa Civil e Inpec del municipio de Barrancabermeja (Acuerdo 020 de 2011 en el municipio de Barrancabermeja). </t>
  </si>
  <si>
    <t>2.3-12-1202-0800-1202011-2020680810131-91290 </t>
  </si>
  <si>
    <t>Actividad 3: Politica de recompensa </t>
  </si>
  <si>
    <t>2.3-12-1202-0800-1202019 </t>
  </si>
  <si>
    <t>PRODUCTO: Servicio de promoción del acceso a la justicia (1202019) </t>
  </si>
  <si>
    <t>2.3-12-1202-0800-1202019-2022680810019 </t>
  </si>
  <si>
    <t>Proyecto: Apoyo participación de la mesa de victimas de Distrito de Barrancabermeja </t>
  </si>
  <si>
    <t>2.3-12-1202-0800-1202019-2022680810019-45221 </t>
  </si>
  <si>
    <t>Máquinas portátiles de procesamiento automático de datos que no pesen más de 10 kg, como computadores portátiles (laptop y notebook) </t>
  </si>
  <si>
    <t>2.3-12-1202-0800-1202019-2022680810019-63391 </t>
  </si>
  <si>
    <t>Servicios de catering para eventos </t>
  </si>
  <si>
    <t>2.3-12-1202-0800-1202019-2022680810019-82199 </t>
  </si>
  <si>
    <t>2.3-12-1202-0800-1202019-2022680810019-83118 </t>
  </si>
  <si>
    <t>Servicios de gestión y administración empresarial (oficina central) </t>
  </si>
  <si>
    <t>2.3-12-1202-0800-1202019-2022680810019-83990 </t>
  </si>
  <si>
    <t>Otros servicios profesionales, técnicos y empresariales n.c.p. </t>
  </si>
  <si>
    <t>2.3-12-1202-0800-1202019-2022680810019-85999 </t>
  </si>
  <si>
    <t>2.3-12-1202-0800-1202019-2022680810019-88221 </t>
  </si>
  <si>
    <t>Servicios de fabricación de prendas de vestir (excepto prendas de piel) </t>
  </si>
  <si>
    <t>2.3-12-1202-0800-1202019-2022680810019-91199 </t>
  </si>
  <si>
    <t>2.3-12-1202-0800-1202019-2022680810019-93500 </t>
  </si>
  <si>
    <t>Otros servicios sociales sin alojamiento </t>
  </si>
  <si>
    <t>2.3-12-1202-0800-1202019-2022680810019-95996 </t>
  </si>
  <si>
    <t>Servicios de otorgamiento de apoyo económico no reembolsable (subvenciones) </t>
  </si>
  <si>
    <t>2.3-12-1202-0800-1202019-2021680810017 </t>
  </si>
  <si>
    <t>Proyecto: Apoyo participación de la mesa de víctimas de Distrito de Barrancabermeja. </t>
  </si>
  <si>
    <t>2.3-12-1202-0800-1202019-2021680810017-9599 </t>
  </si>
  <si>
    <t>ACTIVIDAD 1: Servicios proporcionados por otras asociaciones n.c.p. </t>
  </si>
  <si>
    <t>2.3-12-1202-0800-1202019-2021680810017-6339-A1 </t>
  </si>
  <si>
    <t>ACTIVIDAD 1: Catering para eventos y otros servicios de comidas </t>
  </si>
  <si>
    <t>2.3-12-1202-0800-1202019-2021680810017-81239 </t>
  </si>
  <si>
    <t>ACTIVIDAD 2: Servicios de investigación y desarrollo experimental en ciencias sociales y humanidades </t>
  </si>
  <si>
    <t>2.3-12-1202-0800-1202019-2021680810017-32128 </t>
  </si>
  <si>
    <t>ACTIVIDAD 2: Otros papeles y cartones sin revestir del tipo utilizado para escribir, imprimir u otros usos gráficos, para tarjetas y cintas para perforar, en rollos o en hojas cuadradas o rectangulares </t>
  </si>
  <si>
    <t>2.3-12-1202-0800-1202019-2021680810017-82199 </t>
  </si>
  <si>
    <t>ACTIVIDAD 2: Otros servicios jurídicos n.c.p. </t>
  </si>
  <si>
    <t>2.3-12-1202-0800-1202019-2021680810017-81219 </t>
  </si>
  <si>
    <t>ACTIVIDAD 2: Muebles metálicos n.c.p. para oficina </t>
  </si>
  <si>
    <t>2.3-12-1202-0800-1202019-2021680810017-6339-A3 </t>
  </si>
  <si>
    <t>Actividad 3: Catering para eventos y otros servicios de comidas </t>
  </si>
  <si>
    <t>2.3-12-1202-0800-1202019-2021680810017-64116 </t>
  </si>
  <si>
    <t>Actividad 4: Servicios de alquiler de automóviles con conductor </t>
  </si>
  <si>
    <t>2.3-12-1202-0800-1202019-2021680810001- </t>
  </si>
  <si>
    <t>Proyecto: Apoyo a los hogares de paso con enfoque diferencial para la convivencia en el distrito de Barrancabermeja" </t>
  </si>
  <si>
    <t>2.3-12-1202-0800-1202019-2021680810001-83118 </t>
  </si>
  <si>
    <t>ACTIVIDAD 1. Servicios de gestión y administración empresarial (oficina central) </t>
  </si>
  <si>
    <t>2.3-12-1202-0800-1202019-2021680810001-81219 </t>
  </si>
  <si>
    <t>ACTIVIDAD1. Servicios de investigación básica en otras ciencias sociales y humanidades </t>
  </si>
  <si>
    <t>2.3-12-1202-0800-1202019-2021680810001-82199 </t>
  </si>
  <si>
    <t>ACTIVIDAD1. Otros servicios jurídicos n.c.p. </t>
  </si>
  <si>
    <t>2.3-12-1202-0800-1202019-2021680810001-32128 </t>
  </si>
  <si>
    <t>ACTIVIDAD1. Otros papeles y cartones sin revestir del tipo utilizado para escribir, imprimir u otros usos gráficos, para tarjetas y cintas para perforar, en rollos o en hojas cuadradas o rectangulares </t>
  </si>
  <si>
    <t>2.3-12-1202-0800-1202019-2021680810001-91119 </t>
  </si>
  <si>
    <t>ACTIVIDAD1. Otros servicios de la administración pública n.c.p. </t>
  </si>
  <si>
    <t>2.3-12-1202-0800-1202019-2021680810001-91137 </t>
  </si>
  <si>
    <t>ACTIVIDAD1. Camisas, camisetas, calzoncillos, pijamas, batas y artículos similares, de tejidos que no sean de punto o ganchillo, para hombres o niños </t>
  </si>
  <si>
    <t>2.3-12-1202-0800-1202019-2021680810001-28233 </t>
  </si>
  <si>
    <t>ACTIVIDAD1. Trajes sastre, abrigos, chaquetas, vestidos, faldas, pantalones, pantalones cortos y artículos similares de tejidos que no sean de punto o ganchillo para mujeres o niñas </t>
  </si>
  <si>
    <t>2.3-12-1202-0800-1202019-2021680810001-35323 </t>
  </si>
  <si>
    <t>ACTIVIDAD1. Perfumes y preparados de tocador, preparaciones para maquillaje, preparaciones para el cabello e higiene bucal y dental, preparaciones para afeitar y desodorantes personales </t>
  </si>
  <si>
    <t>2.3-12-1202-0800-1202019-2021680810001-35322 </t>
  </si>
  <si>
    <t>ACTIVIDAD 1: Detergentes y preparados para lavar </t>
  </si>
  <si>
    <t>2.3-12-1202-0800-1202019-2021680810032 </t>
  </si>
  <si>
    <t>Proyecto: Apoyo para el fortalecimiento de los programas de la Dirección de Transferencias Monetarias Condicionadas para la operación de los programas Familias en acción, Jóvenes en acción y el Esquema de Compensación del IVA en el Distrito de Barrancabermeja </t>
  </si>
  <si>
    <t>2.3-12-1202-0800-1202019-2021680810032-24410 </t>
  </si>
  <si>
    <t>Actividad: Aguas embotelladas, sin edulcorantes o aromatizadas; hielo </t>
  </si>
  <si>
    <t>2.3-12-1202-0800-1202019-2021680810032-2823403 </t>
  </si>
  <si>
    <t>Actividad: Blusas y camisas de algodón, para mujer </t>
  </si>
  <si>
    <t>2.3-12-1202-0800-1202019-2021680810032-2826207 </t>
  </si>
  <si>
    <t>Actividad: Boinas y cachuchas </t>
  </si>
  <si>
    <t>2.3-12-1202-0800-1202019-2021680810032-2922216 </t>
  </si>
  <si>
    <t>Actividad: Maletines, tulas y similaresen fibras artificiales y sintéticas </t>
  </si>
  <si>
    <t>2.3-12-1202-0800-1202019-2021680810032-3262002 </t>
  </si>
  <si>
    <t>Actividad: Carteles y avisos </t>
  </si>
  <si>
    <t>2.3-12-1202-0800-1202019-2021680810032-3270103 </t>
  </si>
  <si>
    <t>Actividad: Agendas y similares </t>
  </si>
  <si>
    <t>2.3-12-1202-0800-1202019-2021680810032-3891102 </t>
  </si>
  <si>
    <t>Actvidad: Bolígrafos </t>
  </si>
  <si>
    <t>2.3-12-1202-0800-1202019-2021680810032-45221 </t>
  </si>
  <si>
    <t>Actividad: Máquinas portátiles de procesamiento automático de datos que no pesen más de 10 kg, como computadores portátiles (laptop y notebook) </t>
  </si>
  <si>
    <t>2.3-12-1202-0800-1202019-2021680810032-45230 </t>
  </si>
  <si>
    <t>Actividad: Máquinas de procesamiento automático de datos, que contengan una caja y al menos una unidad central de proceso (CPU) y una unidad de entrada y de salida, esten combinados o no </t>
  </si>
  <si>
    <t>2.3-12-1202-0800-1202019-2021680810032-45262 </t>
  </si>
  <si>
    <t>Actividad: Escáneres (excepto la combinación de impresora, escáner, fotocopiadora y/o fax) </t>
  </si>
  <si>
    <t>2.3-12-1202-0800-1202019-2021680810032-4526601 </t>
  </si>
  <si>
    <t>Actividad: Impresora multifuncional </t>
  </si>
  <si>
    <t>2.3-12-1202-0800-1202019-2021680810032-4731401 </t>
  </si>
  <si>
    <t>Actividad: Videoproyectores </t>
  </si>
  <si>
    <t>2.3-12-1202-0800-1202019-2021680810032-63391 </t>
  </si>
  <si>
    <t>Actividad: Servicios de catering para eventos </t>
  </si>
  <si>
    <t>2.3-12-1202-0800-1202019-2021680810032-73240 </t>
  </si>
  <si>
    <t>Actividad: Servicios de arrendamiento sin opción de compra de equipo para la diversión y esparcimiento </t>
  </si>
  <si>
    <t>2.3-12-1202-0800-1202019-2021680810032-73290 </t>
  </si>
  <si>
    <t>Actividad: Servicios de arrendamiento o alquiler de otros productos n.c.p. </t>
  </si>
  <si>
    <t>2.3-12-1202-0800-1202019-2021680810032-83919 </t>
  </si>
  <si>
    <t>Actividad: Otros servicios especializados de diseño </t>
  </si>
  <si>
    <t>2.3-12-1202-0800-1202019-2021680810032-83990 </t>
  </si>
  <si>
    <t>Actividad: Otros servicios profesionales, técnicos y empresariales n.c.p. </t>
  </si>
  <si>
    <t>2.3-12-1202-0800-1202019-2021680810032-85999 </t>
  </si>
  <si>
    <t>Actividad: Otros servicios de apoyo n.c.p. </t>
  </si>
  <si>
    <t>2.3-12-1202-0800-1202019-2021680810032-96290 </t>
  </si>
  <si>
    <t>Actividad: Otros servicios de artes escénicas, eventos culturales y de entretenimiento en vivo </t>
  </si>
  <si>
    <t>2.3-12-1204 </t>
  </si>
  <si>
    <t>PROGRAMA: Justicia transicional (1204) </t>
  </si>
  <si>
    <t>2.3-12-1204-0800 </t>
  </si>
  <si>
    <t>2.3-12-1204-0800-1204002 </t>
  </si>
  <si>
    <t>PRODUCTO: Servicios para la articulación de los mecanismos de la justicia transicional </t>
  </si>
  <si>
    <t>2.3-12-1204-0800-1204002-2022680810024 </t>
  </si>
  <si>
    <t>Proyecto: Mantenimiento al centro de internamiento preventivo y centro transitorio para los jóvenes vinculados al sistema de Responsabilidad penal, ubicado en la cra 33 # 75-105 identificado con matricula inmobiliaria #303-51792 </t>
  </si>
  <si>
    <t>2.3-12-1204-0800-1204002-2022680810024-91199 </t>
  </si>
  <si>
    <t>2.3-12-1204-0800-1204016 </t>
  </si>
  <si>
    <t>PRODUCTO: Servicio itinerante de oferta interinstitucional en materia de justicia transicional (1204016) </t>
  </si>
  <si>
    <t>2.3-12-1204-0800-1204016-2022680810012 </t>
  </si>
  <si>
    <t>Proyecto: APOYO AL PROGRAMA DE ATENCION INTEGRAL A VICTIMAS DEL CONFLICTO ARMADO DEL DISTRITO DE BARRANCABERMEJA </t>
  </si>
  <si>
    <t>2.3-12-1204-0800-1204016-2022680810012-93304 </t>
  </si>
  <si>
    <t>Otros servicios sociales con alojamiento para adultos </t>
  </si>
  <si>
    <t>2.3-12-1204-0800-1204016-2021680810017 </t>
  </si>
  <si>
    <t>Proyecto: Apoyo al Programa de Atención Integral a Victimas del Conflicto Armado del Distrito de Barrancabermeja. </t>
  </si>
  <si>
    <t>2.3-12-1204-0800-1204016-2021680810017-81219 </t>
  </si>
  <si>
    <t>ACTIVIDAD 1: Servicios de investigación básica en otras ciencias sociales y humanidades </t>
  </si>
  <si>
    <t>2.3-12-1204-0800-1204016-2021680810017-82199-A1 </t>
  </si>
  <si>
    <t>ACTIVIDAD 1: Otros servicios jurídicos n.c.p. </t>
  </si>
  <si>
    <t>2.3-12-1204-0800-1204016-2021680810017-6339 </t>
  </si>
  <si>
    <t>ACTIVIDAD 2: Catering para eventos y otros servicios de comidas </t>
  </si>
  <si>
    <t>2.3-12-1204-0800-1204016-2021680810017-28232-A2 </t>
  </si>
  <si>
    <t>ACTIVIDAD 2: Camisas, camisetas, calzoncillos, pijamas, batas y artículos similares, de tejidos que no sean de punto o ganchillo, para hombres o niños </t>
  </si>
  <si>
    <t>2.3-12-1204-0800-1204016-2021680810017-28233-A2 </t>
  </si>
  <si>
    <t>ACTIVIDAD 2: Trajes sastre, abrigos, chaquetas, vestidos, faldas, pantalones, pantalones cortos y artículos similares de tejidos que no sean de punto o ganchillo para mujeres o niñas </t>
  </si>
  <si>
    <t>2.3-12-1204-0800-1204016-2021680810017-35323-A2 </t>
  </si>
  <si>
    <t>ACTIVIDAD 2: Perfumes y preparados de tocador, preparaciones para maquillaje, preparaciones para el cabello e higiene bucal y dental, preparaciones para afeitar y desodorantes personales </t>
  </si>
  <si>
    <t>2.3-12-1204-0800-1204016-2021680810017-35322-A2 </t>
  </si>
  <si>
    <t>ACTIVIDAD 2: Detergentes y preparados para lavar </t>
  </si>
  <si>
    <t>2.3-12-1204-0800-1204016-2021680810017-64220 </t>
  </si>
  <si>
    <t>ACTIVIDAD 3: Servicios de transporte terrestre de pasajeros, diferente del transporte local y turístico de pasajeros </t>
  </si>
  <si>
    <t>2.3-12-1204-0800-1204016-2021680810017-63393-A3 </t>
  </si>
  <si>
    <t>ACTIVIDAD 3: Otros servicios de comidas contratadas </t>
  </si>
  <si>
    <t>2.3-12-1204-0800-1204016-2021680810017-64114 </t>
  </si>
  <si>
    <t>ACTIVIDAD 4: Servicios de transporte local y turístico de pasajeros </t>
  </si>
  <si>
    <t>2.3-12-1204-0800-1204016-2021680810017-63393-A5 </t>
  </si>
  <si>
    <t>ACTIVIDAD 5: Otros servicios de comidas contratadas </t>
  </si>
  <si>
    <t>2.3-12-1204-0800-1204016-2021680810017-28232-A5 </t>
  </si>
  <si>
    <t>ACTIVIDAD 5: Camisas, camisetas, calzoncillos, pijamas, batas y artículos similares, de tejidos que no sean de punto o ganchillo, para hombres o niños </t>
  </si>
  <si>
    <t>2.3-12-1204-0800-1204016-2021680810017-28233-A5 </t>
  </si>
  <si>
    <t>ACTIVIDAD 5: Trajes sastre, abrigos, chaquetas, vestidos, faldas, pantalones, pantalones cortos y artículos similares de tejidos que no sean de punto o ganchillo para mujeres o niñas </t>
  </si>
  <si>
    <t>2.3-12-1204-0800-1204016-2021680810017-35323-A5 </t>
  </si>
  <si>
    <t>ACTIVIDAD 5: Perfumes y preparados de tocador, preparaciones para maquillaje, preparaciones para el cabello e higiene bucal y dental, preparaciones para afeitar y desodorantes personales </t>
  </si>
  <si>
    <t>2.3-12-1204-0800-1204016-2021680810017-35322-A5 </t>
  </si>
  <si>
    <t>ACTIVIDAD 5: Detergentes y preparados para lavar </t>
  </si>
  <si>
    <t>2.3-12-1204-0800-1204016-2021680810017-64116 </t>
  </si>
  <si>
    <t>ACTIVIDAD 6: Servicios de alquiler de automóviles con conductor </t>
  </si>
  <si>
    <t>2.3-12-1204-0800-1204016-2021680810017.-86119 </t>
  </si>
  <si>
    <t>ACTIVIDAD 6: Otros servicios de apoyo a la producción de cultivos </t>
  </si>
  <si>
    <t>2.3-12-1204-0800-1204016-2021680810017-86129 </t>
  </si>
  <si>
    <t>ACTIVIDAD 6: Otros servicios de cría de animales </t>
  </si>
  <si>
    <t>2.3-12-1204-0800-1204016-2020680810017 </t>
  </si>
  <si>
    <t>2.3-12-1204-0800-1204016-2020680810017-82199 </t>
  </si>
  <si>
    <t>2.3-12-1207 </t>
  </si>
  <si>
    <t>PROGRAMA: Fortalecimiento de la política criminal del Estado colombiano (1207) </t>
  </si>
  <si>
    <t>2.3-12-1207-0800 </t>
  </si>
  <si>
    <t>2.3-12-1207-0800-1207004 </t>
  </si>
  <si>
    <t>PRODUCTO: Documentos Metodologicos </t>
  </si>
  <si>
    <t>2.3-12-1207-0800-1207004-2022680810008 </t>
  </si>
  <si>
    <t>Proyecto: Fortalecimiento Técnico, jurídico y administrativo de la secretaria del interior del Distrito de Barrancabermeja </t>
  </si>
  <si>
    <t>2.3-12-1207-0800-1207004-2022680810008-82199 </t>
  </si>
  <si>
    <t>ACTIVIDAD 1. Otros servicios jurídicos n.c.p. </t>
  </si>
  <si>
    <t>2.3-12-1207-0800-1207004-2022680810008-82221 </t>
  </si>
  <si>
    <t>ACTIVIDAD 1. Servicios de contabilidad </t>
  </si>
  <si>
    <t>Servicios de contabilidad </t>
  </si>
  <si>
    <t>2.3-12-1207-0800-1207004-2022680810008-83118-A1 </t>
  </si>
  <si>
    <t>ACTIVIDAD 1: Servicios de gestión y administración empresarial (oficina central) </t>
  </si>
  <si>
    <t>2.3-12-1207-0800-1207004-2022680810008-83118-A2 </t>
  </si>
  <si>
    <t>ACTIVIDAD 2: Servicios de gestión y administración empresarial (oficina central) </t>
  </si>
  <si>
    <t>2.3-12-1207-0800-1207004-2022680810008-83132 </t>
  </si>
  <si>
    <t>Servicios de soporte en tecnologías de la información (TI) </t>
  </si>
  <si>
    <t>2.3-12-1207-0800-1207004-2022680810008-83990 </t>
  </si>
  <si>
    <t>ACTIVIDAD 1: Otros servicios profesionales, técnicos y empresariales n.c.p. </t>
  </si>
  <si>
    <t>2.3-12-1207-0800-1207004-2022680810008-85290 </t>
  </si>
  <si>
    <t>ACTIVIDAD 1. Otros servicios de seguridad </t>
  </si>
  <si>
    <t>2.3-12-1207-0800-1207004-2022680810008-85999-A1 </t>
  </si>
  <si>
    <t>ACTIVIDAD 1. Otros servicios de apoyo n.c.p. </t>
  </si>
  <si>
    <t>2.3-12-1207-0800-1207004-2022680810008-85999-A2 </t>
  </si>
  <si>
    <t>ACTIVIDAD 2. Otros servicios de apoyo n.c.p. </t>
  </si>
  <si>
    <t>2.3-12-1207-0800-1207011 </t>
  </si>
  <si>
    <t>PRODUCTO: Servicio de apoyo para el fortalecimiento de la política criminal </t>
  </si>
  <si>
    <t>2.3-12-1207-0800-1207011-2020680810131 </t>
  </si>
  <si>
    <t>2.3-12-1207-0800-1207011-2020680810131-3262003 </t>
  </si>
  <si>
    <t>Catálogos, folletos y otras impresiones publicitarias, FONDO DE SEGURIDAD CIUDADANA, ACUERDO 039/96 </t>
  </si>
  <si>
    <t>2.3-12-1207-0800-1207011-2020680810131-33370 </t>
  </si>
  <si>
    <t>Combustibles n.c.p. </t>
  </si>
  <si>
    <t>2.3-12-1207-0800-1207011-2020680810131-38121 </t>
  </si>
  <si>
    <t>Muebles de metal, del tipo utilizado en oficinas - FONDO DE SEGURIDAD CIUDADANA, ACUERDO 039/96 </t>
  </si>
  <si>
    <t>2.3-12-1207-0800-1207011-2020680810131-3899998 </t>
  </si>
  <si>
    <t>Artículos n.c.p. para escritorio y oficina - FONDO DE SEGURIDAD CIUDADANA, ACUERDO 039/96 </t>
  </si>
  <si>
    <t>2.3-12-1207-0800-1207011-2020680810131-45289 </t>
  </si>
  <si>
    <t>Otras máquinas para el procesamiento automático de datos - FONDO DE SEGURIDAD CIUDADANA, ACUERDO 039/96 </t>
  </si>
  <si>
    <t>2.3-12-1207-0800-1207011-2020680810131-4911301 </t>
  </si>
  <si>
    <t>Automóviles FONDO DE SEGURIDAD CIUDADANA, ACUERDO 039/96 </t>
  </si>
  <si>
    <t>Automóviles </t>
  </si>
  <si>
    <t>2.3-12-1207-0800-1207011-2020680810131-53290 </t>
  </si>
  <si>
    <t>Otras obras de ingeniería civil FONDO DE SEGURIDAD CIUDADANA, ACUERDO 039/96 </t>
  </si>
  <si>
    <t>2.3-12-1207-0800-1207011-2020680810131-62165 </t>
  </si>
  <si>
    <t>Comercio al por menor de artículos de ferretería y herramientas manuales, en establecimientos no especializados FONDO DE SEGURIDAD CIUDADANA, ACUERDO 039/96 </t>
  </si>
  <si>
    <t>2.3-12-1207-0800-1207011-2020680810131-62199 </t>
  </si>
  <si>
    <t>Comercio al por menor de otros productos n.c.p., en establecimientos no especializados </t>
  </si>
  <si>
    <t>Comercio al por menor de otros productos n.c.p., en establecimientos no especializados FONDO DE SEGURIDAD CIUDADANA, ACUERDO 039/96 </t>
  </si>
  <si>
    <t>2.3-12-1207-0800-1207011-2020680810131-62299 </t>
  </si>
  <si>
    <t>Comercio al por menor de otros productos n.c.p. en establecimientos especializados - FONDO DE SEGURIDAD CIUDADANA, ACUERDO 039/96 </t>
  </si>
  <si>
    <t>Comercio al por menor de otros productos n.c.p. en establecimientos especializados </t>
  </si>
  <si>
    <t>2.3-12-1207-0800-1207011-2020680810131-62299-P </t>
  </si>
  <si>
    <t>Comercio al por menor de otros productos n.c.p. en establecimientos especializados: CD # 21-06820 BPIN 2020680810131 - 2020680810129 CEPAA 5863 Proceso Contractual SA-SI-018-2021 suministro de material de intendencia con destino a la operatividad de la defensa civil, batallón de artillería y campaña baaca no. 2 y policía nacional del distrito de Barrancabermeja como organismos que pertenecen al fondo de apoyo (acuerdo 020 de 2011) y fondo territorial de seguridad y convivencia ciudadana (fonset). </t>
  </si>
  <si>
    <t>2.3-12-1207-0800-1207011-2020680810131-83190 </t>
  </si>
  <si>
    <t>Otros servicios de administración de TI, excepto los servicios de administración de proyectos de construcción </t>
  </si>
  <si>
    <t>2.3-12-1207-0800-1207011-2020680810131-83190-P </t>
  </si>
  <si>
    <t>Otros servicios de administración de TI, excepto los servicios de administración de proyectos de construcción: CD # 21-06868 BPIN 2020680810131 - 2020680810129 CEPAA 5933 Proceso Contractual LP-011-2021 ampliación, suministro, instalación y puesta en funcionamiento del cableado estructurado y cctv interno, sala sies 123, alarmas comunitarias, cámaras de seguridad para el fortalecimiento, la convivencia y seguridad ciudadana en el distrito especial de Barrancabermeja de conformidad con el acuerdo 028 de 2017 y la ley 1421 de 2010 (fonset). </t>
  </si>
  <si>
    <t>2.3-12-1207-0800-1207011-2020680810131-85290 </t>
  </si>
  <si>
    <t>Otros servicios de seguridad FONDO DE SEGURIDAD CIUDADANA, ACUERDO 039/96 </t>
  </si>
  <si>
    <t>Otros servicios de seguridad </t>
  </si>
  <si>
    <t>2.3-12-1207-0800-1207011-2020680810131-8714199 </t>
  </si>
  <si>
    <t>Servicio de mantenimiento y reparación de vehículos automotores n.c.p. FONDO DE SEGURIDAD CIUDADANA, ACUERDO 039/96 </t>
  </si>
  <si>
    <t>Servicio de mantenimiento y reparación de vehículos automotores n.c.p </t>
  </si>
  <si>
    <t>2.3-12-1207-0800-1207011-2020680810131-8714199-P </t>
  </si>
  <si>
    <t>Servicio de mantenimiento y reparación de vehículos automotores n.c.p: CD # 21-06819 BPIN 2020680810131 - 2020680810129 CEPAA 5864 Proceso Contractual SA-MC-016-2021 mantenimiento preventivo y correctivo, compra de repuestos, llantas y baterías del parque automotor perteneciente a los organismos que conforman el acuerdo 028/2017 y fonset </t>
  </si>
  <si>
    <t>2.3-12-1207-0800-1207017 </t>
  </si>
  <si>
    <t>PRODUCTO: Servicio de asistencia técnica en prevención del delito </t>
  </si>
  <si>
    <t>2.3-12-1207-0800-1207017-2020680810129 </t>
  </si>
  <si>
    <t>2.3-12-1207-0800-1207017-2020680810129-33370 </t>
  </si>
  <si>
    <t>R062 </t>
  </si>
  <si>
    <t>RECURSOS FONSET RECURSOS DEL BALANCE </t>
  </si>
  <si>
    <t>2.3-12-1207-0800-1207017-2020680810129-38140 </t>
  </si>
  <si>
    <t>Otros muebles n.c.p. </t>
  </si>
  <si>
    <t>2.3-12-1207-0800-1207017-2020680810129-3844099 </t>
  </si>
  <si>
    <t>Aparatos n.c.p. para parques infantiles </t>
  </si>
  <si>
    <t>2.3-12-1207-0800-1207017-2020680810129-42991 </t>
  </si>
  <si>
    <t>Cadenas (excepto las cadenas de eslabones articulados) y sus piezas, de hierro o acero; cadenas y sus piezas, de cobre </t>
  </si>
  <si>
    <t>2.3-12-1207-0800-1207017-2020680810129-42993 </t>
  </si>
  <si>
    <t>Cajas fuertes blindadas o reforzadas, cofres de caudales y puertas y casilleros de seguridad para cámaras blindadas, cofres para efectivo o documentos legales y artículos análogos, de metales comunes. </t>
  </si>
  <si>
    <t>2.3-12-1207-0800-1207017-2020680810129-4315199 </t>
  </si>
  <si>
    <t>partes y accesorios n.c.p. para motores </t>
  </si>
  <si>
    <t>2.3-12-1207-0800-1207017-2020680810129-4481501 </t>
  </si>
  <si>
    <t>Ventiladores eléctricos de uso doméstico </t>
  </si>
  <si>
    <t>2.3-12-1207-0800-1207017-2020680810129-45289 </t>
  </si>
  <si>
    <t>2.3-12-1207-0800-1207017-2020680810129-4911301 </t>
  </si>
  <si>
    <t>2.3-12-1207-0800-1207017-2020680810129-4991201 </t>
  </si>
  <si>
    <t>Motocicletas </t>
  </si>
  <si>
    <t>2.3-12-1207-0800-1207017-2020680810129-53290 </t>
  </si>
  <si>
    <t>Otras obras de ingeniería civil </t>
  </si>
  <si>
    <t>2.3-12-1207-0800-1207017-2020680810129-62299 </t>
  </si>
  <si>
    <t>2.3-12-1207-0800-1207017-2020680810129-62299-P </t>
  </si>
  <si>
    <t>2.3-12-1207-0800-1207017-2020680810129-63290 </t>
  </si>
  <si>
    <t>Todos los demás servicios de alojamiento en habitaciones o unidades </t>
  </si>
  <si>
    <t>2.3-12-1207-0800-1207017-2020680810129-63391 </t>
  </si>
  <si>
    <t>Servicio de catering para eventos </t>
  </si>
  <si>
    <t>2.3-12-1207-0800-1207017-2020680810129-63399 </t>
  </si>
  <si>
    <t>Otros servicios de suministro de comidas </t>
  </si>
  <si>
    <t>2.3-12-1207-0800-1207017-2020680810129-72111 </t>
  </si>
  <si>
    <t>Servicios de alquiler o arrendamiento con o sin opción de compra, relativos a bienes inmuebles residenciales (vivienda) propios o arrendados </t>
  </si>
  <si>
    <t>2.3-12-1207-0800-1207017-2020680810129-72122 </t>
  </si>
  <si>
    <t>Servicios de venta de bienes inmuebles no residenciales diferentes a vivienda. </t>
  </si>
  <si>
    <t>2.3-12-1207-0800-1207017-2020680810129-82199 </t>
  </si>
  <si>
    <t>2.3-12-1207-0800-1207017-2020680810129-83159 </t>
  </si>
  <si>
    <t>Otros servicios de alojamiento y suministro de infraestructura en tecnología de la información (TI) </t>
  </si>
  <si>
    <t>2.3-12-1207-0800-1207017-2020680810129-83190 </t>
  </si>
  <si>
    <t>2.3-12-1207-0800-1207017-2020680810129-83190-P </t>
  </si>
  <si>
    <t>2.3-12-1207-0800-1207017-2020680810129-83329 </t>
  </si>
  <si>
    <t>2.3-12-1207-0800-1207017-2020680810129-85290 </t>
  </si>
  <si>
    <t>2.3-12-1207-0800-1207017-2020680810129-85999 </t>
  </si>
  <si>
    <t>Otros servicios de apoyo n.c.p </t>
  </si>
  <si>
    <t>2.3-12-1207-0800-1207017-2020680810129-87141 </t>
  </si>
  <si>
    <t>Servicios de mantenimiento y reparación de vehículos automotores </t>
  </si>
  <si>
    <t>2.3-12-1207-0800-1207017-2020680810129-8714199-P </t>
  </si>
  <si>
    <t>Servicio de mantenimiento y reparación de vehículos automotores n.c.p.: CD # 21-06819 BPIN 2020680810131 - 2020680810129 CEPAA 5864 Proceso Contractual SA-MC-016-2021 mantenimiento preventivo y correctivo, compra de repuestos, llantas y baterías del parque automotor perteneciente a los organismos que conforman el acuerdo 028/2017 y fonseT </t>
  </si>
  <si>
    <t>2.3-12-1207004-0800-1207004 </t>
  </si>
  <si>
    <t>PRODUCTO: Documentos metodológicos (1207004) </t>
  </si>
  <si>
    <t>2.3-12-1207004-0800-1207004-2021680810116 </t>
  </si>
  <si>
    <t>Proyecto: Fortalecimiento técnico, jurídico y administrativo de la secretaría del interior del distrito de Barrancabermeja </t>
  </si>
  <si>
    <t>2.3-12-1207004-0800-1207004-2021680810116-82199 </t>
  </si>
  <si>
    <t>2.3-12-1207004-0800-1207004-2021680810116-82221 </t>
  </si>
  <si>
    <t>2.3-12-1207004-0800-1207004-2021680810116-83118-A1 </t>
  </si>
  <si>
    <t>2.3-12-1207004-0800-1207004-2021680810116-83118-A2 </t>
  </si>
  <si>
    <t>ACTIVIDAD 2. Servicios de gestión y administración empresarial (oficina central) </t>
  </si>
  <si>
    <t>2.3-12-1207004-0800-1207002 </t>
  </si>
  <si>
    <t>PRODUCTO: Documentos de planeación (1207002) </t>
  </si>
  <si>
    <t>2.3-12-1207004-0800-1207002-2020004680081 </t>
  </si>
  <si>
    <t>Proyecto: Fortalecimiento para la Promoción, Garantía y Restablecimiento de los Derechos Humanos a la Población Vinculada al SRPA, Tanto en Medidas Privativas y no Privativas de la Libertad en el Departamento de Santander </t>
  </si>
  <si>
    <t>2.3-12-1207004-0800-1207002-2020004680081-71129 </t>
  </si>
  <si>
    <t>ACTIVIDAD 1: Otros servicios de depósito n.c.p. </t>
  </si>
  <si>
    <t>ACTIVIDAD2: Otros servicios de depósito n.c.p. </t>
  </si>
  <si>
    <t>2.3-17 </t>
  </si>
  <si>
    <t>SECTOR: AGRICULTURA Y DESARROLLO RURAL </t>
  </si>
  <si>
    <t>2.3-17-1708 </t>
  </si>
  <si>
    <t>PROGRAMA: Ciencia, tecnología e innovación agropecuaria </t>
  </si>
  <si>
    <t>2.3-17-1708-1100 </t>
  </si>
  <si>
    <t>SUBPROGRAMA: Intersubsectorial Agricultura y desarrollo rural </t>
  </si>
  <si>
    <t>2.3-17-1708-1100-1708052 </t>
  </si>
  <si>
    <t>PRODUCTO: Documentos de planeación </t>
  </si>
  <si>
    <t>2.3-17-1708-1100-1708052-2021680810106 </t>
  </si>
  <si>
    <t>PROYECTO: Formulación de la política publica Agropecuaria y Pesca del Distrito de Barrancabermeja </t>
  </si>
  <si>
    <t>2.3-17-1708-1100-1708052-2022680810058 </t>
  </si>
  <si>
    <t>PROYECTO. FORMULACION DE LA POLITICA PUBLICA AGROPECUARIA Y PESCA DEL DISTRITO DE BARRANCABERMEJA </t>
  </si>
  <si>
    <t>2.3-17-1708-1100-1708052-2022680810058-91114 </t>
  </si>
  <si>
    <t>Servicios de planificación económica, social y estadística de la administración publica </t>
  </si>
  <si>
    <t>SECTOR AGRICULTURA Y DESARROLLO RURAL </t>
  </si>
  <si>
    <t>2.3-17-1708-1100-1708052-2021680810106-83990 </t>
  </si>
  <si>
    <t>2.3-17-1708-1100-1708032 </t>
  </si>
  <si>
    <t>PRODUCTO: Parcelas, módulos y unidades demostrativas adecuadas </t>
  </si>
  <si>
    <t>2.3-17-1708-1100-1708032-2021680810113 </t>
  </si>
  <si>
    <t>PROYECTO: Apoyo a los procesos de investigación e innovación para el sector agropecuario y/o pesquero del Distrito de Barrancabermeja. </t>
  </si>
  <si>
    <t>2.3-17-1708-1100-1708032-2021680810113-82199 </t>
  </si>
  <si>
    <t>Actividad 1: Servicios jurídicos </t>
  </si>
  <si>
    <t>2.3-17-1708-1100-1708032-2021680810113-83990 </t>
  </si>
  <si>
    <t>Actividad 2: Otros servicios profesionales, técnicos y empresariales n.c.p. </t>
  </si>
  <si>
    <t>2.3-17-1708-1100-1708032-2021680810113-83590 </t>
  </si>
  <si>
    <t>Otros Servicios Veterinarios </t>
  </si>
  <si>
    <t>2.3-17-1708-1100-1708032-2021680810113-82221 </t>
  </si>
  <si>
    <t>2.3-17-1708-1100-1708041 </t>
  </si>
  <si>
    <t>PRODUCTO: Servicio de extensión agropecuaria </t>
  </si>
  <si>
    <t>2.3-17-1708-1100-1708041-2020680810064 </t>
  </si>
  <si>
    <t>PROYECTO: Fortalecimiento de los procesos de extensión agropecuaria y asistencia técnica a pescadores artesanales y productores agropecuarios del Distrito de Barrancabermeja </t>
  </si>
  <si>
    <t>2.3-17-1708-1100-1708041-2020680810064-83590 </t>
  </si>
  <si>
    <t>2.3-17-1708-1100-1708041-2020680810064-64120 </t>
  </si>
  <si>
    <t>Servicios de transporte fluvial local de pasajeros </t>
  </si>
  <si>
    <t>2.3-17-1708-1100-1708041-2020680810064-83990 </t>
  </si>
  <si>
    <t>2.3-17-1708-1100-1708041-2020680810064-82199 </t>
  </si>
  <si>
    <t>Otros Servicios Juridicos n.c.p </t>
  </si>
  <si>
    <t>2.3-17-1708-1100-1708041-2020680810064-82221 </t>
  </si>
  <si>
    <t>Servicios de Contabilidad </t>
  </si>
  <si>
    <t>2.3-17-1702 </t>
  </si>
  <si>
    <t>PROGRAMA: Inclusión productiva de pequeños productores rurales </t>
  </si>
  <si>
    <t>2.3-17-1702-1100 </t>
  </si>
  <si>
    <t>2.3-17-1702-1100-1702038 </t>
  </si>
  <si>
    <t>PRODUCTO: Servicio de apoyo a la comercialización </t>
  </si>
  <si>
    <t>2.3-17-1702-1100-1702038-2021680810057 </t>
  </si>
  <si>
    <t>PROYECTO: Apoyo a la estrategia de comercializacion Mercados Campesinos en el Distrito de Barrancabermeja. </t>
  </si>
  <si>
    <t>2.3-17-1702-1100-1702038-2021680810057-83990 </t>
  </si>
  <si>
    <t>2.3-17-1702-1100-1702038-2021680810057-96290 </t>
  </si>
  <si>
    <t>Otros servicios de artes escénicas, eventos culturales y de entretenimiento en vivo </t>
  </si>
  <si>
    <t>2.3-17-1702-1100-1702007 </t>
  </si>
  <si>
    <t>PRODUCTO: Servicio de apoyo financiero para proyectos productivos </t>
  </si>
  <si>
    <t>2.3-17-1702-1100-1702007-2021680810087 </t>
  </si>
  <si>
    <t>Proyecto: Apoyo al proceso de productividad y comercialización de cuatro (4) organizaciones productivas del sector agropecuario y ambiental de las comunidades rurales en el Corregimiento El Centro del Distrito de Barrancabermeja </t>
  </si>
  <si>
    <t>2.3-17-1702-1100-1702007-2021680810087-3465901 </t>
  </si>
  <si>
    <t>Abonos y fertilizantes químicos </t>
  </si>
  <si>
    <t>R203 </t>
  </si>
  <si>
    <t>ECOPETROL </t>
  </si>
  <si>
    <t>2.3-17-1702-1100-1702007-2021680810087-3745001 </t>
  </si>
  <si>
    <t>Dolomita elaborada </t>
  </si>
  <si>
    <t>2.3-17-1702-1100-1702007-2021680810087-3814094 </t>
  </si>
  <si>
    <t>Muebles metálicos n.c.p. </t>
  </si>
  <si>
    <t>2.3-17-1702-1100-1702007-2021680810087-4221006 </t>
  </si>
  <si>
    <t>Tanques metálicos sin presión </t>
  </si>
  <si>
    <t>2.3-17-1702-1100-1702007-2021680810087-4322002 </t>
  </si>
  <si>
    <t>Bombas para líquidos con motor eléctrico </t>
  </si>
  <si>
    <t>2.3-17-1702-1100-1702007-2021680810087-4324099 </t>
  </si>
  <si>
    <t>Válvulas n.c.p. para fontanería </t>
  </si>
  <si>
    <t>2.3-17-1702-1100-1702007-2021680810087-4354003 </t>
  </si>
  <si>
    <t>Montacargas </t>
  </si>
  <si>
    <t>2.3-17-1702-1100-1702007-2021680810087-4355001 </t>
  </si>
  <si>
    <t>Cadenas transportadoras </t>
  </si>
  <si>
    <t>2.3-17-1702-1100-1702007-2021680810087-4394202 </t>
  </si>
  <si>
    <t>Equipos y partes para tratamiento de aguas </t>
  </si>
  <si>
    <t>2.3-17-1702-1100-1702007-2021680810087-4419803 </t>
  </si>
  <si>
    <t>Máquina trituradora de desechos vegetales </t>
  </si>
  <si>
    <t>2.3-17-1702-1100-1702007-2021680810087-4419899 </t>
  </si>
  <si>
    <t>Máquinas y aparatos agrícolas n.c.p. </t>
  </si>
  <si>
    <t>2.3-17-1702-1100-1702007-2021680810087-4421703 </t>
  </si>
  <si>
    <t>Prensas hidráulicas </t>
  </si>
  <si>
    <t>2.3-17-1702-1100-1702007-2021680810087-4451102 </t>
  </si>
  <si>
    <t>Maquinaria y equipo para la elaboración de yogur, kumis, etc. </t>
  </si>
  <si>
    <t>2.3-17-1702-1100-1702007-2021680810087-4611301 </t>
  </si>
  <si>
    <t>Plantas eléctricas de motor </t>
  </si>
  <si>
    <t>2.3-17-1702-1100-1702007-2021680810087-64114 </t>
  </si>
  <si>
    <t>Servicios de transporte terrestre especial local de pasajeros </t>
  </si>
  <si>
    <t>2.3-17-1702-1100-1702007-2021680810087-83990 </t>
  </si>
  <si>
    <t>2.3-17-1702-1100-1702007-2022680810085 </t>
  </si>
  <si>
    <t>2.3-17-1702-1100-1702007-2022680810085-4419899 </t>
  </si>
  <si>
    <t>Maquinas y aparatos agrícolas n.c.p </t>
  </si>
  <si>
    <t>2.3-17-1702-1100-1702007-2022680810085-83590 </t>
  </si>
  <si>
    <t>2.3-17-1702-1100-1702007-2022680810085-83990 </t>
  </si>
  <si>
    <t>2.3-17-1702-1100-1702007-2022680810085-91131 </t>
  </si>
  <si>
    <t>Servicios de la administración publica relacionados con la agricultira, silvicultura, pesca y caza. </t>
  </si>
  <si>
    <t>2.3-17-1702-1100-1702007-2020680810093 </t>
  </si>
  <si>
    <t>PROYECTO: Implementación de estrategias para la generación de iniciativas productivas integrales agropecuarias, de desarrollo rural y/o servicios de apoyo financiero en el Distrito de Barrancabermeja </t>
  </si>
  <si>
    <t>2.3-17-1702-1100-1702007-2020680810093-83990 </t>
  </si>
  <si>
    <t>R011 </t>
  </si>
  <si>
    <t>RIBEREÑOS </t>
  </si>
  <si>
    <t>2.3-17-1702-1100-1702007-2020680810093-419401 </t>
  </si>
  <si>
    <t>Alevinos (peces para cría y levante) de agua dulce </t>
  </si>
  <si>
    <t>2.3-17-1702-1100-1702007-2020680810093-136001 </t>
  </si>
  <si>
    <t>Semillas de frutas </t>
  </si>
  <si>
    <t>2.3-17-1702-1100-1702007-2020680810093-2331999 </t>
  </si>
  <si>
    <t>Preparaciones alimenticias especiales para animales n.c.p. </t>
  </si>
  <si>
    <t>2.3-17-1702-1100-1702007-2020680810093-3526201 </t>
  </si>
  <si>
    <t>Productos farmacéuticos, para uso veterinario </t>
  </si>
  <si>
    <t>2.3-17-1702-1100-1702007-2020680810093-86119 </t>
  </si>
  <si>
    <t>Otros servicios de apoyo a la producción de cultivos </t>
  </si>
  <si>
    <t>2.3-17-1702-1100-1702007-2020680810093-86157 </t>
  </si>
  <si>
    <t>Servicios de apoyo a la pesca en agua dulce </t>
  </si>
  <si>
    <t>2.3-17-1702-1100-1702007-2020680810100 </t>
  </si>
  <si>
    <t>PROYECTO: Implementación de la estrategia de Desarrollo Rural Local "Soy Rural" en el Distrito de Barrancabermeja. </t>
  </si>
  <si>
    <t>2.3-17-1702-1100-1702007-2020680810100-83990 </t>
  </si>
  <si>
    <t>2.3-17-1702-1100-1702007-2021680810082 </t>
  </si>
  <si>
    <t>PROYECTO: Implementación de una estrategia de integración productiva y gremial para el sector agropecuario en el Distrito de Barrancabermeja. </t>
  </si>
  <si>
    <t>2.3-17-1702-1100-1702007-2021680810082-83990 </t>
  </si>
  <si>
    <t>2.3-17-1702-1100-1702007-2021680810082-86119 </t>
  </si>
  <si>
    <t>2.3-17-1702-1100-1702010 </t>
  </si>
  <si>
    <t>PRODUCTO: Servicio de apoyo financiero para la formalización de la propiedad </t>
  </si>
  <si>
    <t>2.3-17-1702-1100-1702010-2021680810009 </t>
  </si>
  <si>
    <t>PROYECTO: Desarrollo de un proceso de ordenamiento social y uso productivo de zonas de desarrollo agropecuario y pesquero en el Distrito de Barrancabermeja. </t>
  </si>
  <si>
    <t>2.3-17-1702-1100-1702010-2021680810009-83990 </t>
  </si>
  <si>
    <t>2.3-17-1702-1100-1702014 </t>
  </si>
  <si>
    <t>PRODUCTO: Servicio de apoyo para el acceso a maquinaria y equipos </t>
  </si>
  <si>
    <t>2.3-17-1702-1100-1702014-2021680810009 </t>
  </si>
  <si>
    <t>2.3-17-1702-1100-1702014-2021680810009-83990 </t>
  </si>
  <si>
    <t>2.3-17-1702-1100-1702040 </t>
  </si>
  <si>
    <t>PRODUCTO: Servicio de fomento a la asociatividad </t>
  </si>
  <si>
    <t>2.3-17-1702-1100-1702040-2020680810087 </t>
  </si>
  <si>
    <t>PROYECTO: Fortalecimiento de las instancias de participación ciudadana del sector agropecuario institucionalizadas en el Distrito de Barrancabermeja. </t>
  </si>
  <si>
    <t>2.3-17-1702-1100-1702040-2020680810087-83990 </t>
  </si>
  <si>
    <t>2.3-17-1702-1100-1702040-2021680810082 </t>
  </si>
  <si>
    <t>2.3-17-1702-1100-1702040-2021680810082-85162 </t>
  </si>
  <si>
    <t>Servicios de organización y asistencia de ferias comerciales </t>
  </si>
  <si>
    <t>2.3-21 </t>
  </si>
  <si>
    <t>SECTOR: MINAS Y ENERGIA </t>
  </si>
  <si>
    <t>2.3-21-2104 </t>
  </si>
  <si>
    <t>PROGRAMA: Consolidación productiva del sector minero </t>
  </si>
  <si>
    <t>2.3-21-2104-1900 </t>
  </si>
  <si>
    <t>SUBPROGRAMA: Intersubsectorial Minas y Energía </t>
  </si>
  <si>
    <t>2.3-21-2104-1900-2104022 </t>
  </si>
  <si>
    <t>PRODUCTO: Servicio de asistencia técnica para la innovación y el desarrollo tecnológico en la minería </t>
  </si>
  <si>
    <t>2.3-21-2104-1900-2104022-2021680810107 </t>
  </si>
  <si>
    <t>PROYECTO: APOYO Y FORTALECIMIENTOS A LAS INICIATIVAS PRODUCTIVAS DE LOS ARENEROS Y CHIRCALEROS DEL DISTRITO DE BARRANCABERMEJA </t>
  </si>
  <si>
    <t>2.3-21-2104-1900-2104022-2021680810107-43110 </t>
  </si>
  <si>
    <t>Motores de Combustión Interna de émbolo (exepto para vehículos automotores y aviones) </t>
  </si>
  <si>
    <t>SECTOR MINAS Y ENERGIA </t>
  </si>
  <si>
    <t>2.3-21-2104-1900-2104022-2021680810107-43932 </t>
  </si>
  <si>
    <t>Maquinaria n.c.p.para el tratamiento de materiales por procesos que implican un cambio de temperatura </t>
  </si>
  <si>
    <t>2.3-21-2104-1900-2104022-2021680810110 </t>
  </si>
  <si>
    <t>PROYECTO: Apoyo y fortalecimiento a los micro negocios para implementar sistemas de energía alternativa en el Distrito de Barrancabermeja </t>
  </si>
  <si>
    <t>2.3-21-2104-1900-2104022-2021680810110-83990 </t>
  </si>
  <si>
    <t>SECTOR SERVICIOS PÚBLICOS DIFERENTES ACUED </t>
  </si>
  <si>
    <t>2.3-21-2104-1900-2104022-202168081107 </t>
  </si>
  <si>
    <t>2.3-21-2104-1900-2104022-202168081107-83990 </t>
  </si>
  <si>
    <t>2.3-21-2104-1900-2104022-202168081107-38911 </t>
  </si>
  <si>
    <t>Plumas, estilógrafos para calcar, lápices, portaplumas, portaminas y soportes similares, y sus partes; lápices de colores, lápices de mina, lápices de pintura al pastel, carbonillas y tizas para dibujar </t>
  </si>
  <si>
    <t>2.3-23 </t>
  </si>
  <si>
    <t>SECTOR: TECNOLOGÍA DE LA INFORMACIÓN Y LAS COMUNICACIONES </t>
  </si>
  <si>
    <t>2.3-23-2301 </t>
  </si>
  <si>
    <t>PROGRAMA: Facilitar el acceso y uso de las Tecnologías de la información y las Comunicaciones (Tic) en todo el Territorio Nacional </t>
  </si>
  <si>
    <t>2.3-23-2301-0400 </t>
  </si>
  <si>
    <t>SUBPROGRAMA: Intersubsectorial Comunicacione </t>
  </si>
  <si>
    <t>2.3-23-2301-0400-2301079 </t>
  </si>
  <si>
    <t>PRODUCTO: Servicio de acceso zonas digitales </t>
  </si>
  <si>
    <t>2.3-23-2301-0400-2301079-2021680810056 </t>
  </si>
  <si>
    <t>Proyecto: Prestación Del Servicio De Conectividad A Internet Mediante Zonas Wifi En Áreas Urbanas Y Rurales Del Distrito, Barrancabermeja </t>
  </si>
  <si>
    <t>2.3-23-2301-0400-2301079-2021680810056-84222 </t>
  </si>
  <si>
    <t>Servicios de acceso a Internet de banda ancha </t>
  </si>
  <si>
    <t>SECTOR TECNOLOGÍA DE INFORMACIÓN Y COMUNIC </t>
  </si>
  <si>
    <t>2.3-23-2302 </t>
  </si>
  <si>
    <t>PROGRAMA: Fomento del desarrollo de aplicaciones, software y contenidos para impulsar la apropiación de las Tecnologías de la Información y las Comunicaciones (TIC) </t>
  </si>
  <si>
    <t>2.3-23-2302-0400 </t>
  </si>
  <si>
    <t>SUBPROGRAMA: Intersubsectorial Comunicaciones </t>
  </si>
  <si>
    <t>2.3-23-2302-0400-2302024 </t>
  </si>
  <si>
    <t>PRODUCTO: Servicio de asistencia técnica para la implementación de la Estrategia de Gobierno digital </t>
  </si>
  <si>
    <t>2.3-23-2302-0400-2302024-2021680810079 </t>
  </si>
  <si>
    <t>Proyecto: Implementación de Estrategia para Fortalecer la Plataforma Tecnológica de la Administración Distrital, Barrancabermeja </t>
  </si>
  <si>
    <t>2.3-23-2302-0400-2302024-2021680810079-83325 </t>
  </si>
  <si>
    <t>Servicios de ingeniería en proyectos de telecomunicaciones y radiodifusión </t>
  </si>
  <si>
    <t>2.3-23-2302-0400-2302024-2021680810079-47829 </t>
  </si>
  <si>
    <t>Paquetes de software de otras aplicaciones </t>
  </si>
  <si>
    <t>2.3-23-2302-0400-2302024-2021680810064 </t>
  </si>
  <si>
    <t>Proyecto: mantenimiento de espacios digitales para la comunidad del distrito, barrancabemeja </t>
  </si>
  <si>
    <t>2.3-23-2302-0400-2302024-2021680810064-83325 </t>
  </si>
  <si>
    <t>2.3-23-2302-0400-2302024-2021680810064-47829 </t>
  </si>
  <si>
    <t>2.3-23-2302-0400-2302024-2021680810064-85991 </t>
  </si>
  <si>
    <t>Otros servicios de información </t>
  </si>
  <si>
    <t>2.3-23-2302-0400-2302024-2021680810056 </t>
  </si>
  <si>
    <t>Proyecto: Prestación Del Servicio De Conectividad A Internet Mediante Zonas Wifi En Areas Urbanas Y Rurales Del Distrito, Barrancabermeja </t>
  </si>
  <si>
    <t>2.3-23-2302-0400-2302024-2021680810056-4722301 </t>
  </si>
  <si>
    <t>Centrales telefónicas </t>
  </si>
  <si>
    <t>2.3-23-2302-0400-2302024-2021680810077 </t>
  </si>
  <si>
    <t>Proyecto: Implementación De Acciones Para Formación Virtual Inclusiva En El Distrito, Barrancabermeja </t>
  </si>
  <si>
    <t>2.3-23-2302-0400-2302024-2021680810077-83325 </t>
  </si>
  <si>
    <t>2.3-23-2302-0400-2302024-2021680810080 </t>
  </si>
  <si>
    <t>Proyecto: FORTALECIMIENTO INSTITUCIONAL DEL SECTOR PÚBLICO DE TECNOLOGÍAS DE LA INFORMACIÓN Y COMUNICACIÓN DEL DISTRITO, VIGENCIA 2022-2023, BARRANCABERMEJA </t>
  </si>
  <si>
    <t>2.3-23-2302-0400-2302024-2021680810080-83325 </t>
  </si>
  <si>
    <t>2.3-23-2302-0400-2302024-2022680810011 </t>
  </si>
  <si>
    <t>Proyecto. FORTALECIMIENTO INSTITUCIONAL DEL SECTOR PUBLICO DE TECNOLOGIAS Y COMUNICACION DEL DISTRITO VIGENCIA 2022-2023 BARRANCABERMEJA </t>
  </si>
  <si>
    <t>2.3-23-2302-0400-2302024-2022680810011-82120 </t>
  </si>
  <si>
    <t>Servicios de asesoramiento y representación jurídica relativos a otros campos del derecho </t>
  </si>
  <si>
    <t>2.3-23-2302-0400-2302024-2022680810011-83325 </t>
  </si>
  <si>
    <t>Servicios de ingeniería en proyectos de telecomunicaciones y radiodifusion </t>
  </si>
  <si>
    <t>2.3-23-2302-0400-2302024-2022680810011-83611 </t>
  </si>
  <si>
    <t>Servicios integrales de publicidad </t>
  </si>
  <si>
    <t>2.3-23-2302-0400-2302024-2022680810011-85940 </t>
  </si>
  <si>
    <t>Servicios administrativos combinados de oficina </t>
  </si>
  <si>
    <t>2.3-23-2302-0400-2302024-2022680810011-85991 </t>
  </si>
  <si>
    <t>2.3-23-2302-0400-2302024-2022680810021 </t>
  </si>
  <si>
    <t>Proyecto: Implementación de la Estrategia para Fortalecer la Plataforma Tecnológica de la Administración Distrital vigencia 2022-2023, Barrancabermeja </t>
  </si>
  <si>
    <t>2.3-23-2302-0400-2302024-2022680810021-84190 </t>
  </si>
  <si>
    <t>Otros servicios de telecomunicaciones </t>
  </si>
  <si>
    <t>2.3-24 </t>
  </si>
  <si>
    <t>SECTOR: TRANSPORTE </t>
  </si>
  <si>
    <t>2.3-24-2401 </t>
  </si>
  <si>
    <t>PROGRAMA: Infraestructura red vial primaria </t>
  </si>
  <si>
    <t>2.3-24-2401-0600 </t>
  </si>
  <si>
    <t>SUBPROGRAMA: Intersubsectorial Transporte </t>
  </si>
  <si>
    <t>2.3-24-2401-0600-2401012 </t>
  </si>
  <si>
    <t>PRODUCTO: Vía pavimentada </t>
  </si>
  <si>
    <t>2.3-24-2401-0600-2401012-2022680810043 </t>
  </si>
  <si>
    <t>Proyecto: Plan de mejoramiento y rehabilitación vial urbano </t>
  </si>
  <si>
    <t>2.3-24-2401-0600-2401012-2022680810043-54211 </t>
  </si>
  <si>
    <t>Servicios generales de construcción de carreteras (excepto carreteras elevadas), calles </t>
  </si>
  <si>
    <t>R030 </t>
  </si>
  <si>
    <t>CREDITO INTERNO </t>
  </si>
  <si>
    <t>SECTOR TRANSPORTE  </t>
  </si>
  <si>
    <t>2.3-24-2401-0600-2401012-2022680810043-83111 </t>
  </si>
  <si>
    <t>Servicios de consultoría en gestión estratégica </t>
  </si>
  <si>
    <t>2.3-24-2402 </t>
  </si>
  <si>
    <t>PROGRAMA: Infraestructura red vial regional </t>
  </si>
  <si>
    <t>2.3-24-2402-0600 </t>
  </si>
  <si>
    <t>2.3-24-2402-0600-2402042 </t>
  </si>
  <si>
    <t>PRODUCTO: Placa huella construida </t>
  </si>
  <si>
    <t>2.3-24-2402-0600-2402042-2021680810043 </t>
  </si>
  <si>
    <t>Proyecto: Mejoramiento y rehabilitación de 2 tramos de vía terciaria mediante sistema de placa huella, en la Vereda El Guarumo Sector 1 y 2, ubicadas en el Corregimiento de la Meseta de San Rafael, Santander, Centro Oriente, Barrancabermeja </t>
  </si>
  <si>
    <t>2.3-24-2402-0600-2402042-2021680810043-54211 </t>
  </si>
  <si>
    <t>R194 </t>
  </si>
  <si>
    <t>RECURSOS DEL DEPARTAMENTO ADMINISTRATIVO PARA LA PROSPERIDAD SOCIAL - FONDO DE INVERSIONES PARA LA PAZ </t>
  </si>
  <si>
    <t>2.3-24-2402-0600-2402114 </t>
  </si>
  <si>
    <t>PRODUCTO: Vía urbana mejorada </t>
  </si>
  <si>
    <t>2.3-24-2402-0600-2402114-2020680810139 </t>
  </si>
  <si>
    <t>Proyecto: Pavimentación Y Mejoramiento de vías Vehiculares En Los Diferentes Sectores Del distrito De Barrancabermeja, Santander. </t>
  </si>
  <si>
    <t>2.3-24-2402-0600-2402114-2020680810139-54330 </t>
  </si>
  <si>
    <t>Actividad 1.Servicios de excavación y movimiento de tierra </t>
  </si>
  <si>
    <t>2.3-24-2402-0600-2402114-2020680810139-53211 </t>
  </si>
  <si>
    <t>Actividad 2. Carreteras (excepto carreteras elevadas); calles </t>
  </si>
  <si>
    <t>2.3-24-2402-0600-2402114-2020680810139-83321 </t>
  </si>
  <si>
    <t>Actividad:1. Servicios de ingeniería en proyectos de construcción </t>
  </si>
  <si>
    <t>2.3-24-2402-0600-2402114-2020680810139-83421 </t>
  </si>
  <si>
    <t>Actividad 4. Servicios de topografía del suelo </t>
  </si>
  <si>
    <t>2.3-24-2402-0600-2402114-2021680810010 </t>
  </si>
  <si>
    <t>Proyecto: pavimentación y mejoramientos de vías vehiculares en los diferentes sectores del distrito de Barrancabermeja, Santander centro oriente </t>
  </si>
  <si>
    <t>2.3-24-2402-0600-2402114-2021680810010-53211 </t>
  </si>
  <si>
    <t>Carreteras (excepto carreteras elevadas) ; calles </t>
  </si>
  <si>
    <t>SECTOR EQUIPAMIENTO E INFRAESTRUCTURA  </t>
  </si>
  <si>
    <t>2.3-24-2402-0600-2402114-2021680810010-54211 </t>
  </si>
  <si>
    <t>R059 </t>
  </si>
  <si>
    <t>RENDIMIENTOS FINANCIEROS- MARGE NDE COMERCIALIZACION </t>
  </si>
  <si>
    <t>R097 </t>
  </si>
  <si>
    <t>RENDIMIENTOS FINANCIEROS FONDO COMUN </t>
  </si>
  <si>
    <t>2.3-24-2402-0600-2402114-2021680810010-73129 </t>
  </si>
  <si>
    <t>Servicio de arrendamiento sin opción de compra de maquinaria y equipo sin operación n.c.p </t>
  </si>
  <si>
    <t>2.3-24-2402-0600-2402114-2021680810010-82199 </t>
  </si>
  <si>
    <t>2.3-24-2402-0600-2402114-2021680810010-82221 </t>
  </si>
  <si>
    <t>2.3-24-2402-0600-2402114-2021680810010-83213 </t>
  </si>
  <si>
    <t>Servicios de arquitectura para proyectos de construcciones no residenciales </t>
  </si>
  <si>
    <t>2.3-24-2402-0600-2402114-2021680810010-83310 </t>
  </si>
  <si>
    <t>2.3-24-2402-0600-2402114-2021680810010-83321 </t>
  </si>
  <si>
    <t>Servicios de ingeniería en proyectos de construcción </t>
  </si>
  <si>
    <t>2.3-24-2402-0600-2402114-2021680810010-83329 </t>
  </si>
  <si>
    <t>2.3-24-2402-0600-2402114-2021680810010-83330 </t>
  </si>
  <si>
    <t>Servicios de administración en proyectos de construcción </t>
  </si>
  <si>
    <t>2.3-24-2402-0600-2402114-2021680810010-83990 </t>
  </si>
  <si>
    <t>2.3-24-2402-0600-2402114-2021680810010-85954 </t>
  </si>
  <si>
    <t>Servicios de preparación de documentos y otros servicios especializados de apoyo a oficina </t>
  </si>
  <si>
    <t>2.3-24-2402-0600-2402041 </t>
  </si>
  <si>
    <t>PRODUCTO: Vía terciaria mejorada </t>
  </si>
  <si>
    <t>2.3-24-2402-0600-2402041-2021680810026 </t>
  </si>
  <si>
    <t>Proyecto: Mejoramiento y rehabilitación de vía terciaria mediante sistema de placa huella, en la Vereda Ciénaga Brava del Corregimiento El Llanito, Santander, Centro Oriente Barrancabermeja </t>
  </si>
  <si>
    <t>2.3-24-2402-0600-2402041-2021680810026-54211 </t>
  </si>
  <si>
    <t>Servicios generales de construcción de carreteras (excepto carreteras elevadas), calles Vigencia Futura Excepcional Artículo 2 del Acuerdo 027 de 2021 BPIN 2021680810026 Proceso Contractual SI-LP-08-2021 Mejoramiento y rehabilitación de vía terciaria mediante sistema de placa huella, en la Vereda Ciénaga Brava del Corregimiento El Llanito, Santander, Centro Oriente Barrancabermeja </t>
  </si>
  <si>
    <t>R204 </t>
  </si>
  <si>
    <t>RECURSOS DEL DEPARTAMENTO ADMINISTRATIVO PARA LA PROSPERIDAD SOCIAL- FONDO DE INVERSIONES PARA LA PAZ R/B </t>
  </si>
  <si>
    <t>2.3-24-2402-0600-2402041-2021680810026-83111 </t>
  </si>
  <si>
    <t>Servicio de Consultaría de Gestión Estratégica </t>
  </si>
  <si>
    <t>2.3-24-2402-0600-2402041-2020680810139 </t>
  </si>
  <si>
    <t>Proyecto: Adquisición de insumos para el mantenimiento de maquinaria y/o equipo pesado del parque automotor del distrito Barrancabermeja, Santander </t>
  </si>
  <si>
    <t>2.3-24-2402-0600-2402041-2020680810139-8714101 </t>
  </si>
  <si>
    <t>Actividad: Servicio de mantenimiento y reparación de vehículos automotores para transporte público (autobuses y microbuses) </t>
  </si>
  <si>
    <t>2.3-24-2402-0600-2402041-2020680810139-8714102 </t>
  </si>
  <si>
    <t>Servicio de mantenimiento y reparación de vehículos automóviles </t>
  </si>
  <si>
    <t>2.3-24-2402-0600-2402041-2020680810139-88512 </t>
  </si>
  <si>
    <t>Actividad 2. Servicios de reencauche de llantas usadas </t>
  </si>
  <si>
    <t>Servicios de reencauche de llantas usadas </t>
  </si>
  <si>
    <t>2.3-24-2402-0600-2402101 </t>
  </si>
  <si>
    <t>PRODUCTO: Sitio crítico de la red urbana estabilizado (2402101) </t>
  </si>
  <si>
    <t>2.3-24-2402-0600-2402101-2022680810029 </t>
  </si>
  <si>
    <t>Proyecto: Estudios de suelos, patología geotécnica y estructural para proyectos desarrollados en el Distrito de Barrancabermeja, Santander </t>
  </si>
  <si>
    <t>2.3-24-2402-0600-2402101-2022680810029-83323 </t>
  </si>
  <si>
    <t>Servicios de ingeniería en proyectos de transporte </t>
  </si>
  <si>
    <t>2.3-24-2402-0600-2402101-2021680810165 </t>
  </si>
  <si>
    <t>Proyecto: Diseño, estudios y construcción y Estabilización de taludes en el Distrito de Barrancabermeja </t>
  </si>
  <si>
    <t>2.3-24-2402-0600-2402101-2021680810165-53290 </t>
  </si>
  <si>
    <t>Actividad 1. Otras obras de ingeniería civil </t>
  </si>
  <si>
    <t>2.3-24-2402-0600-2402101-2021680810165-83321 </t>
  </si>
  <si>
    <t>Actividad:2. Servicios de ingeniería en proyectos de construcción </t>
  </si>
  <si>
    <t>2.3-24-2409 </t>
  </si>
  <si>
    <t>PROGRAMA: Seguridad de transporte </t>
  </si>
  <si>
    <t>2.3-24-2409-0600 </t>
  </si>
  <si>
    <t>2.3-24-2409-0600-2409023 </t>
  </si>
  <si>
    <t>PRODUCTO: Servicio de sensibilización a los actores viales </t>
  </si>
  <si>
    <t>2.3-24-2409-0600-2409023-2020680810141 </t>
  </si>
  <si>
    <t>Proyecto: IMPLEMENTACIÓN DE ACCIONES PARA EL FORTALECIMIENTO DE UNA CULTURA EN MOVILIDAD SOSTENIBLE, ACTIVA Y SEGURA EN EL DISTRITO DE BARRANCABERMEJA </t>
  </si>
  <si>
    <t>2.3-24-2409-0600-2409023-2020680810141-92919 </t>
  </si>
  <si>
    <t>Actividad 1: Otros tipos de servicios educativos c.n.p. </t>
  </si>
  <si>
    <t>2.3-24-2409-0600-2409039 </t>
  </si>
  <si>
    <t>PRODUCTO: Vías con dispositivos de control y señalización </t>
  </si>
  <si>
    <t>2.3-24-2409-0600-2409039-2022680810073 </t>
  </si>
  <si>
    <t>Proyecto. fortalecimiento de acciones de seguridad vial para la adopción de comportamientos seguros en los actores de la movilidad en el distrito de Barrancabermeja </t>
  </si>
  <si>
    <t>2.3-24-2409-0600-2409039-2022680810073-54211 </t>
  </si>
  <si>
    <t>Servicios generales de construcción de carreteras (excepto carreteras elevadas ) calles </t>
  </si>
  <si>
    <t>R202 </t>
  </si>
  <si>
    <t>RENDIMIENTOS FINANCIEROS- REGALIAS ANTIGUAS </t>
  </si>
  <si>
    <t>2.3-24-2409-0600-2409039-202168081ND </t>
  </si>
  <si>
    <t>Proyecto:MANTENIMIENTO Y OPERACIÓN DEL SISTEMA DE SEMAFORIZACIÓN DEL DISTRITO DE BARRANCABERMEJA </t>
  </si>
  <si>
    <t>2.3-24-2409-0600-2409039-202168081ND-87149 </t>
  </si>
  <si>
    <t>Actividad 1: Otros servicios de mantenimiento y reparación de equipo de transporte n.c.p. </t>
  </si>
  <si>
    <t>2.3-24-2409-0600-2409039-202168081ND-4692999 </t>
  </si>
  <si>
    <t>Actividad 2: Aparatos eléctricos de señalización y control de tránsito n.c.p. </t>
  </si>
  <si>
    <t>2.3-24-2409-0600-2409039-202168081ND-67990 </t>
  </si>
  <si>
    <t>Actividad 3: Otros servicios de apoyo al transporte n.c.p. </t>
  </si>
  <si>
    <t>2.3-32 </t>
  </si>
  <si>
    <t>SECTOR: AMBIENTE Y DESARROLLO SOSTENIBLE </t>
  </si>
  <si>
    <t>2.3-32-3201 </t>
  </si>
  <si>
    <t>PROGRAMA: Fortalecimiento del desempeño ambiental de los sectores productivos </t>
  </si>
  <si>
    <t>2.3-32-3201-900 </t>
  </si>
  <si>
    <t>SUBPROGRAMA: Intersubsectorial Ambiente </t>
  </si>
  <si>
    <t>2.3-32-3201-900-3201007 </t>
  </si>
  <si>
    <t>PRODUCTO: Servicio de asistencia técnica para la incorporación de varibales ambientales en la planificación sectorial </t>
  </si>
  <si>
    <t>2.3-32-3201-900-3201007-2022680810010 </t>
  </si>
  <si>
    <t>PROYECTO: Apoyo a la gestión técnica y profesional del sector ambiental en la vigencia 2022 en el Distrito de Barrancabermeja </t>
  </si>
  <si>
    <t>2.3-32-3201-900-3201007-2022680810010-82199 </t>
  </si>
  <si>
    <t>SECTOR AMBIENTAL  </t>
  </si>
  <si>
    <t>2.3-32-3201-900-3201007-2022680810010-83211 </t>
  </si>
  <si>
    <t>2.3-32-3201-900-3201007-2022680810010-83310 </t>
  </si>
  <si>
    <t>Servicios de asesoría en ingenieria </t>
  </si>
  <si>
    <t>2.3-32-3201-900-3201007-2022680810010-83329 </t>
  </si>
  <si>
    <t>2.3-32-3201-900-3201007-2022680810010-83510 </t>
  </si>
  <si>
    <t>Servicios veterinarios para animales domésticos </t>
  </si>
  <si>
    <t>2.3-32-3201-900-3201007-2022680810010-83990 </t>
  </si>
  <si>
    <t>2.3-32-3201-900-3201007-2022680810050 </t>
  </si>
  <si>
    <t>PROYECTO: Fortalecimiento de un Programa Ambiental para la Conservación y Recuperación de Áreas de Manejo Ambiental Urbana y Rural Vigencia 2022, en el Distrito de Barrancabermeja </t>
  </si>
  <si>
    <t>2.3-32-3201-900-3201007-2022680810050-83115 </t>
  </si>
  <si>
    <t>Servicios de consultoría en gestión administrativa </t>
  </si>
  <si>
    <t>R068 </t>
  </si>
  <si>
    <t>TRANSFERENCIAS CORMAGDALENA LEY 161 DE 1994 </t>
  </si>
  <si>
    <t>2.3-32-3201-900-3201007-2022680810050-94900 </t>
  </si>
  <si>
    <t>Otros servicios de protección del medio ambiente n.c.p. </t>
  </si>
  <si>
    <t>2.3-32-3202 </t>
  </si>
  <si>
    <t>PROGRAMA: Conservación de la biodiversidad y sus servicios ecosistémicos </t>
  </si>
  <si>
    <t>2.3-32-3203 </t>
  </si>
  <si>
    <t>PROGRAMA: Gestión integral del recurso hídrico </t>
  </si>
  <si>
    <t>2.3-32-3203-900 </t>
  </si>
  <si>
    <t>2.3-32-3203-900-3203001 </t>
  </si>
  <si>
    <t>Producto: Documentos de Lineamientos técnicos para la gestión integral del recurso hídrico </t>
  </si>
  <si>
    <t>2.3-32-3203-900-3203001-2022680810074 </t>
  </si>
  <si>
    <t>Proyecto: Fortalecimiento del Recurso Hídrico en el Distrito de Barrancabermeja </t>
  </si>
  <si>
    <t>2.3-32-3203-900-3203001-2022680810074-83931 </t>
  </si>
  <si>
    <t>Servicios de consultoría ambiental </t>
  </si>
  <si>
    <t>2.3-32-3203-900-3203028 </t>
  </si>
  <si>
    <t>Producto: Servicio de asistencia técnica para la implementación de lineamientos priorizados de los Planes Estratégicos de las Macrocuencas </t>
  </si>
  <si>
    <t>2.3-32-3203-900-3203028-2022680810036 </t>
  </si>
  <si>
    <t>Proyecto: Mejoramiento de las condiciones hidrobiologicas en los humedales y repoblamiento de especies icticas nativas en el Distrito de Barrancabermeja </t>
  </si>
  <si>
    <t>2.3-32-3203-900-3203028-2022680810036-94900 </t>
  </si>
  <si>
    <t>R056 </t>
  </si>
  <si>
    <t>SGP- RIBEREñOS RECURSOS DEL BALANCE </t>
  </si>
  <si>
    <t>R057 </t>
  </si>
  <si>
    <t>RENDIMIENTOS FINANCIEROS SGP RIBEREñOS REC. DEL BALANCE </t>
  </si>
  <si>
    <t>2.3-32-3204 </t>
  </si>
  <si>
    <t>PROGRAMA: Gestión de la información y el conocimiento ambiental </t>
  </si>
  <si>
    <t>2.3-32-3204-900 </t>
  </si>
  <si>
    <t>2.3-32-3204-900-3204056 </t>
  </si>
  <si>
    <t>PRODUCTO: Servicios tecnológicos para el sistema de información ambiental </t>
  </si>
  <si>
    <t>2.3-32-3204-900-3204056-2022680810045 </t>
  </si>
  <si>
    <t>PROYECTO: Mejoramiento operativo al sistema de monitoreo de la calidad del aire y ruido en el Distrito de Barrancabermeja </t>
  </si>
  <si>
    <t>2.3-32-3204-900-3204056-2022680810045-83329 </t>
  </si>
  <si>
    <t>2.3-32-3202-900 </t>
  </si>
  <si>
    <t>2.3-32-3202-900-3202012 </t>
  </si>
  <si>
    <t>Producto: Servicio de protección de ecosistemas </t>
  </si>
  <si>
    <t>2.3-32-3202-900-3202012-2022680810032 </t>
  </si>
  <si>
    <t>PROYECTO: Identificación, adquisición y mantenimiento de los predios de importancia estratégica, para la conservación y preservación del recurso hídrico que surten de agua a los acueductos para la vigencia 2022 en el Distrito de Barrancabermeja. </t>
  </si>
  <si>
    <t>2.3-32-3202-900-3202012-2022680810032-2.3.2.01.01.001.04 </t>
  </si>
  <si>
    <t>mejoras de tierras y terrenos (articulo 111 de la ley 99/93) </t>
  </si>
  <si>
    <t>mejoras de tierras y terrenos </t>
  </si>
  <si>
    <t>R205 </t>
  </si>
  <si>
    <t>RECURSOS PROPIOS - RECURSOS DEL BALANCES DE DESTINACIóN ESPECIFICA - LEY 99/93 </t>
  </si>
  <si>
    <t>2.3-32-3202-900-3202012-2022680810032-83115 </t>
  </si>
  <si>
    <t>2.3-32-3202-900-3202012-2022680810032-83990 </t>
  </si>
  <si>
    <t>Otros servicios profesionales, técnicos y empresariales n.c.p </t>
  </si>
  <si>
    <t>2.3-32-3202-900-3202012-2022680810032-94900 </t>
  </si>
  <si>
    <t>Otros servicios de protección del medio ambiente n.c.p. (articulo 111 de la ley 99/93) </t>
  </si>
  <si>
    <t>2.3-32-3202-900-3202040 </t>
  </si>
  <si>
    <t>Producto: Servicio de Asistencia técnica para la protección de la fauna y la flora silvestre. </t>
  </si>
  <si>
    <t>2.3-32-3202-900-3202040-2022680810078 </t>
  </si>
  <si>
    <t>PROYECTO: Prevención y Atención de la Fauna Doméstica y Silvestre en estado de vulneración vigencia 2022 en el Distrito de Barrancabermeja </t>
  </si>
  <si>
    <t>2.3-32-3202-900-3202040-2022680810078-94900 </t>
  </si>
  <si>
    <t>2.3-32-3202-900-3201001 </t>
  </si>
  <si>
    <t>PRODUCTO: Documentos de política para el fortalecimiento del desempeño ambiental de los sectores productivos </t>
  </si>
  <si>
    <t>2.3-32-3202-900-3201001-2020680810187 </t>
  </si>
  <si>
    <t>PROYECTO: Identificación de pasivos ambientales presentes en el Distrito de Barrancabermeja </t>
  </si>
  <si>
    <t>2.3-32-3202-900-3201001-2020680810187-83931 </t>
  </si>
  <si>
    <t>2.3-32-3202-900-3202044 </t>
  </si>
  <si>
    <t>PRODUCTO: Estudios de preinversión </t>
  </si>
  <si>
    <t>2.3-32-3202-900-3202044-2020680810186 </t>
  </si>
  <si>
    <t>PROYECTO: Elaboración de un Plan de Manejo Ambiental en el Humedal el Castillo del Distrito de Barrancabermeja. </t>
  </si>
  <si>
    <t>2.3-32-3202-900-3202044-2020680810186-83931-01 </t>
  </si>
  <si>
    <t>Otros servicios de consultoría científica y técnica n.c.p.. - FONAMB 1% RECURSOS PROPIOS, Acuerdo 020/94 </t>
  </si>
  <si>
    <t>2.3-32-3202-900-3202034 </t>
  </si>
  <si>
    <t>PRODUCTO: Infraestructura construida para la administración, la vigilancia y el control de las áreas protegidas </t>
  </si>
  <si>
    <t>2.3-32-3202-900-3202034-2020680810189 </t>
  </si>
  <si>
    <t>PROYECTO: Adecuacion de las instalaciones del Vivero Distrital de Barrancabermeja </t>
  </si>
  <si>
    <t>2.3-32-3202-900-3202034-2022680810051 </t>
  </si>
  <si>
    <t>2.3-32-3202-900-3202034-2022680810051-53290 </t>
  </si>
  <si>
    <t>2.3-32-3202-900-3202034-2022680810051-83115 </t>
  </si>
  <si>
    <t>2.3-32-3202-900-3202034-2020680810189-54290 </t>
  </si>
  <si>
    <t>Servicios generales de construcción de otras obras de ingeniería civil </t>
  </si>
  <si>
    <t>2.3-32-3202-900-3202043 </t>
  </si>
  <si>
    <t>PRODUCTO: Servicio apoyo financiero para la implementación de esquemas de pago por Servicio ambientales </t>
  </si>
  <si>
    <t>2.3-32-3202-900-3202043-2020680810188 </t>
  </si>
  <si>
    <t>PROYECTO: Fortalecimiento de un esquema de pagos por servicios ambientales de regulación y calidad hidrica en ecosistemas estrategicos DRMI humedal San Silvestre en el Distrito de Barrancabermeja. </t>
  </si>
  <si>
    <t>2.3-32-3202-900-3202043-2020680810188-83931 </t>
  </si>
  <si>
    <t>Servicios de consultoría ambiental. - Cumplimiento articulo 111 de Ley 99/93 </t>
  </si>
  <si>
    <t>2.3-32-3202-900-4003047 </t>
  </si>
  <si>
    <t>PRODUCTO: Servicio de apoyo financiero para subsidios al consumo en los servicios públicos domiciliarios </t>
  </si>
  <si>
    <t>2.3-32-3202-900-4003047-2020680810192 </t>
  </si>
  <si>
    <t>PROYECTO: Subsidios para los Usuarios del Servicio Público de Aseo de los estratos 1, 2, 3 en la vigencia 2022 del Distrito de Barrancabermeja </t>
  </si>
  <si>
    <t>2.3-32-3202-900-4003047-2020680810192-01 </t>
  </si>
  <si>
    <t>Subvenciones para servicios públicos domiciliarios de agua potable y saneamiento básico </t>
  </si>
  <si>
    <t>R018 </t>
  </si>
  <si>
    <t>SGP PG AGUA POTABLE Y SANEAMIENTO BASICO </t>
  </si>
  <si>
    <t>2.3-32-3202-900-3206007 </t>
  </si>
  <si>
    <t>PRODUCTO: Servicio de articulación para la gestión del cambio climático en la toma de decisiones sectoriales y territoriales </t>
  </si>
  <si>
    <t>2.3-32-3202-900-3206007-2020680810185 </t>
  </si>
  <si>
    <t>PROYECTO: Formulación del Plan Integral de Gestión de Cambio Climático Territorial (PIGCCT) en el Distrito de Barrancabermeja </t>
  </si>
  <si>
    <t>2.3-32-3202-900-3206007-2020680810185-83939 </t>
  </si>
  <si>
    <t>Otros servicios de consultoría científica y técnica n.c.p. </t>
  </si>
  <si>
    <t>2.3-32-3202-900-3502003 </t>
  </si>
  <si>
    <t>PRODUCTO: Servicio de asistencia técnica para el fortalecimiento de capacidades gerenciales </t>
  </si>
  <si>
    <t>2.3-32-3202-900-3502003-2020680810184 </t>
  </si>
  <si>
    <t>PROYECTO: Implementación de acciones de tecnificación y fomento en los procesos productivos en el Distrito de Barrancabermeja. </t>
  </si>
  <si>
    <t>2.3-32-3202-900-3502003-2020680810184-94900 </t>
  </si>
  <si>
    <t>2.3-32-3202-900-3208006 </t>
  </si>
  <si>
    <t>PRODUCTO: Servicio de asistencia técnica para la implementación de las estrategias educativo ambientales y de participación </t>
  </si>
  <si>
    <t>2.3-32-3202-900-3208006-2020680810182 </t>
  </si>
  <si>
    <t>PROYECTO: Difusión de temáticas asociadas a los programas ambientales, encaminadas al fortalecimiento de la educación ambiental en el Distrito de Barrancabermeja </t>
  </si>
  <si>
    <t>2.3-32-3202-900-3208006-2020680810182-92919 </t>
  </si>
  <si>
    <t>Otros tipos de servicios educativos y de formación, n.c.p. </t>
  </si>
  <si>
    <t>2.3-32-3202-900-3208006-202068081ND </t>
  </si>
  <si>
    <t>PROYECTO: Diseño de dos programas de fortalecimiento de proyectos escolares y universitarios en educación ambiental en el Distrito de Barrancabermeja </t>
  </si>
  <si>
    <t>2.3-32-3202-900-3208006-202068081ND-92919 </t>
  </si>
  <si>
    <t>2.3-32-3202-900-3203034 </t>
  </si>
  <si>
    <t>PRODUCTO: Servicio de asistencia técnica para la implementación de lineamientos sobre el mejoramiento de la calidad del recurso hídrico </t>
  </si>
  <si>
    <t>2.3-32-3202-900-3203034-2020680810178 </t>
  </si>
  <si>
    <t>PROYECTO: Formulación de una Política Pública Distrital de Gestión Integral del Recurso Hídrico en el Distrito de Barrancabermeja </t>
  </si>
  <si>
    <t>2.3-32-3202-900-3203034-2020680810178-83931 </t>
  </si>
  <si>
    <t>2.3-32-3202-900-3208010 </t>
  </si>
  <si>
    <t>PRODUCTO: Servicio de educación informal ambiental </t>
  </si>
  <si>
    <t>2.3-32-3202-900-3208010-2020680810182 </t>
  </si>
  <si>
    <t>2.3-32-3202-900-3208010-2020680810182-92919 </t>
  </si>
  <si>
    <t>R169 </t>
  </si>
  <si>
    <t>MULTA POR COMPARENDO AMBIENTAL  </t>
  </si>
  <si>
    <t>2.3-32-3202-900-3299052 </t>
  </si>
  <si>
    <t>PRODUCTO: Servicio de Gestión Documental </t>
  </si>
  <si>
    <t>2.3-32-3202-900-3299052-2020680810123 </t>
  </si>
  <si>
    <t>PROYECTO: Apoyo la gestion tecnica y profesional del sector ambiental en la vigencia 2022 en el Distrito de Barrancabermeja </t>
  </si>
  <si>
    <t>2.3-32-3202-900-3299052-2020680810123-82199 </t>
  </si>
  <si>
    <t>2.3-32-3202-900-3299052-2020680810123-83329 </t>
  </si>
  <si>
    <t>2.3-32-3202-900-3299052-2020680810123-83510 </t>
  </si>
  <si>
    <t>2.3-32-3202-900-3299052-2020680810123-83990 </t>
  </si>
  <si>
    <t>2.3-32-3202-900-3299052-2020680810123-83310 </t>
  </si>
  <si>
    <t>2.3-32-3202-900-3202042 </t>
  </si>
  <si>
    <t>PRODUCTO: Servicio de manejo del arbolado urbano </t>
  </si>
  <si>
    <t>2.3-32-3202-900-3202042-2022680810031 </t>
  </si>
  <si>
    <t>Proyecto: Elaboración de un programa de recuperación de coberturas vegetales de las áreas circundantes urbanas del Distrito de Barrancabermeja para la vigencia 2022 </t>
  </si>
  <si>
    <t>2.3-32-3202-900-3202042-2022680810031-83115 </t>
  </si>
  <si>
    <t>R063 </t>
  </si>
  <si>
    <t>FONMUR - RECURSOS DEL BALANCE </t>
  </si>
  <si>
    <t>2.3-32-3202-900-3202042-2022680810031-83990 </t>
  </si>
  <si>
    <t>2.3-32-3202-900-3202042-2022680810031-94900 </t>
  </si>
  <si>
    <t>2.3-32-3202-900-3202042-2020680810186 </t>
  </si>
  <si>
    <t>PROYECTO: Desarrollo de acciones definidas dentro del Plan Maestro de Arbolado en el área urbana del Distrito de Barrancabermeja </t>
  </si>
  <si>
    <t>2.3-32-3202-900-3202042-2022680810059 </t>
  </si>
  <si>
    <t>PROYECTO: Desarrollo de acciones definidas dentro del plan maestro de arbolado en el área urbana del Distrito de Barrancabermeja </t>
  </si>
  <si>
    <t>2.3-32-3202-900-3202042-2022680810059-94900 </t>
  </si>
  <si>
    <t>R006 </t>
  </si>
  <si>
    <t>FONDO MUNICIPAL DE REFORESTACIÓN </t>
  </si>
  <si>
    <t>2.3-32-3202-900-3202042-2020680810186-94900 </t>
  </si>
  <si>
    <t>2.3-32-3202-900-3202032 </t>
  </si>
  <si>
    <t>PRODUCTO: Servicio de prevención, vigilancia y control de las áreas protegidas </t>
  </si>
  <si>
    <t>2.3-32-3202-900-3202032-2020680810190 </t>
  </si>
  <si>
    <t>2.3-32-3202-900-3202032-2020680810190-71192 </t>
  </si>
  <si>
    <t>Servicios de titularización - Cumplimiento articulo 111 de Ley 99/93 </t>
  </si>
  <si>
    <t>2.3-32-3202-900-3202037 </t>
  </si>
  <si>
    <t>PRODUCTO: Servicio de recuperación de cuerpos de agua lénticos y lóticos </t>
  </si>
  <si>
    <t>2.3-32-3202-900-3202037-2022680810025 </t>
  </si>
  <si>
    <t>Proyecto: Mantenimiento y restauración de los hábitat cenágosos vigencia 2022 en el Distrito Especial de Barrancabermeja </t>
  </si>
  <si>
    <t>2.3-32-3202-900-3202037-2022680810025-83115 </t>
  </si>
  <si>
    <t>2.3-32-3202-900-3202037-2022680810025-83990 </t>
  </si>
  <si>
    <t>2.3-32-3202-900-3202037-2022680810025-94900 </t>
  </si>
  <si>
    <t>R041 </t>
  </si>
  <si>
    <t>RENDIMIENTOS FINANCIEROS SGP-RIBEREÑOS </t>
  </si>
  <si>
    <t>R155 </t>
  </si>
  <si>
    <t>TRANSFERENCIA CORMGDALENA LEY 161 DE 1994 RECURSOS DEL BALANCE </t>
  </si>
  <si>
    <t>R200 </t>
  </si>
  <si>
    <t>COORMAGDALENA - RECURSOS DEL BALANCE </t>
  </si>
  <si>
    <t>2.3-32-3202-900-3202037-2020680810085 </t>
  </si>
  <si>
    <t>PROYECTO: Fortalecimiento de un programa ambiental para la conservación y recuperación de áreas de manejo ambiental urbana y rural vigencia 2022, en el Distrito de Barrancabermeja </t>
  </si>
  <si>
    <t>2.3-32-3202-900-3202037-2020680810085-94412-01 </t>
  </si>
  <si>
    <t>Servicio de descontaminación de establecimientos y limpieza de agua superficial. - FONAMB 1% RECURSOS PROPIOS, Acuerdo 020/94 </t>
  </si>
  <si>
    <t>2.3-32-3202-900-3202037-2021680810028 </t>
  </si>
  <si>
    <t>PROYECTO: Mantenimiento y Restauración de los Hábitat Cenagosos vigencia 2022, en el Distrito Especial de Barrancabermeja. </t>
  </si>
  <si>
    <t>2.3-32-3202-900-3202037-2021680810028-94412 </t>
  </si>
  <si>
    <t>Servicio de descontaminación de establecimientos y limpieza de agua superficial </t>
  </si>
  <si>
    <t>2.3-32-3202-900-3201008 </t>
  </si>
  <si>
    <t>PRODUCTO: Servicio de vigilancia de la calidad del aire </t>
  </si>
  <si>
    <t>2.3-32-3202-900-3201008-202068081077 </t>
  </si>
  <si>
    <t>PROYECTO: Implementación de un sistema de vigilancia de la calidad del aire en el Distrito de Barrancabermeja </t>
  </si>
  <si>
    <t>2.3-32-3202-900-3201008-202068081077-83449 </t>
  </si>
  <si>
    <t>Otros servicios de ensayos y análisis técnicos </t>
  </si>
  <si>
    <t>2.3-32-3202-900-3202018 </t>
  </si>
  <si>
    <t>PRODUCTO: Servicio declaración de áreas protegidas </t>
  </si>
  <si>
    <t>2.3-32-3202-900-3202018-2020680810187 </t>
  </si>
  <si>
    <t>PROYECTO: Consolidación de un Sistema Local de Areas Protegidas (SILAP) del Distrito de Barrancabermeja </t>
  </si>
  <si>
    <t>2.3-32-3202-900-3202018-2020680810187-83931 </t>
  </si>
  <si>
    <t>Servicios de consultoria Ambiental - FONAMB 1% RECURSOS PROPIOS, Acuerdo 020/94 </t>
  </si>
  <si>
    <t>2.3-32-3202-900-4003022 </t>
  </si>
  <si>
    <t>PRODUCTO: Servicios de implementación del Plan de Gestión Integral de Residuos Solidos PGIRS </t>
  </si>
  <si>
    <t>2.3-32-3202-900-4003022-2020680810191 </t>
  </si>
  <si>
    <t>PROYECTO: Implementación de Proyectos dentro del Plan de Gestión Integral de Residuos Sólidos en el Distrito de Barrancabermeja. </t>
  </si>
  <si>
    <t>2.3-32-3202-900-4003022-2020680810191-94590 </t>
  </si>
  <si>
    <t>Otros servicios de saneamiento </t>
  </si>
  <si>
    <t>R046 </t>
  </si>
  <si>
    <t>REGALIAS- RECURSOS DEL BALANCE </t>
  </si>
  <si>
    <t>R039 </t>
  </si>
  <si>
    <t>RENDIMIENTOS FINANCIEROS SGP-OTROS SECTORES </t>
  </si>
  <si>
    <t>2.3-32-3206 </t>
  </si>
  <si>
    <t>PROGRAMA: Gestión del cambio climático para un desarrollo bajo en carbono y resiliente al clima </t>
  </si>
  <si>
    <t>2.3-32-3208 </t>
  </si>
  <si>
    <t>PROGRAMA: EDUCACION AMBIENTAL </t>
  </si>
  <si>
    <t>2.3-32-3208-900 </t>
  </si>
  <si>
    <t>2.3-32-3208-900-3208010 </t>
  </si>
  <si>
    <t>Producto: Servicio de educación informal ambiental </t>
  </si>
  <si>
    <t>2.3-32-3208-900-3208010-2022680810033 </t>
  </si>
  <si>
    <t>Proyecto: Implementación y divulgación de temáticas ambientales en el Distrito de Barrancabermeja </t>
  </si>
  <si>
    <t>2.3-32-3208-900-3208010-2022680810033-92919 </t>
  </si>
  <si>
    <t>Otros tipos de servicios educativos y de formación, n.c.p. FONAMB 1% RECURSOS PROPIOS ACUERDO 020/94 </t>
  </si>
  <si>
    <t>R209 </t>
  </si>
  <si>
    <t>MULTA POR COMPARENDO AMBIENTAL - RECRUSOS DEL BALANCE </t>
  </si>
  <si>
    <t>2.3-32-3206-900 </t>
  </si>
  <si>
    <t>2.3-32-3206-900-3208010 </t>
  </si>
  <si>
    <t>2.3-32-3206-900-3208010-2022680810033 </t>
  </si>
  <si>
    <t>2.3-32-3206-900-3208010-2022680810033-92919 </t>
  </si>
  <si>
    <t>2.3-32-3206-900-3206003 </t>
  </si>
  <si>
    <t>PRODUCTO: Servicio de apoyo técnico para la implementación de acciones de mitigación y adaptación al cambio climático </t>
  </si>
  <si>
    <t>2.3-32-3206-900-3206003-2021680810013 </t>
  </si>
  <si>
    <t>PROYECTO: Apoyo para el fortalecimiento de las estrategias para el conocimiento, prevención y atencion en la gestión del riesgo de desastres en el Distrito de Barrancabermeja. </t>
  </si>
  <si>
    <t>2.3-32-3206-900-3206003-2021680810013-54330 </t>
  </si>
  <si>
    <t>Servicios de excavación y movimiento de tierra </t>
  </si>
  <si>
    <t>2.3-32-3206-900-3206003-2021680810013-62129 </t>
  </si>
  <si>
    <t>2.3-32-3206-900-3206003-2021680810013-62199 </t>
  </si>
  <si>
    <t>R206 </t>
  </si>
  <si>
    <t>ECOPETROL- FONDO DE GESTION DEL RIESGOS - RECURSOS DEL BALANCE </t>
  </si>
  <si>
    <t>2.3-32-3206-900-3206003-2021680810013-65220 </t>
  </si>
  <si>
    <t>Servicios de transporte fluvial de carga </t>
  </si>
  <si>
    <t>2.3-32-3206-900-3206003-2021680810013-69230 </t>
  </si>
  <si>
    <t>Servicios de distribución de agua (excepto por tuberías), por cuenta propia </t>
  </si>
  <si>
    <t>2.3-32-3206-900-3206003-2021680810013-81219 </t>
  </si>
  <si>
    <t>2.3-32-3206-900-3206003-2021680810013-82199 </t>
  </si>
  <si>
    <t>2.3-32-3206-900-3206003-2021680810013-94900 </t>
  </si>
  <si>
    <t>2.3-33 </t>
  </si>
  <si>
    <t>SECTOR CULTURA </t>
  </si>
  <si>
    <t>2.3-33-3301 </t>
  </si>
  <si>
    <t>PROGRAMA: Promoción y acceso efectivo a procesos culturales y artísticos </t>
  </si>
  <si>
    <t>2.3-33-3301-1603 </t>
  </si>
  <si>
    <t>SUBPROGRAMA:Arte y cultura </t>
  </si>
  <si>
    <t>2.3-33-3301-1603-3301090 </t>
  </si>
  <si>
    <t>PRODUCTO: Centros culturales adecuados </t>
  </si>
  <si>
    <t>2.3-33-3301-1603-3301090-2022680810063 </t>
  </si>
  <si>
    <t>PROYECTO: Desarrollo de intervenciones de arte urbano y cultural con elementos visuales en espacios o sitios estratégicos del distrito de Barrancabermeja </t>
  </si>
  <si>
    <t>2.3-33-3301-1603-3301090-2022680810063-85560 </t>
  </si>
  <si>
    <t>Servicios de promoción turística y de información al visitante </t>
  </si>
  <si>
    <t>R019 </t>
  </si>
  <si>
    <t>SGP CULTURA </t>
  </si>
  <si>
    <t>2.3-33-3301-1603-3301090-2022680810063-96320 </t>
  </si>
  <si>
    <t>Servicios de autores, compositores, escultores y otros artistas, excepto los artistas interpretes </t>
  </si>
  <si>
    <t>2.3-33-3301-1603-3301053 </t>
  </si>
  <si>
    <t>PRODUCTO: Servicio de promoción de actividades culturales </t>
  </si>
  <si>
    <t>2.3-33-3301-1603-3301053-2022680810069 </t>
  </si>
  <si>
    <t>Proyecto: Apoyo y Fortalecimiento de espacios creativos, programas institucionalizados, actividades itinerantes y de promoción al sector cultural y artistico del Distrito de Barrancabermeja, Santander </t>
  </si>
  <si>
    <t>2.3-33-3301-1603-3301053-2022680810069-91124 </t>
  </si>
  <si>
    <t>Servicios de la administración pública relacionados con la recreación, la cultura y la religión </t>
  </si>
  <si>
    <t>R004 </t>
  </si>
  <si>
    <t>ESTAMPILLA PRO-CULTURA </t>
  </si>
  <si>
    <t>2.3-33-3301-1603-3301053-2022680810069-92911 </t>
  </si>
  <si>
    <t>Servicios de educación artística y cultural </t>
  </si>
  <si>
    <t>2.3-33-3301-1603-3301053-2022680810069-96290 </t>
  </si>
  <si>
    <t>R038 </t>
  </si>
  <si>
    <t>RENDIMIENTOS FINANCIEROS SGP-CULTURA </t>
  </si>
  <si>
    <t>R065 </t>
  </si>
  <si>
    <t>ESTAMPILLA PRO-CULTURA- RECURSOS DEL BALANCE </t>
  </si>
  <si>
    <t>R066 </t>
  </si>
  <si>
    <t>SGP CULTURA - RECURSOS DEL BALANCE </t>
  </si>
  <si>
    <t>R073 </t>
  </si>
  <si>
    <t>RENDIMEINTOS FINANCIEROS SGP CULTURA REC. DEL BALANCE  </t>
  </si>
  <si>
    <t>2.3-33-3301-1603-3301053-2020680810097 </t>
  </si>
  <si>
    <t>Proyecto:Apoyo al desarrollo de acciones para implementar el Programa de apoyo, promoción y acceso efectivo a procesos culturales y artísticos en el distrito de Barrancabermeja, Santander. </t>
  </si>
  <si>
    <t>2.3-33-3301-1603-3301053-2020680810097-96210 </t>
  </si>
  <si>
    <t>Actividad 1: Servicios de educación artística y cultural </t>
  </si>
  <si>
    <t>Actividad 2. Otros servicios de artes escénicas, eventos culturales y de entretenimiento en vivo </t>
  </si>
  <si>
    <t>2.3-33-3301-1603-3301053-2020680810097-91124 </t>
  </si>
  <si>
    <t>2.3-33-3301-1603-3301053-2020680810097-92911 </t>
  </si>
  <si>
    <t>2.3-33-3301-1603-3301053-2020680810097-96290 </t>
  </si>
  <si>
    <t>2.3-33-3301-1603-3301053-2020680810097-96911 </t>
  </si>
  <si>
    <t>Actividad 3. Servicios de promoción y gestión de actividades de artes escénicas </t>
  </si>
  <si>
    <t>2.3-33-3301-1603-3301098 </t>
  </si>
  <si>
    <t>PRODUCTO:Servicio de acceso a materiales de lectura </t>
  </si>
  <si>
    <t>2.3-33-3301-1603-3301098-2021680810050 </t>
  </si>
  <si>
    <t>Proyecto: Fortalecimiento de Bibliotecas y plan de lectura del Distrito de Barrancabermeja </t>
  </si>
  <si>
    <t>2.3-33-3301-1603-3301098-2021680810050-84510 </t>
  </si>
  <si>
    <t>Servicios de bibliotecas </t>
  </si>
  <si>
    <t>2.3-33-3301-1603-3301098-2020680810160 </t>
  </si>
  <si>
    <t>Proyecto:Fortalecimiento de bibliotecas y plan de lectura del distrito de Barrancabermeja, Santander </t>
  </si>
  <si>
    <t>2.3-33-3301-1603-3301098-2020680810160-84510 </t>
  </si>
  <si>
    <t>Actividad:Servicios de bibliotecas </t>
  </si>
  <si>
    <t>2.3-33-3301-1603-3301052 </t>
  </si>
  <si>
    <t>PRODUCTO: Servicio de educación formal al sector artístico y cultural </t>
  </si>
  <si>
    <t>2.3-33-3301-1603-3301052-2020680810097 </t>
  </si>
  <si>
    <t>Proyecto: Apoyo y profesionalización de artistas, creadores y gestores culturales en el distrito de Barrancabermeja, Santander. </t>
  </si>
  <si>
    <t>2.3-33-3301-1603-3301052-2020680810097-92911 </t>
  </si>
  <si>
    <t>Actividad 1. Servicios de educación artística y cultural </t>
  </si>
  <si>
    <t>2.3-33-3301-1603-3301052-2020680810097-92919 </t>
  </si>
  <si>
    <t>Actividad 2. Otros tipos de servicios educativos y de formación, n.c.p. </t>
  </si>
  <si>
    <t>2.3-33-3301-1603-3301054 </t>
  </si>
  <si>
    <t>PRODUCTO: Servicio de apoyo financiero al sector artístico y cultural </t>
  </si>
  <si>
    <t>2.3-33-3301-1603-3301054-2020680810144 </t>
  </si>
  <si>
    <t>Proyecto: Fortalecimiento del Programa de Beneficios Económicos periódicos para artistas, creadoress y gestores culturales en el distrito de Barrancabermeja, Santander </t>
  </si>
  <si>
    <t>2.3-33-3301-1603-3301054-2020680810144-71321 </t>
  </si>
  <si>
    <t>Servicios de seguros sociales de pensiones en el régimen de prima media con prestación definida (RPM) </t>
  </si>
  <si>
    <t>2.3-33-3301-1603-3301054-2020680810144-71322 </t>
  </si>
  <si>
    <t>Servicios de seguros sociales de pensiones en el régimen de ahorro individual con solidaridad (RAIS)-10% Estampillas Gestor Cultural </t>
  </si>
  <si>
    <t>2.3-33-3301-1603-3301074 </t>
  </si>
  <si>
    <t>PRODUCTO: Servicio de apoyo para la organización y la participación del sector artístico, cultural y la ciudadanía </t>
  </si>
  <si>
    <t>2.3-33-3301-1603-3301074-2021680810008 </t>
  </si>
  <si>
    <t>Proyecto: Fortalecimiento técnico, jurídico y administrativo de la Secretaría de Cultura, Turismo y Patrimonio del Distrito de Barrancabermeja </t>
  </si>
  <si>
    <t>2.3-33-3301-1603-3301074-2021680810008-91124 </t>
  </si>
  <si>
    <t>2.3-33-3301-1603-3301074-2021680810008-81211 </t>
  </si>
  <si>
    <t>Servicios de investigación básica en psicologia </t>
  </si>
  <si>
    <t>Servicios de investigación básica en psicología </t>
  </si>
  <si>
    <t>2.3-33-3301-1603-3301074-2021680810008-81212 </t>
  </si>
  <si>
    <t>Servicios de investigación básica en economía </t>
  </si>
  <si>
    <t>2.3-33-3301-1603-3301074-2021680810008-81219 </t>
  </si>
  <si>
    <t>2.3-33-3301-1603-3301074-2021680810008-81229 </t>
  </si>
  <si>
    <t>Servicios de investigación aplicada en otras ciencias sociales y humanidades </t>
  </si>
  <si>
    <t>Servicios de investigación y desarrollo experimental en ciencias sociales y humanidades </t>
  </si>
  <si>
    <t>2.3-33-3301-1603-3301074-2021680810008-81239 </t>
  </si>
  <si>
    <t>Servicios de desarrollo experimental en otras ciencias sociales y humanidades </t>
  </si>
  <si>
    <t>2.3-33-3301-1603-3301074-2021680810008-82120 </t>
  </si>
  <si>
    <t>2.3-33-3301-1603-3301074-2021680810008-82199 </t>
  </si>
  <si>
    <t>Servicios jurídicos n.c.p </t>
  </si>
  <si>
    <t>2.3-33-3301-1603-3301074-2021680810008-82221 </t>
  </si>
  <si>
    <t>Servicios de auditoría financiera </t>
  </si>
  <si>
    <t>servicios de contabilidad </t>
  </si>
  <si>
    <t>2.3-33-3301-1603-3301074-2021680810008-83111 </t>
  </si>
  <si>
    <t>2.3-33-3301-1603-3301074-2021680810008-83117 </t>
  </si>
  <si>
    <t>2.3-33-3301-1603-3301074-2021680810008-83310 </t>
  </si>
  <si>
    <t>2.3-33-3301-1603-3301074-2021680810008-83329 </t>
  </si>
  <si>
    <t>2.3-33-3301-1603-3301074-2021680810008-83990 </t>
  </si>
  <si>
    <t>2.3-33-3301-1603-3301074-2021680810008-84520 </t>
  </si>
  <si>
    <t>Servicio de Archivos </t>
  </si>
  <si>
    <t>2.3-33-3301-1603-3301074-2021680810008-85940 </t>
  </si>
  <si>
    <t>2.3-33-3301-1603-3301074-2021680810008-85954 </t>
  </si>
  <si>
    <t>2.3-33-3301-1603-3301074-2021680810008-91136 </t>
  </si>
  <si>
    <t>Servicios de la administración pública relacionados con el turismo </t>
  </si>
  <si>
    <t>2.3-33-3301-1603-3301074-2021680810008-91138 </t>
  </si>
  <si>
    <t>Servicios de la administración pública relacionados con asuntos económicos, comerciales y laborales </t>
  </si>
  <si>
    <t>2.3-33-3301-1603-3301074-2021680810008-92911 </t>
  </si>
  <si>
    <t>2.3-33-3301-1603-3301074-2021680810008-91119 </t>
  </si>
  <si>
    <t>2.3-33-3301-1603-331071 </t>
  </si>
  <si>
    <t>PRODUCTO: Documentos normativos </t>
  </si>
  <si>
    <t>2.3-33-3301-1603-331071-2020680810097 </t>
  </si>
  <si>
    <t>Proyecto: Apoyo para la formulación del plan decenal de cultura y la actualización del plan municipal de cultura en el Distrito de Barrancabermeja </t>
  </si>
  <si>
    <t>2.3-33-3301-1603-331071-2020680810097-96210 </t>
  </si>
  <si>
    <t>Servicios de promoción y gestión de actividades de artes escénicas </t>
  </si>
  <si>
    <t>2.3-33-3302 </t>
  </si>
  <si>
    <t>PROGRAMA: Gestio?n, proteccio?n y salvaguardia del patrimonio cultural colombiano </t>
  </si>
  <si>
    <t>2.3-33-3302-1603 </t>
  </si>
  <si>
    <t>SUBPROGRAMA: Arte y cultura </t>
  </si>
  <si>
    <t>2.3-33-3302-1603-3302051 </t>
  </si>
  <si>
    <t>PRODUCTO:Servicios de intervencio?n al patrimonio material mueble </t>
  </si>
  <si>
    <t>2.3-33-3302-1603-3302051-20210680810029 </t>
  </si>
  <si>
    <t>Proyecto: Estudios técnicos para intervención de bienes de interés cultural inmueble del Distrito de Barrancabermeja </t>
  </si>
  <si>
    <t>2.3-33-3302-1603-3302051-20210680810029-83214 </t>
  </si>
  <si>
    <t>Actividad: Servicios de arquitectura para restauración de construcciones históricas </t>
  </si>
  <si>
    <t>2.3-33-3302-1603-3302041 </t>
  </si>
  <si>
    <t>PRODUCTO:Estudios de preinversio?n elaborados </t>
  </si>
  <si>
    <t>2.3-33-3302-1603-3302041-2021680810003 </t>
  </si>
  <si>
    <t>Proyecto:Apoyar la formulacio?n para la actualización de los Planes Especiales de Manejo y Proteccio?n -PEMP- de bienes inmuebles de intere?s cultural </t>
  </si>
  <si>
    <t>2.3-33-3302-1603-3302041-2021680810003-83214 </t>
  </si>
  <si>
    <t>Actividad:Servicios de arquitectura para restauración de construcciones históricas </t>
  </si>
  <si>
    <t>2.3-33-3302-1603-3302002 </t>
  </si>
  <si>
    <t>PRODUCTO:Servicio de salvaguardia al patrimonio inmaterial </t>
  </si>
  <si>
    <t>2.3-33-3302-1603-3302002-2021680810003 </t>
  </si>
  <si>
    <t>Proyecto: Actualización del inventario de bienes de interés cultural del Distrito de Barrancabermeja </t>
  </si>
  <si>
    <t>2.3-33-3302-1603-3302002-2021680810003-83214 </t>
  </si>
  <si>
    <t>2.3-33-3302-1603-3302002-2021680810003-83990 </t>
  </si>
  <si>
    <t>2.3-33-3302-1603-3302072 </t>
  </si>
  <si>
    <t>PRODUCTO: Estudios de reinversión elaborados </t>
  </si>
  <si>
    <t>2.3-33-3302-1603-3302072-2020680810172 </t>
  </si>
  <si>
    <t>Proyecto: Adecuación y mejoramiento urbanístico de espacios pùblicos para disponerlos al servicio del arte y la cultura en el Distrito de Barrancabermeja </t>
  </si>
  <si>
    <t>2.3-33-3302-1603-3302072-2020680810172-83214 </t>
  </si>
  <si>
    <t>2.3-33-3302-1603-3302072-2020680810172-83990 </t>
  </si>
  <si>
    <t>R002 </t>
  </si>
  <si>
    <t>TRANSFERENCIA DEL MINCULTURA DE LA CONTRIBUCIÓN PARAFISCAL DE LOS ESPECTACULOS PÚBLICOS DE LAS ARTES </t>
  </si>
  <si>
    <t>2.3-33-3302-1603-3302072-2022680810038 </t>
  </si>
  <si>
    <t>Proyecto: Apoyo para la Actualización de los Planes Especiales de Manejo y Protección - PEMP - de Bienes Inmuebles de Interés Cultural de Barrancabermej </t>
  </si>
  <si>
    <t>2.3-33-3302-1603-3302072-2022680810038-83214 </t>
  </si>
  <si>
    <t>2.3-35 </t>
  </si>
  <si>
    <t>SECTOR: COMERCIO, INDUSTRIA Y TURISMO </t>
  </si>
  <si>
    <t>2.3-35-3502 </t>
  </si>
  <si>
    <t>PROGRAMA: Productividad y competitividad de las empresas colombianas </t>
  </si>
  <si>
    <t>2.3-35-3502-200 </t>
  </si>
  <si>
    <t>SUBPROGRAMA: Intersubsectorial Industria y Comercio </t>
  </si>
  <si>
    <t>2.3-35-3502-200-3502070 </t>
  </si>
  <si>
    <t>PRODUCTO: Centro interpretativo ampliado </t>
  </si>
  <si>
    <t>2.3-35-3502-200-3502070-2022680810053 </t>
  </si>
  <si>
    <t>Proyecto: Construcción del Centro de Emprendimiento BIT del Río en el Distrito de Barrancabermeja </t>
  </si>
  <si>
    <t>2.3-35-3502-200-3502070-2022680810053-53129 </t>
  </si>
  <si>
    <t>Otros edificios no residenciales </t>
  </si>
  <si>
    <t>SECTOR COMERCIO, INDUSTRIA Y TURISMO </t>
  </si>
  <si>
    <t>2.3-35-3502-200-3502070-2022680810053-83111 </t>
  </si>
  <si>
    <t>2.3-35-3502-200-3502081 </t>
  </si>
  <si>
    <t>PRODUCTO: Plazas de mercado construida </t>
  </si>
  <si>
    <t>2.3-35-3502-200-3502081-2022680810048 </t>
  </si>
  <si>
    <t>Proyecto: Construcción mercado pesquero La Rampa en el Distrito de Barrancabermeja </t>
  </si>
  <si>
    <t>2.3-35-3502-200-3502081-2022680810048-53129 </t>
  </si>
  <si>
    <t>2.3-35-3502-200-3502081-2022680810048-83111 </t>
  </si>
  <si>
    <t>2.3-35-3502-200-3502078 </t>
  </si>
  <si>
    <t>PRODUCTO: Malecón construido </t>
  </si>
  <si>
    <t>2.3-35-3502-200-3502078-2021680810084 </t>
  </si>
  <si>
    <t>Proyecto: Construcción del mirador del río y acciones complementarias en el Distrito de Barrancabermeja </t>
  </si>
  <si>
    <t>2.3-35-3502-200-3502078-2021680810084-54122 </t>
  </si>
  <si>
    <t>Servicios generales de construcción de edificaciones comerciales </t>
  </si>
  <si>
    <t>2.3-35-3502-200-3502078-2022680810072 </t>
  </si>
  <si>
    <t>PROYECTO. Construcción del mirador del rio y acciones complementarias en el distrito de Barrancabermeja santander </t>
  </si>
  <si>
    <t>2.3-35-3502-200-3502078-2022680810072-54122 </t>
  </si>
  <si>
    <t>2.3-35-3502-200-3502078-2020680810130 </t>
  </si>
  <si>
    <t>Proyecto: Adquisición de predios y acciones complementarias de gestión, apoyo y seguimiento para la Infraestructura Estratégica del Distrito de Barrancabermeja. </t>
  </si>
  <si>
    <t>2.3-35-3502-200-3502078-2020680810130-2.3.2.01.01.001.04 </t>
  </si>
  <si>
    <t>Mejoras de tierras y terrenos </t>
  </si>
  <si>
    <t>2.3-35-3502-200-3502078-2020680810130-72240 </t>
  </si>
  <si>
    <t>Servicios de avalúo inmobiliario a comisión o por contrato </t>
  </si>
  <si>
    <t>2.3-35-3502-200-3502078-2020680810130-82120 </t>
  </si>
  <si>
    <t>2.3-35-3502-200-3502078-2020680810130-83330 </t>
  </si>
  <si>
    <t>2.3-35-3502-200-3502078-2020680810130-91114 </t>
  </si>
  <si>
    <t>2.3-35-3502-200-3502078-2020680810130-83321 </t>
  </si>
  <si>
    <t>SECTOR PROMOCION DEL DESARROLLO  </t>
  </si>
  <si>
    <t>2.3-35-3502-200-3502078-2020680810130-83111 </t>
  </si>
  <si>
    <t>Actividad:2.Servicios de consultoría en gestión estratégica </t>
  </si>
  <si>
    <t>Actividad:3. Servicios de asesoramiento y representación jurídica relativos a otros campos del derecho </t>
  </si>
  <si>
    <t>2.3-35-3502-200-3502019 </t>
  </si>
  <si>
    <t>PRODUCTO: Servicio de asistencia técnica y acompañamiento productivo y empresarial </t>
  </si>
  <si>
    <t>2.3-35-3502-200-3502019-2020680810147 </t>
  </si>
  <si>
    <t>PROYECTO: APOYO A LA PROMOCIÓN COMO DESTINO PORTUARIO, INDUSTRIAL, TURÍSTICO Y BIODIVERSO. DEL DISTRITO DE BARRANCABERMEJA. </t>
  </si>
  <si>
    <t>2.3-35-3502-200-3502019-2020680810147-83990 </t>
  </si>
  <si>
    <t>2.3-35-3502-200-3502008 </t>
  </si>
  <si>
    <t>PRODUCTO: Servicio de asistencia técnica para mejorar la competitividad de los sectores productivos </t>
  </si>
  <si>
    <t>2.3-35-3502-200-3502008-2021680810048 </t>
  </si>
  <si>
    <t>PROYECTO: APOYO A LAS ACTIVIDADES Y EVENTOS DESARROLLADOS POR SECRETARIA DE EMPLEO, EMPRESA Y EMPRENDIMIENTO DEL DISTRITO DE BARRANCABERMEJA </t>
  </si>
  <si>
    <t>2.3-35-3502-200-3502008-2021680810048-38911 </t>
  </si>
  <si>
    <t>2.3-35-3502-200-3502012 </t>
  </si>
  <si>
    <t>PRODUCTO: Servicio de apoyo para la modernización y fomento de la innovación empresarial </t>
  </si>
  <si>
    <t>2.3-35-3502-200-3502012-202168081018 </t>
  </si>
  <si>
    <t>PROYECTO: DESARROLLO DE ESTRATEGIAS DE PROMOCIÒN DEL COMERCIO Y LA INDUSTRIA DEL DISTRITO DE BARRANCABERMEJA </t>
  </si>
  <si>
    <t>2.3-35-3502-200-3502012-202168081018-38911 </t>
  </si>
  <si>
    <t>2.3-35-3502-200-3502012-202168081018-83990 </t>
  </si>
  <si>
    <t>2.3-35-3502-200-3502012-2021680810026 </t>
  </si>
  <si>
    <t>PROYECTO: DESARROLLO DE ALIANZAS ESTRATÉGICAS PARA LA INTEGRACIÓN REGIONAL EN EL DISTRITO DE BARRANCABERMEJA. </t>
  </si>
  <si>
    <t>2.3-35-3502-200-3502012-2021680810026-83990 </t>
  </si>
  <si>
    <t>2.3-35-3502-200-3502012-2021680810066 </t>
  </si>
  <si>
    <t>PROYECTO: APOYO PARA LA REALIZACIÓN DE DIFERENTES ACTIVIDADES DE INTEGRACIÓN REGIONAL DEL DISTRITO DE BARRANCABERMEJA. </t>
  </si>
  <si>
    <t>2.3-35-3502-200-3502012-2021680810066-82199 </t>
  </si>
  <si>
    <t>2.3-35-3502-200-3502012-2021680810066-83990 </t>
  </si>
  <si>
    <t>2.3-35-3502-200-3502012-2021680810066-85940 </t>
  </si>
  <si>
    <t>2.3-35-3502-200-3502012-2021680810068 </t>
  </si>
  <si>
    <t>PROYECTO: formulación e implementación una estrategia de cooperación internacional para el fortalecimiento de los diferentes sectores conocimos del distrito de Barrancabermeja </t>
  </si>
  <si>
    <t>2.3-35-3502-200-3502012-2021680810068-83990 </t>
  </si>
  <si>
    <t>2.3-35-3502-200-3502012-2021680810068-91119 </t>
  </si>
  <si>
    <t>2.3-35-3502-200-3502012-2021680810068-91220 </t>
  </si>
  <si>
    <t>Servicios relacionados con la ayuda económica internacional </t>
  </si>
  <si>
    <t>2.3-35-3502-200-3502046 </t>
  </si>
  <si>
    <t>PRODUCTO: Servicio de promoción turística </t>
  </si>
  <si>
    <t>2.3-35-3502-200-3502046-2020680810169 </t>
  </si>
  <si>
    <t>Proyecto: Desarrollo de estrategias que promocionen la industria, comercial y turística en el distrito de Barrancabermeja </t>
  </si>
  <si>
    <t>2.3-35-3502-200-3502046-2020680810169-85560 </t>
  </si>
  <si>
    <t>Actividad 1: Servicios de promoción turística y de información al visitante </t>
  </si>
  <si>
    <t>2.3-35-3502-200-3502046-2021680810004 </t>
  </si>
  <si>
    <t>Proyecto: Apoyo a la creación de ideas de innovación que promuevan el sector turístico, deportivo o biodiverso en el Distrito de Barrancabermeja </t>
  </si>
  <si>
    <t>2.3-35-3502-200-3502046-2021680810004-85540 </t>
  </si>
  <si>
    <t>Servicios de operadores turísticos </t>
  </si>
  <si>
    <t>2.3-35-3502-200-3502046-2021680810004-85560 </t>
  </si>
  <si>
    <t>2.3-36 </t>
  </si>
  <si>
    <t>SECTOR: TRABAJO </t>
  </si>
  <si>
    <t>2.3-36-3602 </t>
  </si>
  <si>
    <t>PROGRAMA: Generación y formalización del empleo </t>
  </si>
  <si>
    <t>2.3-36-3605 </t>
  </si>
  <si>
    <t>PROGRAMA: Fomento de la investigación, desarrollo tecnológico e innovación del sector trabajo </t>
  </si>
  <si>
    <t>2.3-36-3605-1300 </t>
  </si>
  <si>
    <t>SUBPROGRAMA: Intersubsectorial Trabajo y Bienestar Social </t>
  </si>
  <si>
    <t>2.3-36-3605-1300-3605012 </t>
  </si>
  <si>
    <t>PRODUCTO: Servicio de articulación con el sector productivo </t>
  </si>
  <si>
    <t>2.3-36-3605-1300-3605012-2022680810061 </t>
  </si>
  <si>
    <t>Proyecto: Apoyo a los diferentes sectores productivos y los emprendimientos mediante la promoción empresarial que permita la reactivación económica en el Distrito de Barrancabermeja </t>
  </si>
  <si>
    <t>2.3-36-3605-1300-3605012-2022680810061-91119 </t>
  </si>
  <si>
    <t>SECTOR TRABAJO </t>
  </si>
  <si>
    <t>2.3-36-3602-1300 </t>
  </si>
  <si>
    <t>2.3-36-3602-1300-3602013 </t>
  </si>
  <si>
    <t>PRODUCTO: Servicio de gestión para el emprendimiento </t>
  </si>
  <si>
    <t>2.3-36-3602-1300-3602013-2021680810105 </t>
  </si>
  <si>
    <t>PROYECTO: APOYO AL FORTALECIMIENTO DE EMPRENDIMIENTOS JUVENILES EN EL DISTRITO DE BARRANCABERMEJA </t>
  </si>
  <si>
    <t>2.3-36-3602-1300-3602013-2021680810105-83329 </t>
  </si>
  <si>
    <t>2.3-36-3602-1300-3602013-2021680810105-83990 </t>
  </si>
  <si>
    <t>2.3-36-3602-1300-3602016 </t>
  </si>
  <si>
    <t>PRODUCTO: Servicio de divulgación de los procesos de formalización laboral </t>
  </si>
  <si>
    <t>2.3-36-3602-1300-3602016-2022680810039 </t>
  </si>
  <si>
    <t>PROYECTO. APOYO A LAS ACTIVIDADES Y EVENTOS DESARROLLADOS POR SECRETARIA DE EMPLEO,EMPRESA Y EMPRENDIMIENTO DEL DISTRITO DE BARRANCABERMEJA </t>
  </si>
  <si>
    <t>2.3-36-3602-1300-3602016-2022680810039-91138 </t>
  </si>
  <si>
    <t>Servicios de la administración publica relacionados con asuntos económicos, comerciales y laborales </t>
  </si>
  <si>
    <t>2.3-36-3602-1300-3602013-202168081105 </t>
  </si>
  <si>
    <t>2.3-36-3602-1300-3602013-202168081105-83329 </t>
  </si>
  <si>
    <t>2.3-36-3602-1300-3602013-202168081105-83911 </t>
  </si>
  <si>
    <t>Servicios de diseño de interiores </t>
  </si>
  <si>
    <t>2.3-36-3602-1300-3602013-202168081105-91199 </t>
  </si>
  <si>
    <t>Otros servicios administrativos del gobierno n.c.p </t>
  </si>
  <si>
    <t>2.3-36-3602-1300-3602007 </t>
  </si>
  <si>
    <t>PRODUCTO: Servicio de asistencia técnica para el fortalecimiento de la Red de formalización laboral </t>
  </si>
  <si>
    <t>2.3-36-3602-1300-3602007-2021680810109 </t>
  </si>
  <si>
    <t>PROYECTO: IMPLEMENTACIÓN DE ALIANZAS ESTRATÉGICAS PARA MONITOREO E INVESTIGACIÓN DEL EMPLEO EN EL DISTRITO DE BARRANCABERMEJA </t>
  </si>
  <si>
    <t>2.3-36-3602-1300-3602007-2021680810109-83111 </t>
  </si>
  <si>
    <t>2.3-36-3602-1300-3602007-2021680810109-83329 </t>
  </si>
  <si>
    <t>2.3-36-3602-1300-3602007-2021680810109-83990 </t>
  </si>
  <si>
    <t>2.3-36-3602-1300-3602007-2021680810102 </t>
  </si>
  <si>
    <t>Proyecto: Fortalecimiento Técnico, Jurídico y Administrativo de la Secretaría de Empleo Empresa y Emprendimiento del Distrito de Barrancabermeja. </t>
  </si>
  <si>
    <t>2.3-36-3602-1300-3602007-2021680810102-81211 </t>
  </si>
  <si>
    <t>2.3-36-3602-1300-3602007-2021680810102-81212 </t>
  </si>
  <si>
    <t>2.3-36-3602-1300-3602007-2021680810102-81229 </t>
  </si>
  <si>
    <t>2.3-36-3602-1300-3602007-2021680810102-81239 </t>
  </si>
  <si>
    <t>2.3-36-3602-1300-3602007-2021680810102-82199 </t>
  </si>
  <si>
    <t>2.3-36-3602-1300-3602007-2021680810102-82221 </t>
  </si>
  <si>
    <t>2.3-36-3602-1300-3602007-2021680810102-83329 </t>
  </si>
  <si>
    <t>2.3-36-3602-1300-3602007-2021680810102-83939 </t>
  </si>
  <si>
    <t>2.3-36-3602-1300-3602007-2021680810102-83990 </t>
  </si>
  <si>
    <t>2.3-36-3602-1300-3602007-2021680810102-85940 </t>
  </si>
  <si>
    <t>2.3-36-3602-1300-3602007-2021680810102-91112 </t>
  </si>
  <si>
    <t>Servicios ejecutivos de la administración pública </t>
  </si>
  <si>
    <t>2.3-36-3602-1300-3602007-2021680810102-91199 </t>
  </si>
  <si>
    <t>2.3-36-3602-1300-3602007-2021680810102-91220 </t>
  </si>
  <si>
    <t>2.3-36-3602-1300-3602007-2021680810102-93199 </t>
  </si>
  <si>
    <t>Otros servicios sanitarios n.c.p. </t>
  </si>
  <si>
    <t>2.3-36-3602-1300-3602007-2021680810104 </t>
  </si>
  <si>
    <t>PROYECTO: FORTALECIMIENTO A LAS DIFERENTES ESTRATEGIAS QUE PROMUEVAN LA GENERACIÓN Y FORMALIZACIÓN DE EMPLEO DESDE LA SECRETARIA DE EMPLEO EMPRESA Y EMPRENDIMIENTO DEL DISTRITO DE BARRANCABERMEJA. </t>
  </si>
  <si>
    <t>2.3-36-3602-1300-3602007-2021680810104-63391 </t>
  </si>
  <si>
    <t>2.3-36-3602-1300-3602007-2021680810104-72111 </t>
  </si>
  <si>
    <t>2.3-36-3602-1300-3602007-2021680810104-81212 </t>
  </si>
  <si>
    <t>2.3-36-3602-1300-3602007-2021680810104-83611 </t>
  </si>
  <si>
    <t>2.3-36-3602-1300-3602007-2021680810104-83911 </t>
  </si>
  <si>
    <t>2.3-36-3602-1300-3602007-2021680810104-83990 </t>
  </si>
  <si>
    <t>2.3-36-3602-1300-3602007-2021680810104-85940 </t>
  </si>
  <si>
    <t>2.3-36-3602-1300-3602007-2021680810104-91199 </t>
  </si>
  <si>
    <t>2.3-36-3602-1300-3602007-202168081019 </t>
  </si>
  <si>
    <t>2.3-36-3602-1300-3602007-202168081019-83911 </t>
  </si>
  <si>
    <t>2.3-36-3602-1300-3602034 </t>
  </si>
  <si>
    <t>PRODUCTO:Servicio de promoción para el emprendimiento </t>
  </si>
  <si>
    <t>2.3-36-3602-1300-3602034-2021680810103 </t>
  </si>
  <si>
    <t>PROYECTO: APOYO AL FORTALECIMIENTO DE INICIATIVAS PRODUCTIVAS Y COMERCIALES DEL DISTRITO DE BARRANCABERMEJA </t>
  </si>
  <si>
    <t>2.3-36-3602-1300-3602034-2021680810103-2.3.4.02.02 </t>
  </si>
  <si>
    <t>2.3-36-3602-1300-3602034-2021680810103-38991 </t>
  </si>
  <si>
    <t>Artículos para fiestas, carnaval u otras diversiones, incluidos los de magia y bromas </t>
  </si>
  <si>
    <t>2.3-36-3602-1300-3605017 </t>
  </si>
  <si>
    <t>PRODUCTO: Servicio de asistencia técnica para el fortalecimiento de la red de prestadores del Servicio Público de Empleo </t>
  </si>
  <si>
    <t>2.3-36-3602-1300-3605017-2021680810102 </t>
  </si>
  <si>
    <t>PROYECTO: FORTALECIMIENTO TÉCNICO. JURÍDICO Y ADMINISTRATIVO DE LA SECRETARIA DE EMPLEO EMPRESA Y EMPRENDIMIENTO DEL DISTRITO DE BARRANCABERMEJA </t>
  </si>
  <si>
    <t>2.3-36-3602-1300-3605017-2021680810102-81211 </t>
  </si>
  <si>
    <t>2.3-36-3602-1300-3605017-2021680810102-81212 </t>
  </si>
  <si>
    <t>2.3-36-3602-1300-3605017-2021680810102-81229 </t>
  </si>
  <si>
    <t>Servicios de investigacion y desarrollo experimental en ciencias sociales y humanidades </t>
  </si>
  <si>
    <t>2.3-36-3602-1300-3605017-2021680810102-81239 </t>
  </si>
  <si>
    <t>2.3-36-3602-1300-3605017-2021680810102-82221 </t>
  </si>
  <si>
    <t>2.3-36-3602-1300-3605017-2021680810102-83329 </t>
  </si>
  <si>
    <t>2.3-36-3602-1300-3605017-2021680810102-83911 </t>
  </si>
  <si>
    <t>2.3-36-3602-1300-3605017-2021680810102-83939 </t>
  </si>
  <si>
    <t>2.3-36-3602-1300-3605017-2021680810102-85940 </t>
  </si>
  <si>
    <t>2.3-36-3602-1300-3605017-2021680810102-91112 </t>
  </si>
  <si>
    <t>2.3-36-3602-1300-3605017-2021680810102-91199 </t>
  </si>
  <si>
    <t>2.3-36-3602-1300-3605017-2021680810102-91220 </t>
  </si>
  <si>
    <t>2.3-36-3602-1300-3605017-2021680810102-93199 </t>
  </si>
  <si>
    <t>2.3-36-3602-1300-3602029 </t>
  </si>
  <si>
    <t>PRODUCTO: Servicio de asistencia técnica para la generación y formalización del empleo </t>
  </si>
  <si>
    <t>2.3-36-3602-1300-3602029-2020680810059 </t>
  </si>
  <si>
    <t>Proyecto: Apoyo para la implementación del programa de jóvenes experiencia cero </t>
  </si>
  <si>
    <t>2.3-36-3602-1300-3602029-2020680810059-95110 </t>
  </si>
  <si>
    <t>Servicios proporcionados por organizaciones gremiales, comerciales y de empleadores </t>
  </si>
  <si>
    <t>2.3-36-3602-1300-3602029-2020680810059-81229 </t>
  </si>
  <si>
    <t>2.3-36-3602-1300-3602029-2020680810059-82199 </t>
  </si>
  <si>
    <t>2.3-36-3602-1300-3602029-2020680810059-82221 </t>
  </si>
  <si>
    <t>2.3-36-3602-1300-3602029-2020680810059-83115 </t>
  </si>
  <si>
    <t>2.3-36-3602-1300-3602029-2020680810059-83329 </t>
  </si>
  <si>
    <t>2.3-36-3602-1300-3602029-2020680810059-83913 </t>
  </si>
  <si>
    <t>Servicios de diseño gráfico </t>
  </si>
  <si>
    <t>2.3-36-3602-1300-3602029-2020680810059-83990 </t>
  </si>
  <si>
    <t>2.3-36-3602-1300-3602029-2020680810059-85940 </t>
  </si>
  <si>
    <t>2.3-36-3602-1300-3602029-2020680810059-91199 </t>
  </si>
  <si>
    <t>ACTIVIDAD 1. Otros servicios administrativos del gobierno n.c.p. </t>
  </si>
  <si>
    <t>2.3-36-3602-1300-3602029-2020680810059-96290 </t>
  </si>
  <si>
    <t>Actividad: Otros servicios escenicas, eventos culturales y de entretenimiento en vivo </t>
  </si>
  <si>
    <t>2.3-39 </t>
  </si>
  <si>
    <t>SECTOR: CIENCIA, TECNOLOGÍA E INNOVACIÓN </t>
  </si>
  <si>
    <t>2.3-39-3903- </t>
  </si>
  <si>
    <t>PROGRAMA: Desarrollo tecnológico e innovación para crecimiento empresarial </t>
  </si>
  <si>
    <t>2.3-39-3903-1000 </t>
  </si>
  <si>
    <t>SUBPROGRAMA: Intersubsectorial Gobierno </t>
  </si>
  <si>
    <t>2.3-39-3903-1000-3903005 </t>
  </si>
  <si>
    <t>PRODUCTO: Servicio de apoyo para la transferencia de conocimiento y tecnología </t>
  </si>
  <si>
    <t>2.3-39-3903-1000-3903005-2020680810140 </t>
  </si>
  <si>
    <t>PROYECTO. Apoyo a las iniciativas de ciencia, tecnología e innovación del distrito de Barrancabermeja </t>
  </si>
  <si>
    <t>2.3-39-3903-1000-3903005-2020680810140-91119 </t>
  </si>
  <si>
    <t>SECTOR CIENCIA, TECNOLOGÍA E INNOVACIÓN </t>
  </si>
  <si>
    <t>2.3-39-3903-1000-3903005-2021680810054 </t>
  </si>
  <si>
    <t>PROYECTO: Apoyo a las iniciativas de Ciencia, Tecnología e Innovación del Distrito, barrancabermeja. </t>
  </si>
  <si>
    <t>2.3-39-3903-1000-3903005-2021680810054-38911 </t>
  </si>
  <si>
    <t>2.3-39-3904 </t>
  </si>
  <si>
    <t>PROGRAMA: Generación de una cultura que valora y gestiona el conocimiento y la innovación </t>
  </si>
  <si>
    <t>2.3-39-3904-200 </t>
  </si>
  <si>
    <t>SUBPROGRAMA Intersubsectorial Industria y comercio </t>
  </si>
  <si>
    <t>2.3-39-3904-200-3904012 </t>
  </si>
  <si>
    <t>Producto: Centros de Ciencia fortalecidos y dotados </t>
  </si>
  <si>
    <t>2.3-39-3904-200-3904012-2021680810035 </t>
  </si>
  <si>
    <t>PROYECTO: Adecuación y/o mejoramiento, dotación y funcionamiento de los centros de emprendimiento BIT en el Distrito de Barrancabermeja </t>
  </si>
  <si>
    <t>2.3-39-3904-200-3904012-2021680810035-2.3.2.01.01.003.03.01 </t>
  </si>
  <si>
    <t>Máquinas para oficina y contabilidad, y sus partes y accesorios </t>
  </si>
  <si>
    <t>2.3-39-3904-200-3904012-2021680810035-2.3.2.01.01.003.05.03 </t>
  </si>
  <si>
    <t>Radiorreceptores y receptores de televisión; aparatos para la grabación y reproducción de sonido y video; micrófonos, altavoces, amplificadores, etc. </t>
  </si>
  <si>
    <t>2.3-39-3904-200-3904012-2021680810035-2.3.2.01.01.004.01.02 </t>
  </si>
  <si>
    <t>Muebles del tipo utilizado en la oficina </t>
  </si>
  <si>
    <t>2.3-39-3904-200-3904012-2021680810035-4392302 </t>
  </si>
  <si>
    <t>Extinguidores de incendio </t>
  </si>
  <si>
    <t>2.3-39-3904-200-3904012-2021680810035-54129 </t>
  </si>
  <si>
    <t>Servicios generales de construcción de otros edificios no residenciales </t>
  </si>
  <si>
    <t>2.3-39-3904-200-3904024 </t>
  </si>
  <si>
    <t>PRODUCTO: Servicio de Apoyo para el fomento de las vocaciones científicas en CTeI </t>
  </si>
  <si>
    <t>2.3-39-3904-200-3904024-2020680810066 </t>
  </si>
  <si>
    <t>PROYECTO: Apoyo para la creación del programa Barrancabermeja Innovación y Tecnología BIT en el Distrito de Barrancabermeja </t>
  </si>
  <si>
    <t>2.3-39-3904-200-3904024-2020680810066-81211 </t>
  </si>
  <si>
    <t>2.3-39-3904-200-3904024-2020680810066-81221 </t>
  </si>
  <si>
    <t>Servicios de investigación aplicada en psicología </t>
  </si>
  <si>
    <t>2.3-39-3904-200-3904024-2020680810066-81229 </t>
  </si>
  <si>
    <t>2.3-39-3904-200-3904024-2020680810066-82199 </t>
  </si>
  <si>
    <t>2.3-39-3904-200-3904024-2020680810066-83329 </t>
  </si>
  <si>
    <t>2.3-39-3904-200-3904024-2020680810066-83939 </t>
  </si>
  <si>
    <t>2.3-39-3904-200-3904024-2020680810066-84332 </t>
  </si>
  <si>
    <t>Servicios de transmisión de contenidos de video </t>
  </si>
  <si>
    <t>2.3-39-3904-200-3904024-2020680810066-85940 </t>
  </si>
  <si>
    <t>2.3-39-3904-200-3904024-2020680810066-91199 </t>
  </si>
  <si>
    <t>2.3-39-3904-1000 </t>
  </si>
  <si>
    <t>2.3-39-3904-1000-3904024 </t>
  </si>
  <si>
    <t>2.3-39-3904-1000-3904024-2020680810066 </t>
  </si>
  <si>
    <t>2.3-39-3904-1000-3904024-2020680810066-81211 </t>
  </si>
  <si>
    <t>2.3-39-3904-1000-3904024-2020680810066-82199 </t>
  </si>
  <si>
    <t>2.3-39-3904-1000-3904024-2020680810066-83329 </t>
  </si>
  <si>
    <t>2.3-39-3904-1000-3904024-2020680810066-83990 </t>
  </si>
  <si>
    <t>2.3-39-3904-1000-3904024-2020680810066-84332 </t>
  </si>
  <si>
    <t>2.3-39-3904-1000-3904024-2020680810066-85940 </t>
  </si>
  <si>
    <t>2.3-39-3904-1000-3904012 </t>
  </si>
  <si>
    <t>PRODUCTO: Centros de ciencia construidos y dotados </t>
  </si>
  <si>
    <t>2.3-39-3904-1000-3904012-2021680810035 </t>
  </si>
  <si>
    <t>PROYECTO: Adecuación y/o mejoramiento, dotación y funcionamiento de los centros de emprendimieto e innovación en el Distrito de barrancabermeja </t>
  </si>
  <si>
    <t>2.3-39-3904-1000-3904012-2021680810035-38911 </t>
  </si>
  <si>
    <t>2.3-39-3904-1000-3904011 </t>
  </si>
  <si>
    <t>2.3-39-3904-1000-3904011-2020680810066 </t>
  </si>
  <si>
    <t>2.3-39-3904-1000-3904011-2020680810066-38911 </t>
  </si>
  <si>
    <t>2.3-39-3904-1000-3904006 </t>
  </si>
  <si>
    <t>PRODUCTO: Servicio para el fortalecimiento de capacidades institucionales para el fomento de vocación científica </t>
  </si>
  <si>
    <t>2.3-39-3904-1000-3904006-2020680810159 </t>
  </si>
  <si>
    <t>PROYECTO: Implementación de alianzas estratégicas para del desarrollo tecnológico, la innovación y optimización de procesos industriales y empresariales en el Distrito de Barrancabermeja </t>
  </si>
  <si>
    <t>2.3-39-3904-1000-3904006-2020680810159-38911 </t>
  </si>
  <si>
    <t>2.3-40 </t>
  </si>
  <si>
    <t>SECTOR: VIVIENDA, CIUDAD Y TERRITORIO </t>
  </si>
  <si>
    <t>2.3-40-4001 </t>
  </si>
  <si>
    <t>PROGRAMA: Acceso a soluciones de vivienda </t>
  </si>
  <si>
    <t>2.3-40-4001-1400 </t>
  </si>
  <si>
    <t>SUBPROGRAMA: Intersubsectorial Vivienda y Desarrollo territorial </t>
  </si>
  <si>
    <t>2.3-40-4001-1400-4001031 </t>
  </si>
  <si>
    <t>PRODUCTO: Servicio de apoyo financiero para adquisición de vivienda </t>
  </si>
  <si>
    <t>2.3-40-4001-1400-4001031-2020680810069 </t>
  </si>
  <si>
    <t>PROYECTO: Subsidios de vivienda en el Distrito de Barrancabermeja </t>
  </si>
  <si>
    <t>2.3-40-4001-1400-4001031-2020680810069-01 </t>
  </si>
  <si>
    <t>A establecimientos públicos y unidades administrativas especiales- Transferencias EDUBA Acuerdo 005 DE 2020 </t>
  </si>
  <si>
    <t>SECTOR VIVIENDA CIUDAD Y TERRITORIO </t>
  </si>
  <si>
    <t>2.3-40-4001-1400-4001031-2020680810148 </t>
  </si>
  <si>
    <t>PROYECTO: Formulación de la Política pública de vivienda en el Distrito de Barrancabermeja </t>
  </si>
  <si>
    <t>2.3-40-4001-1400-4001031-2020680810148-2.3.3.05.09.054 </t>
  </si>
  <si>
    <t>2.3-40-4001-1400-4001002 </t>
  </si>
  <si>
    <t>PRODUCTO: Servicio de asistencia técnica en proyectos de Vivienda </t>
  </si>
  <si>
    <t>2.3-40-4001-1400-4001002-2020680810075 </t>
  </si>
  <si>
    <t>PROYECTO: Fortalecimiento a la gestión institucional de EDUBA en el Distrito de Barrancabermeja </t>
  </si>
  <si>
    <t>2.3-40-4001-1400-4001002-2020680810075-2.3.3.05.09.054 </t>
  </si>
  <si>
    <t>Entidades del gobierno general- Transferencias EDUBA Acuerdo 005 DE 2020 </t>
  </si>
  <si>
    <t>2.3-40-4001-1400-4001007 </t>
  </si>
  <si>
    <t>PRODUCTO: Servicio de saneamiento y titulación de bienes fiscales </t>
  </si>
  <si>
    <t>2.3-40-4001-1400-4001007-2020680810065 </t>
  </si>
  <si>
    <t>PROYECTO: Titulación y legalización de predios en el Distrito de Barrancabermeja </t>
  </si>
  <si>
    <t>2.3-40-4001-1400-4001007-2020680810065-2.3.3.05.09.054 </t>
  </si>
  <si>
    <t>A establecimientos públicos y unidades administrativas especiales- Transferencias EDUBA Acuerdo 085/2000 </t>
  </si>
  <si>
    <t>2.3-40-4001-1400-4001044 </t>
  </si>
  <si>
    <t>PRODUCTO: Vivienda de Interés Social mejoradas </t>
  </si>
  <si>
    <t>2.3-40-4001-1400-4001044-2020680810072 </t>
  </si>
  <si>
    <t>PROYECTO: Mejoramiento de vivienda en sector urbano y rural del Distrito de Barrancabermeja. </t>
  </si>
  <si>
    <t>2.3-40-4001-1400-4001044-2020680810072-2.3.3.05.09.054 </t>
  </si>
  <si>
    <t>2.3-40-4002 </t>
  </si>
  <si>
    <t>PROGRAMA: Ordenamiento territorial y desarrollo urbano </t>
  </si>
  <si>
    <t>2.3-40-4002-1400 </t>
  </si>
  <si>
    <t>2.3-40-4002-1400-4002023 </t>
  </si>
  <si>
    <t>PRODUCTO: Parques mejorados </t>
  </si>
  <si>
    <t>2.3-40-4002-1400-4002023-2022680810049 </t>
  </si>
  <si>
    <t>Proyecto: Construcción y adecuación de parques, polideportivas con identidad y emprendimiento en el Distrito de Barrancabermeja </t>
  </si>
  <si>
    <t>2.3-40-4002-1400-4002023-2022680810049-54270 </t>
  </si>
  <si>
    <t>Servicios generales de construcción de instalaciones al aire libre para deportes y esparcimiento </t>
  </si>
  <si>
    <t>2.3-40-4002-1400-4002023-2022680810049-83111 </t>
  </si>
  <si>
    <t>2.3-40-4002-1400-4002023-2022680810055 </t>
  </si>
  <si>
    <t>Proyecto: Construcción y renovación de parques, polideportivas con identidad y emprendimiento en el Distrito de Barrancabermeja </t>
  </si>
  <si>
    <t>2.3-40-4002-1400-4002023-2022680810055-54270 </t>
  </si>
  <si>
    <t>2.3-40-4002-1400-4002023-2022680810055-83111 </t>
  </si>
  <si>
    <t>2.3-40-4002-1400-4002034 </t>
  </si>
  <si>
    <t>PRODUCTO: Estudios de pre inversión e inversion </t>
  </si>
  <si>
    <t>2.3-40-4002-1400-4002034-2022680810060 </t>
  </si>
  <si>
    <t>proyecto estudios y diseños para la adecuación y amoblamiento del espacio publico en la calle 49 entre la carrera 12 y la carrera 25 del distrito de barrancabermja </t>
  </si>
  <si>
    <t>2.3-40-4002-1400-4002034-2022680810060-83111 </t>
  </si>
  <si>
    <t>2.3-40-4002-1400-4002020 </t>
  </si>
  <si>
    <t>PRODUCTO: Espacio publico adecuado (4002020) </t>
  </si>
  <si>
    <t>2.3-40-4002-1400-4002020-2020680810096 </t>
  </si>
  <si>
    <t>Proyecto: Adecuación y amoblamiento del espacio público en la calle 50 entre la carrera 11 y la carrera 28 en el Distrito de Barrancabermeja. </t>
  </si>
  <si>
    <t>2.3-40-4002-1400-4002020-2020680810096-53290 </t>
  </si>
  <si>
    <t>Actividad 1: Otras obras de ingenieria civil </t>
  </si>
  <si>
    <t>2.3-40-4002-1400-4002020-2020680810096-83111 </t>
  </si>
  <si>
    <t>Actividad 2: Servicios de Consultoría en gestión estratégica </t>
  </si>
  <si>
    <t>2.3-40-4002-1400-4002020-2022680810086 </t>
  </si>
  <si>
    <t>Proyecto. instalación de alumbrado navideño para el distrito de Barrancabermeja </t>
  </si>
  <si>
    <t>2.3-40-4002-1400-4002020-2022680810086-69111 </t>
  </si>
  <si>
    <t>Servicio de transmisión de electricidad por cuenta propia) </t>
  </si>
  <si>
    <t>R008 </t>
  </si>
  <si>
    <t>SERVICIO DE ALUMBRADO PUBLICO </t>
  </si>
  <si>
    <t>2.3-40-4002-1400-4002020-2020680810146 </t>
  </si>
  <si>
    <t>Proyecto:Mantenimiento y expansión del servicio de alumbrado público Del distrito de Barrancabermeja. </t>
  </si>
  <si>
    <t>2.3-40-4002-1400-4002020-2020680810146-69112 </t>
  </si>
  <si>
    <t>Actividad 1: Servicios de distribución de electricidad (por cuenta propia) </t>
  </si>
  <si>
    <t>R107 </t>
  </si>
  <si>
    <t>SERVICIO DE ALUMBRADO PUBLICO - RECURSOS DEL BALANCE </t>
  </si>
  <si>
    <t>2.3-40-4002-1400-4002020-2020680810146-8715299 </t>
  </si>
  <si>
    <t>Actividad 2: Otros servicios de mantenimiento y reparación de maquinaria y aparatos eléctricos n.c.p. </t>
  </si>
  <si>
    <t>2.3-40-4002-1400-4002021- </t>
  </si>
  <si>
    <t>PRODUCTO: Parques construidos </t>
  </si>
  <si>
    <t>2.3-40-4002-1400-4002021-2021680810002 </t>
  </si>
  <si>
    <t>Proyecto: Adecuación y mantenimiento de parques en el Distrito de Barrancabermeja </t>
  </si>
  <si>
    <t>2.3-40-4002-1400-4002021-2021680810002-54270 </t>
  </si>
  <si>
    <t>2.3-40-4002-1400-4002021-2021680810071 </t>
  </si>
  <si>
    <t>Proyecto: Construcción de un parque recreativo - deportivo "sacudete al parque" en la Comuna Siete (7) en el Distrito de Barrancabermeja, Santander </t>
  </si>
  <si>
    <t>2.3-40-4002-1400-4002021-2021680810071-54270 </t>
  </si>
  <si>
    <t>2.3-40-4002-1400-4002021-2022680810026 </t>
  </si>
  <si>
    <t>Proyecto: Rehabilitación y/o mantenimiento del espacio público en diferentes sectores del Distrito de Barrancabermeja Santander </t>
  </si>
  <si>
    <t>2.3-40-4002-1400-4002021-2022680810026-54290 </t>
  </si>
  <si>
    <t>2.3-40-4002-1400-4002021-2022680810080 </t>
  </si>
  <si>
    <t>Proyecto: Construcción obras complementarias para el proyecto sacudate al parque comuna 7 del Distrito de Barrancabermeja. </t>
  </si>
  <si>
    <t>2.3-40-4002-1400-4002021-2022680810080-53290 </t>
  </si>
  <si>
    <t>2.3-40-4002-1400-4002031 </t>
  </si>
  <si>
    <t>PRODUCTO: Plazas mantenidas </t>
  </si>
  <si>
    <t>2.3-40-4002-1400-4002031-2022680810040 </t>
  </si>
  <si>
    <t>Proyecto: Mantenimiento puerto de embarcaciones menores la rampa en el Distrito de Barrancabermeja </t>
  </si>
  <si>
    <t>2.3-40-4002-1400-4002031-2022680810040-53290 </t>
  </si>
  <si>
    <t>2.3-40-4002-1400-4002021-20200680810096 </t>
  </si>
  <si>
    <t>Proyecto: Adecuación, rehabilitación y mantenimiento de parques en el distrito de Barrancabermeja </t>
  </si>
  <si>
    <t>2.3-40-4002-1400-4002021-20200680810096-54330 </t>
  </si>
  <si>
    <t>Actividad 1: Servicios de excavación y movimiento de tierra </t>
  </si>
  <si>
    <t>2.3-40-4002-1400-4002021-20200680810096-54512 </t>
  </si>
  <si>
    <t>Actividad 2:Servicios de cimentación </t>
  </si>
  <si>
    <t>2.3-40-4002-1400-4002021-20200680810096-54790 </t>
  </si>
  <si>
    <t>Actividad 3: Otros servicios de terminación y acabado de edificios </t>
  </si>
  <si>
    <t>2.3-40-4002-1400-4002021-20200680810096-54270 </t>
  </si>
  <si>
    <t>Actividad 4: Servicios generales de construcción de instalaciones al aire libre para deportes y esparcimiento </t>
  </si>
  <si>
    <t>2.3-40-4002-1400-4002021-20200680810096-8711001 </t>
  </si>
  <si>
    <t>Actividad 5: Servicio de mantenimiento y reparación de productos metálicos estructurales y sus partes </t>
  </si>
  <si>
    <t>2.3-40-4002-1400-4002021-20200680810096-88321 </t>
  </si>
  <si>
    <t>Actividad 6: Servicios de ingeniería en proyectos de construcción </t>
  </si>
  <si>
    <t>2.3-40-4002-1400-4002021-20200680810096-54730 </t>
  </si>
  <si>
    <t>Actividad 7: Servicios de pintura </t>
  </si>
  <si>
    <t>2.3-40-4002-1400-4002021-20200680810096-54550 </t>
  </si>
  <si>
    <t>Actividad 8: Servicios de instalación de estructuras de acero </t>
  </si>
  <si>
    <t>2.3-40-4002-1400-4002021-20200680810096-83321 </t>
  </si>
  <si>
    <t>Actividad 9:Servicios de ingeniería en proyectos de construcción </t>
  </si>
  <si>
    <t>2.3-40-4003 </t>
  </si>
  <si>
    <t>PROGRAMA: Acceso de la población a los servicios de agua potable y saneamiento básico </t>
  </si>
  <si>
    <t>2.3-40-4003-1400 </t>
  </si>
  <si>
    <t>2.3-40-4003-1400-4003010 </t>
  </si>
  <si>
    <t>PRODUCTO. Servicio de Aseo </t>
  </si>
  <si>
    <t>2.3-40-4003-1400-4003010-2022680810067 </t>
  </si>
  <si>
    <t>PROYECTO. recuperación de puntos críticos en espacios públicos del distrito de Barrancabermeja </t>
  </si>
  <si>
    <t>2.3-40-4003-1400-4003010-2022680810067-94590 </t>
  </si>
  <si>
    <t>2.3-40-4003-1400-4003014 </t>
  </si>
  <si>
    <t>PRODUCTO: Servicio de alcantarillado </t>
  </si>
  <si>
    <t>2.3-40-4003-1400-4003014-2021680810090 </t>
  </si>
  <si>
    <t>Proyecto: Mantenimiento y operación de las MiniPtars urbanas y de las Miniptars y Ptap rurales del Distrito de Barrancabermeja </t>
  </si>
  <si>
    <t>2.3-40-4003-1400-4003014-2021680810090-94900 </t>
  </si>
  <si>
    <t>R028 </t>
  </si>
  <si>
    <t>TRANSFERENCIAS SECTOR ELECTRICO </t>
  </si>
  <si>
    <t>2.3-40-4003-1400-4003015 </t>
  </si>
  <si>
    <t>PRODUCTO: Acueductos construidos </t>
  </si>
  <si>
    <t>2.3-40-4003-1400-4003015-2019680810052 </t>
  </si>
  <si>
    <t>ESTUDIOS Y DISEÑOS PARA LA CONSTRUCCION Y REPOSICION DEL ACUEDUCTO DEL CORREGIMIENTO EL CENTRO DEL MUNICIPIO DE BARRANCABERMEJA </t>
  </si>
  <si>
    <t>2.3-40-4003-1400-4003015-2019680810052-83939 </t>
  </si>
  <si>
    <t>Otros servicios de consultoría científica y técnica n.c.p </t>
  </si>
  <si>
    <t>2.3-40-4003-1400-4003015-2021680810067 </t>
  </si>
  <si>
    <t>Proyecto: Adecuación y mantenimiento de la red de conducción de 6 del acueducto veredal y suministros de elementos para la ptap del corregimiento la fortuna del distrito de Barrancabermeja </t>
  </si>
  <si>
    <t>2.3-40-4003-1400-4003015-2021680810067-53231 </t>
  </si>
  <si>
    <t>Acueductos y otros conductos de suministro de agua, excepto gasoductos </t>
  </si>
  <si>
    <t>2.3-40-4003-1400-4003017 </t>
  </si>
  <si>
    <t>PRODUCTO: Acceso de la población a los servicios de agua potable y Saneamiento Básico </t>
  </si>
  <si>
    <t>2.3-40-4003-1400-4003017-2021680810067 </t>
  </si>
  <si>
    <t>2.3-40-4003-1400-4003017-2021680810067-53231 </t>
  </si>
  <si>
    <t>2.3-40-4003-1400-4003018 </t>
  </si>
  <si>
    <t>PRODUCTO: Alcantarillados construidos </t>
  </si>
  <si>
    <t>2.3-40-4003-1400-4003018-2021680810095 </t>
  </si>
  <si>
    <t>Proyecto: Construcción de box-culvert, ubicado en la Comuna Tres (3) en el Distrito de Barrancabermeja </t>
  </si>
  <si>
    <t>2.3-40-4003-1400-4003018-2021680810095-54253 </t>
  </si>
  <si>
    <t>Servicios generales de construcción de alcantarillado y plantas de tratamiento de agua </t>
  </si>
  <si>
    <t>2.3-40-4003-1400-4003018-2021680810095-54253-P </t>
  </si>
  <si>
    <t>Servicios generales de construcción de alcantarillado y plantas de tratamiento de agua: CD # 21-06856 BPIN 2021680810010 CEPAA 5868 Proceso Contractual SI-SA-MC 06 DE 2021 construcción de box-culver, ubicado en la comuna tres (3) en el distrito de Barrancabermeja </t>
  </si>
  <si>
    <t>R054 </t>
  </si>
  <si>
    <t>SGP - OTROS SECTORES - RECURSOS DEL BALANCE </t>
  </si>
  <si>
    <t>R172 </t>
  </si>
  <si>
    <t>RENDIMIENTOS FINANCIEROS SGP PROPOSITO GENERAL - RECURSOS DEL BALANCE </t>
  </si>
  <si>
    <t>2.3-40-4003-1400-4003018-2022680810030 </t>
  </si>
  <si>
    <t>Proyecto: Estudio para la identificación de la alternativa y diseños de la solución de un sistema de aguas residuales para el barrio Antonio Nariño del Distrito de Barrancabermeja </t>
  </si>
  <si>
    <t>2.3-40-4003-1400-4003018-2022680810030-83327 </t>
  </si>
  <si>
    <t>Servicios de ingeniería en proyectos de tratamiento de agua, drenaje y alcantarillado </t>
  </si>
  <si>
    <t>2.3-40-4003-1400-4003020 </t>
  </si>
  <si>
    <t>PRODUCTO. Alcantarillados optimizados </t>
  </si>
  <si>
    <t>2.3-40-4003-1400-4003020-2022680810076 </t>
  </si>
  <si>
    <t>PROYECTO. Mantenimiento y operación de las MiniPtars urbanas y de las Miniptarsy Ptap rurales del Distrito de Barrancabermeja vigencia 2022-2023 </t>
  </si>
  <si>
    <t>2.3-40-4003-1400-4003020-2022680810076-94900 </t>
  </si>
  <si>
    <t>Otros servicios de protección del medio ambiente n.c.p </t>
  </si>
  <si>
    <t>R040 </t>
  </si>
  <si>
    <t>RENDIMIENTOS FINANCIEROS SGP- AGUA POTABLE Y SANEAMIENTO BASICO </t>
  </si>
  <si>
    <t>R052 </t>
  </si>
  <si>
    <t>RENDIMIENTOS FINANCIEROS REGALáIS DIRECTAS - RECURSOS DEL BALANCE </t>
  </si>
  <si>
    <t>R071 </t>
  </si>
  <si>
    <t>SGP - AGUA POTABLE Y SANEAMIENTO BáSICO - RECURSOS DEL BALANCE </t>
  </si>
  <si>
    <t>R072 </t>
  </si>
  <si>
    <t>RENDIMIENTOS FINANCIEROS SGP- AGUA POTABLE Y SANEAMIENTO BASICO- RECURSOS DEL BALANCE </t>
  </si>
  <si>
    <t>R074 </t>
  </si>
  <si>
    <t>TRANSFERENCIAS ELéCTRICAS - RECURSOS DEL BALANCE </t>
  </si>
  <si>
    <t>R210 </t>
  </si>
  <si>
    <t>RENDIMIENTOS FINANCIEROS MARGEN DE COMERCIALIZACION - RECURSOS DEL BALANCE </t>
  </si>
  <si>
    <t>R211 </t>
  </si>
  <si>
    <t>RECURSOS DE COMERCIALIZACION - RECURSOS DEL BALANCE </t>
  </si>
  <si>
    <t>2.3-40-4003-1400-4003022 </t>
  </si>
  <si>
    <t>PRODUCTO: Servicios de implementación del Plan de Gestión Integral de Residuos Sólidos PGIRS </t>
  </si>
  <si>
    <t>2.3-40-4003-1400-4003022-2022680810044 </t>
  </si>
  <si>
    <t>Proyecto: Implementación de obras de clausura y post clausura del sitio de disposición final ubicado en el sector de la Esmeralda en el Distrito de Barrancabermeja </t>
  </si>
  <si>
    <t>2.3-40-4003-1400-4003022-2022680810044-53290 </t>
  </si>
  <si>
    <t>2.3-40-4003-1400-4003022-2022680810044-83115 </t>
  </si>
  <si>
    <t>2.3-40-4003-1400-4003022-2022680810054 </t>
  </si>
  <si>
    <t>Proyecto: Fortalecimiento a los recicladores de oficio mediante la generación de acciones afirmativas para su desarrollo organizacional en el distrito de Barrancabermeja </t>
  </si>
  <si>
    <t>2.3-40-4003-1400-4003022-2022680810054-83117 </t>
  </si>
  <si>
    <t>2.3-40-4003-1400-4003047 </t>
  </si>
  <si>
    <t>2.3-40-4003-1400-4003047-2022680810046 </t>
  </si>
  <si>
    <t>Proyecto: Subsidio para los usuarios del servicio público de aseo de los estratos 1, 2 y 3 en la vigencia 2022 del distrito de Barrancabermeja </t>
  </si>
  <si>
    <t>2.3-40-4003-1400-4003047-2022680810046-2.3.3.01.02.004.03 </t>
  </si>
  <si>
    <t>Subvenciones para servicios públicos domiciliarios de agua potable y saneamiento básico-Subsidio de Aseo </t>
  </si>
  <si>
    <t>2.3-40-4003-1400-4003047-2020680810179 </t>
  </si>
  <si>
    <t>Proyecto: Subsidio para los usuarios estratos 1, 2 y 3 del servicio de acueducto y alcantarillado en el perímetro urbano del distrito de Barrancabermeja Santander (2021 - 2022 - 2023) </t>
  </si>
  <si>
    <t>2.3-40-4003-1400-4003047-2020680810179-94110 </t>
  </si>
  <si>
    <t>Actividad 3: SServicios de alcantarillado y tratamiento de aguas residuales </t>
  </si>
  <si>
    <t>2.3-40-4003-1400-4003047-2020680810179-94110-A1 </t>
  </si>
  <si>
    <t>Actividad 1: Servicios de alcantarillado y tratamiento de aguas residuales </t>
  </si>
  <si>
    <t>2.3-40-4003-1400-4003047-2020680810179-94110A-2 </t>
  </si>
  <si>
    <t>Actividad 2: Servicios de alcantarillado y tratamiento de aguas residuales </t>
  </si>
  <si>
    <t>2.3-40-4003-1400-4003047-2022680810005 </t>
  </si>
  <si>
    <t>2.3-40-4003-1400-4003047-2022680810005-2.3.3.01.02.004.01 </t>
  </si>
  <si>
    <t>Subvenciones para servicios públicos domiciliarios de agua potable y saneamiento básico - Subsidios de acueducto </t>
  </si>
  <si>
    <t>2.3-40-4003-1400-4003047-2022680810005-2.3.3.01.02.004.02 </t>
  </si>
  <si>
    <t>Subvenciones para servicios públicos domiciliarios de agua potable y saneamiento básico - Subsidios de alcantarillado </t>
  </si>
  <si>
    <t>2.3-40-4003-1400-4003047-2022680810005.2.3.3.01.02.004.01 </t>
  </si>
  <si>
    <t>2.3-40-4003-1400-4003045 </t>
  </si>
  <si>
    <t>PRODUCTO: Unidades sanitarias con saneamiento básico mantenidas </t>
  </si>
  <si>
    <t>2.3-40-4003-1400-4003045-2021680810090 </t>
  </si>
  <si>
    <t>Proyecto: Mantenimiento y operación de las MiniPtar urbanas y rurales del Distrito de Barrancabermeja (2020-2021 - 2022 - 2023) </t>
  </si>
  <si>
    <t>2.3-40-4003-1400-4003045-2021680810090-94900 </t>
  </si>
  <si>
    <t>2.3-40-4003-1400-4003045-2020680810028 </t>
  </si>
  <si>
    <t>2.3-40-4003-1400-4003045-2020680810028-94900 </t>
  </si>
  <si>
    <t>Actividad 1: Otros servicios de protección del medio ambiente n.c.p. </t>
  </si>
  <si>
    <t>Actividad 2: Otros servicios de protección del medio ambiente n.c.p. </t>
  </si>
  <si>
    <t>Actividad 3: Otros servicios de protección del medio ambiente n.c.p. </t>
  </si>
  <si>
    <t>2.3-41 </t>
  </si>
  <si>
    <t>SECTOR: INCLUSIÓN SOCIAL Y RECONCILIACIÓN </t>
  </si>
  <si>
    <t>2.3-41-4103 </t>
  </si>
  <si>
    <t>PROGRAMA: Inclusión social y productiva para la población en situación de vulnerabilidad </t>
  </si>
  <si>
    <t>2.3-41-4103-1500- </t>
  </si>
  <si>
    <t>SUBPROGRAMA: Intersubsectorial Desarrollo Social </t>
  </si>
  <si>
    <t>2.3-41-4103-1500-4103025 </t>
  </si>
  <si>
    <t>PRODUCTOS. Centros comunitarios construidos </t>
  </si>
  <si>
    <t>2.3-41-4103-1500-4103025-2021680810041 </t>
  </si>
  <si>
    <t>PROYECTO. Construcción y dotación casa de mujeres empoderadas en el distrito de Barrancabermeja </t>
  </si>
  <si>
    <t>2.3-41-4103-1500-4103025-2021680810041-53129 </t>
  </si>
  <si>
    <t>SECTOR INCLUSION SOCIAL </t>
  </si>
  <si>
    <t>2.3-41-4103-1500-4103050 </t>
  </si>
  <si>
    <t>PRODUCTO: Servicio de acompañamiento familiar y comunitario para la superación de la pobreza </t>
  </si>
  <si>
    <t>2.3-41-4103-1500-4103050-2021680810022 </t>
  </si>
  <si>
    <t>Proyecto: Fortalecimiento técnico, jurídico y administrativo de la Secretaría de las Mujeres y Familia </t>
  </si>
  <si>
    <t>2.3-41-4103-1500-4103050-2021680810022-83990 </t>
  </si>
  <si>
    <t>SECTOR ATENCIÓN A GRUPOS VULNERABLES </t>
  </si>
  <si>
    <t>2.3-41-4103-1500-4103050-2021680810022-82199 </t>
  </si>
  <si>
    <t>Actividad: Otros Servicios Juridicos n.c.p </t>
  </si>
  <si>
    <t>2.3-41-4103-1500-4103050-2021680810022-85999 </t>
  </si>
  <si>
    <t>2.3-41-4103-1500-4103050-2021680810022-82221 </t>
  </si>
  <si>
    <t>Actividad: Servicios de Contabilidad </t>
  </si>
  <si>
    <t>2.3-41-4103-1500-4103050-2021680810022-4526601 </t>
  </si>
  <si>
    <t>2.3-41-4103-1500-4103050-2021680810022-45262 </t>
  </si>
  <si>
    <t>2.3-41-4103-1500-4103050-2021680810022-4731401 </t>
  </si>
  <si>
    <t>2.3-41-4103-1500-4103050-2021680810022-47222 </t>
  </si>
  <si>
    <t>Actividad: Teléfonos para redes celulares o para otras redes inalámbricas </t>
  </si>
  <si>
    <t>2.3-41-4103-1500-4103050-2021680810022-45221 </t>
  </si>
  <si>
    <t>2.3-41-4103-1500-4103052 </t>
  </si>
  <si>
    <t>PRODUCTO: Servicio de gestión de oferta social para la población vulnerable </t>
  </si>
  <si>
    <t>2.3-41-4103-1500-4103052-2021680810038 </t>
  </si>
  <si>
    <t>Proyecto: Implementación de acciones de la política pública de familias en el Distrito de Barrancabermeja </t>
  </si>
  <si>
    <t>2.3-41-4103-1500-4103052-2021680810038- 83990 </t>
  </si>
  <si>
    <t>Actividad: Otros servicios profesionales, técnicos y empresariales n.c.p </t>
  </si>
  <si>
    <t>2.3-41-4103-1500-4103052-2021680810038-2823814 </t>
  </si>
  <si>
    <t>Actividad: Chalecos y prendas similares de tejidos planos </t>
  </si>
  <si>
    <t>2.3-41-4103-1500-4103052-2021680810038-3212801 </t>
  </si>
  <si>
    <t>Papel bond </t>
  </si>
  <si>
    <t>2.3-41-4103-1500-4103052-2021680810038-3212898 </t>
  </si>
  <si>
    <t>Actividad: Cartulina n.c.p </t>
  </si>
  <si>
    <t>2.3-41-4103-1500-4103052-2021680810038-3212899 </t>
  </si>
  <si>
    <t>Papeles n.c.p. </t>
  </si>
  <si>
    <t>2.3-41-4103-1500-4103052-2021680810038-3262003 </t>
  </si>
  <si>
    <t>Actividad: Catálogos, folletos y otras impresiones publicitarias </t>
  </si>
  <si>
    <t>2.3-41-4103-1500-4103052-2021680810038-3512001 </t>
  </si>
  <si>
    <t>Actividad: Témperas </t>
  </si>
  <si>
    <t>2.3-41-4103-1500-4103052-2021680810038-3542006 </t>
  </si>
  <si>
    <t>pegantes sinteticos </t>
  </si>
  <si>
    <t>2.3-41-4103-1500-4103052-2021680810038-3544201 </t>
  </si>
  <si>
    <t>Actividad: Plastilina para moldear </t>
  </si>
  <si>
    <t>2.3-41-4103-1500-4103052-2021680810038-3649002 </t>
  </si>
  <si>
    <t>Envases de material plástico de menos de 1000 cm3 </t>
  </si>
  <si>
    <t>2.3-41-4103-1500-4103052-2021680810038-3859011 </t>
  </si>
  <si>
    <t>Actividad: Juegos de salón </t>
  </si>
  <si>
    <t>2.3-41-4103-1500-4103052-2021680810038-3891102 </t>
  </si>
  <si>
    <t>Actividad: Bolígrafos </t>
  </si>
  <si>
    <t>2.3-41-4103-1500-4103052-2021680810038-3891106 </t>
  </si>
  <si>
    <t>Actividad: Lápices </t>
  </si>
  <si>
    <t>Actividad: Lapices </t>
  </si>
  <si>
    <t>2.3-41-4103-1500-4103052-2021680810038-3891107 </t>
  </si>
  <si>
    <t>Actividad: Lápices de colores </t>
  </si>
  <si>
    <t>2.3-41-4103-1500-4103052-2021680810038-3899309 </t>
  </si>
  <si>
    <t>Actividad: Pinceles para pintura artística </t>
  </si>
  <si>
    <t>2.3-41-4103-1500-4103052-2021680810038-4291305 </t>
  </si>
  <si>
    <t>Tijeras para artes y oficios </t>
  </si>
  <si>
    <t>2.3-41-4103-1500-4103052-2021680810038-63991 </t>
  </si>
  <si>
    <t>2.3-41-4103-1500-4103052-2021680810038-82199 </t>
  </si>
  <si>
    <t>Actividad: Otros Servicios Jurídicos n.c.p </t>
  </si>
  <si>
    <t>2.3-41-4103-1500-4103052-2021680810038-83990 </t>
  </si>
  <si>
    <t>2.3-41-4103-1500-4103052-2021680810038-85999 </t>
  </si>
  <si>
    <t>Actividad: Otros servicios de apoyo n.c.p </t>
  </si>
  <si>
    <t>2.3-41-4103-1500-4103052-2021680810038-91199 </t>
  </si>
  <si>
    <t>2.3-41-4103-1500-4103052-2022680810006 </t>
  </si>
  <si>
    <t>PROYECTO: Apoyo al desarrollo de acciones para la atención integral y eliminación de todo tipo de violencia contra las mujeres del distrito de Barrancabermeja </t>
  </si>
  <si>
    <t>2.3-41-4103-1500-4103052-2022680810006-82199 </t>
  </si>
  <si>
    <t>2.3-41-4103-1500-4103052-2022680810006-83990 </t>
  </si>
  <si>
    <t>2.3-41-4103-1500-4103052-2022680810006-85999 </t>
  </si>
  <si>
    <t>2.3-41-4103-1500-4103052-2022680810006-92920 </t>
  </si>
  <si>
    <t>Actividad: Servicio de apoyo educativo </t>
  </si>
  <si>
    <t>2.3-41-4103-1500-4103052-2022680810006-93304 </t>
  </si>
  <si>
    <t>R213 </t>
  </si>
  <si>
    <t>ATENCIóN INTEGRAL MUJERES VICTIMAS DE LA VIOLENCIA- MINISTERIO DE SALUD Y PROTECCIóN SOCIAL </t>
  </si>
  <si>
    <t>2.3-41-4103-1500-4103052-2022680810007 </t>
  </si>
  <si>
    <t>PROYECTO. Formulación e implementación de una estrategia para la transversalización de derechos de la población vulnerable- secretaria de las mujeres y familia del distrito de Barrancabermeja </t>
  </si>
  <si>
    <t>2.3-41-4103-1500-4103052-2022680810007-83990 </t>
  </si>
  <si>
    <t>2.3-41-4103-1500-4103052-2022680810007-85999 </t>
  </si>
  <si>
    <t>2.3-41-4103-1500-4103052-2021680810012 </t>
  </si>
  <si>
    <t>Proyecto: Desarrollo de acciones para eliminar las violencias contra las mujeres en el Distrito de Barrancabermeja </t>
  </si>
  <si>
    <t>2.3-41-4103-1500-4103052-2021680810012-83990 </t>
  </si>
  <si>
    <t>2.3-41-4103-1500-4103052-2021680810012-82199 </t>
  </si>
  <si>
    <t>2.3-41-4103-1500-4103052-2021680810012-85999 </t>
  </si>
  <si>
    <t>2.3-41-4103-1500-4103052-2020680810193 </t>
  </si>
  <si>
    <t>Proyecto: Apoyo y atención integral a las mujeres en el Distrito de Barrancabermeja </t>
  </si>
  <si>
    <t>2.3-41-4103-1500-4103052-2020680810193-83990 </t>
  </si>
  <si>
    <t>2.3-41-4103-1500-4103052-2020680810193-82199 </t>
  </si>
  <si>
    <t>2.3-41-4103-1500-4103052-2020680810193-85999 </t>
  </si>
  <si>
    <t>2.3-41-4103-1500-4103052-2021680810046 </t>
  </si>
  <si>
    <t>2.3-41-4103-1500-4103052-2021680810046-83990 </t>
  </si>
  <si>
    <t>2.3-41-4103-1500-4103052-2021680810046-82199 </t>
  </si>
  <si>
    <t>2.3-41-4103-1500-4103052-2021680810046-85999 </t>
  </si>
  <si>
    <t>2.3-41-4103-1500-4103052-2021680810046-3262003 </t>
  </si>
  <si>
    <t>2.3-41-4103-1500-4103052-2021680810046-2823814 </t>
  </si>
  <si>
    <t>2.3-41-4103-1500-4103052-2021680810046-3891102 </t>
  </si>
  <si>
    <t>2.3-41-4103-1500-4103052-2021680810046-3891106 </t>
  </si>
  <si>
    <t>2.3-41-4103-1500-4103052-2021680810046-3891107 </t>
  </si>
  <si>
    <t>2.3-41-4103-1500-4103052-2021680810046-3899309 </t>
  </si>
  <si>
    <t>2.3-41-4103-1500-4103052-2021680810046-3512001 </t>
  </si>
  <si>
    <t>2.3-41-4103-1500-4103052-2021680810046-3212898 </t>
  </si>
  <si>
    <t>Actividad: Cartulina n.c.p. </t>
  </si>
  <si>
    <t>2.3-41-4103-1500-4103052-2021680810046-3544201 </t>
  </si>
  <si>
    <t>2.3-41-4103-1500-4103052-2021680810046-3859011 </t>
  </si>
  <si>
    <t>2.3-41-4103-1500-4103052-2021680810051 </t>
  </si>
  <si>
    <t>Proyecto: Implementación de la política pública para la atención y prevención integral de los niños, niñas y adolescentes en el Distrito de Barrancabermeja </t>
  </si>
  <si>
    <t>2.3-41-4103-1500-4103052-2021680810051-83990 </t>
  </si>
  <si>
    <t>2.3-41-4103-1500-4103052-2021680810051-82199 </t>
  </si>
  <si>
    <t>2.3-41-4103-1500-4103052-2021680810051-3811901 </t>
  </si>
  <si>
    <t>Sillas de material plástico </t>
  </si>
  <si>
    <t>2.3-41-4103-1500-4103052-2021680810051-3814055 </t>
  </si>
  <si>
    <t>Mesas de material plástico </t>
  </si>
  <si>
    <t>2.3-41-4103-1500-4103052-2021680810051-3814091 </t>
  </si>
  <si>
    <t>Otros muebles de madera n.c.p. </t>
  </si>
  <si>
    <t>2.3-41-4103-1500-4103052-2021680810051-85999 </t>
  </si>
  <si>
    <t>2.3-41-4103-1500-4103052-2021680810051-91199 </t>
  </si>
  <si>
    <t>2.3-41-4103-1500-4103052-2021680810051-83634 </t>
  </si>
  <si>
    <t>Actividad: Servicios de venta de tiempo publicitario en televisión (excepto a comisión) </t>
  </si>
  <si>
    <t>2.3-41-4103-1500-4103052-2021680810051-3262002 </t>
  </si>
  <si>
    <t>2.3-41-4103-1500-4103052-2021680810018 </t>
  </si>
  <si>
    <t>Proyecto: Apoyo a las actividades y eventos conmemorativos dirigidos a la comunidad vulnerable - secretaria de las mujeres y la familia del Distrito de Barrancabermeja </t>
  </si>
  <si>
    <t>2.3-41-4103-1500-4103052-2021680810018-83990 </t>
  </si>
  <si>
    <t>2.3-41-4103-1500-4103052-2021680810018-85999 </t>
  </si>
  <si>
    <t>2.3-41-4103-1500-4103052-2021680810018-91119 </t>
  </si>
  <si>
    <t>2.3-41-4103-1500-4103052-2021680810018-82199 </t>
  </si>
  <si>
    <t>2.3-41-4103-1500-4103052-2021680810018-73290 </t>
  </si>
  <si>
    <t>Actividad: Servicios de arrendamientos o alquiler de otros productos </t>
  </si>
  <si>
    <t>2.3-41-4103-1500-4103052-2021680810018-96290 </t>
  </si>
  <si>
    <t>2.3-41-4103-1500-4103052-2021680810018-96511 </t>
  </si>
  <si>
    <t>Servicios de promoción de eventos deportivos y recreativos </t>
  </si>
  <si>
    <t>2.3-41-4103-1500-4103052-2021680810018-83813 </t>
  </si>
  <si>
    <t>Actividad: Servicios de fotografia y videografia para eventos </t>
  </si>
  <si>
    <t>2.3-41-4103-1500-4103052-2021680810018-63391 </t>
  </si>
  <si>
    <t>2.3-41-4103-1500-4103052-2021680810018-24410 </t>
  </si>
  <si>
    <t>2.3-41-4103-1500-4103052-2021680810018-3262002 </t>
  </si>
  <si>
    <t>2.3-41-4103-1500-4103052-2021680810018-2823403 </t>
  </si>
  <si>
    <t>2.3-41-4103-1500-4103052-2021680810018-2826207 </t>
  </si>
  <si>
    <t>2.3-41-4103-1500-4103052-202168081-01 </t>
  </si>
  <si>
    <t>Proyecto: Formulación e implementación de una estrategia para la transversalización de derechos de la población vulnerable - secretaria de las mujeres y familia del distrito de Barrancabermeja. </t>
  </si>
  <si>
    <t>2.3-41-4103-1500-4103052-2021680819999-83990 </t>
  </si>
  <si>
    <t>2.3-41-4103-1500-4103052-2021680819999-85999 </t>
  </si>
  <si>
    <t>2.3-41-4103-1500-4103052-2020680810153 </t>
  </si>
  <si>
    <t>Proyecto: Apoyo para el reconocimiento y participación de las juventudes en el Distrito de Barrancabermeja </t>
  </si>
  <si>
    <t>2.3-41-4103-1500-4103052-2020680810153-91199 </t>
  </si>
  <si>
    <t>ACTIVIDAD 1: Otros servicios administrativos del gobierno n.c.p. </t>
  </si>
  <si>
    <t>2.3-41-4103-1500-4103052-2020680810153-81229 </t>
  </si>
  <si>
    <t>2.3-41-4103-1500-4103052-2020680810153-82199 </t>
  </si>
  <si>
    <t>2.3-41-4103-1500-4103052-2020680810153-83211 </t>
  </si>
  <si>
    <t>servicios de asesoría en arquitectura </t>
  </si>
  <si>
    <t>2.3-41-4103-1500-4103052-2020680810153-85940 </t>
  </si>
  <si>
    <t>2.3-41-4103-1500-4103052-2020680810153-95999 </t>
  </si>
  <si>
    <t>Otros servicios suministrados por asociaciones n.c.p. </t>
  </si>
  <si>
    <t>2.3-41-4103-1500-4103052-2020680810153-96290 </t>
  </si>
  <si>
    <t>Otros servicios de arte escénicas, eventos culturales y de entretenimiento en vivo </t>
  </si>
  <si>
    <t>2.3-41-4103-1500-4103052-2020680810161 </t>
  </si>
  <si>
    <t>Proyecto: Apoyo y atención a los grupos afrocolombianos del Distrito de Barrancabermeja </t>
  </si>
  <si>
    <t>2.3-41-4103-1500-4103052-2020680810161-81229 </t>
  </si>
  <si>
    <t>2.3-41-4103-1500-4103052-2020680810161-83329 </t>
  </si>
  <si>
    <t>2.3-41-4103-1500-4103052-2020680810161-85940 </t>
  </si>
  <si>
    <t>2.3-41-4103-1500-4103052-2020680810161-91199 </t>
  </si>
  <si>
    <t>ACTIVIDAD 1:Otros servicios administrativos del gobierno n.c.p. </t>
  </si>
  <si>
    <t>2.3-41-4103-1500-4103052-2020680810161-95999 </t>
  </si>
  <si>
    <t>2.3-41-4103-1500-4103052-2020680810162 </t>
  </si>
  <si>
    <t>Proyecto: Apoyo y atención a la población indígena de Barrancabermeja </t>
  </si>
  <si>
    <t>2.3-41-4103-1500-4103052-2020680810162-81229 </t>
  </si>
  <si>
    <t>2.3-41-4103-1500-4103052-2020680810162-85940 </t>
  </si>
  <si>
    <t>2.3-41-4103-1500-4103052-2020680810162-91199 </t>
  </si>
  <si>
    <t>2.3-41-4103-1500-4103052-2020680810162-95999 </t>
  </si>
  <si>
    <t>2.3-41-4103-1500-4103052-2020680810163 </t>
  </si>
  <si>
    <t>Proyecto: Apoyo para la asistencia y atención a la población LGTIQ + del distrito de Barrancabermeja </t>
  </si>
  <si>
    <t>2.3-41-4103-1500-4103052-2020680810163-91199 </t>
  </si>
  <si>
    <t>2.3-41-4103-1500-4103052-2020680810163-81229 </t>
  </si>
  <si>
    <t>2.3-41-4103-1500-4103052-2020680810163-83990 </t>
  </si>
  <si>
    <t>2.3-41-4103-1500-4103052-2020680810163-85940 </t>
  </si>
  <si>
    <t>2.3-41-4103-1500-4103052-2020680810163-96290 </t>
  </si>
  <si>
    <t>2.3-41-4103-1500-4103052-2020680810164 </t>
  </si>
  <si>
    <t>Proyecto: Apoyo y fortalecimiento a organizaciones y familias con discapacidad en el Distrito de Barrancabermeja </t>
  </si>
  <si>
    <t>2.3-41-4103-1500-4103052-2020680810164-62199 </t>
  </si>
  <si>
    <t>2.3-41-4103-1500-4103052-2020680810164-81219 </t>
  </si>
  <si>
    <t>2.3-41-4103-1500-4103052-2020680810164-82199 </t>
  </si>
  <si>
    <t>2.3-41-4103-1500-4103052-2020680810164-83990 </t>
  </si>
  <si>
    <t>2.3-41-4103-1500-4103052-2020680810164-85940 </t>
  </si>
  <si>
    <t>2.3-41-4103-1500-4103052-2020680810164-91199 </t>
  </si>
  <si>
    <t>2.3-41-4103-1500-4103052-2020680810164-95999 </t>
  </si>
  <si>
    <t>2.3-41-4103-1500-4103052-2020680810164-96290 </t>
  </si>
  <si>
    <t>2.3-41-4103-1500-4103052-2020680810149 </t>
  </si>
  <si>
    <t>Proyecto: Apoyo y atención a la población en condición de pobreza extrema del Distrito de Barrancabermeja </t>
  </si>
  <si>
    <t>2.3-41-4103-1500-4103052-2020680810149-91199 </t>
  </si>
  <si>
    <t>ACTIVIDAD 1.Otros servicios administrativos del gobierno n.c.p. </t>
  </si>
  <si>
    <t>2.3-41-4103-1500-4103052-2020680810149-91199-01 </t>
  </si>
  <si>
    <t>ACTIVIDAD 1.Otros servicios administrativos del gobierno n.c.p. - vigencia futura acuerdo 027 de 2021 </t>
  </si>
  <si>
    <t>2.3-41-4103-1500-4103052-2021680810042 </t>
  </si>
  <si>
    <t>Proyecto: Apoyo a las actividades y eventos conmemorativos dirigidos a la comunidad vulnerable - secretaria de adulto mayor, juventud e inclusión social del Distrito de Barrancabermeja </t>
  </si>
  <si>
    <t>2.3-41-4103-1500-4103052-2021680810042-83990 </t>
  </si>
  <si>
    <t>2.3-41-4103-1500-4103052-2021680810042-85940 </t>
  </si>
  <si>
    <t>2.3-41-4103-1500-4103052-2021680810042-91199 </t>
  </si>
  <si>
    <t>2.3-41-4103-1500-4103052-2021680810042-96290 </t>
  </si>
  <si>
    <t>2.3-41-4103-1500-4103052-2021680819991 </t>
  </si>
  <si>
    <t>Proyecto: Formulación e implementación de una estrategia para la transversalización de derechos de la población vulnerable- Secretaría del Adulto Mayor, Juventud e Inclusión Social del Distrito de Barrancabermeja </t>
  </si>
  <si>
    <t>2.3-41-4103-1500-4103052-2021680819991-91199 </t>
  </si>
  <si>
    <t>2.3-41-4103-1500-4103052-2020680810132 </t>
  </si>
  <si>
    <t>Proyecto: Apoyo a la creación y fortalecimiento de unidades productivas dirigidas a las comunidades vulnerables del distrito de Barrancabermeja </t>
  </si>
  <si>
    <t>2.3-41-4103-1500-4103052-2020680810132-91199 </t>
  </si>
  <si>
    <t>2.3-41-4103-1500-4103054 </t>
  </si>
  <si>
    <t>PRODUCTO: Servicio de monitoreo y seguimiento a las intervenciones implementadas para la inclusión social y productiva de la población en situación de vulnerabilidad </t>
  </si>
  <si>
    <t>2.3-41-4103-1500-4103054-2021680810011 </t>
  </si>
  <si>
    <t>Proyecto:Fortalecimiento técnico, jurídico y administrativo de la Secretaría del Adulto Mayor, Juventud e Inclusion Social del Distrito de Barrancabermeja </t>
  </si>
  <si>
    <t>2.3-41-4103-1500-4103054-2021680810011-81229 </t>
  </si>
  <si>
    <t>2.3-41-4103-1500-4103054-2021680810011-82199 </t>
  </si>
  <si>
    <t>2.3-41-4103-1500-4103054-2021680810011-82221 </t>
  </si>
  <si>
    <t>2.3-41-4103-1500-4103054-2021680810011-83115 </t>
  </si>
  <si>
    <t>2.3-41-4103-1500-4103054-2021680810011-83329 </t>
  </si>
  <si>
    <t>2.3-41-4103-1500-4103054-2021680810011-83913 </t>
  </si>
  <si>
    <t>servicios de diseño grafico </t>
  </si>
  <si>
    <t>2.3-41-4103-1500-4103054-2021680810011-85940 </t>
  </si>
  <si>
    <t>2.3-41-4103-1500-4103054-2021680810011-91199 </t>
  </si>
  <si>
    <t>2.3-41-4104 </t>
  </si>
  <si>
    <t>PROGRAMA: Atención integral de población en situación permanente de desprotección social y/o familiar </t>
  </si>
  <si>
    <t>2.3-41-4104-1500 </t>
  </si>
  <si>
    <t>2.3-41-4104-1500-4104026 </t>
  </si>
  <si>
    <t>PRODUCTO: Servicio de articulación de oferta social para la población habitante de calle </t>
  </si>
  <si>
    <t>2.3-41-4104-1500-4104026-2020680810150 </t>
  </si>
  <si>
    <t>Proyecto: Apoyo y atención a la población habitante de calle del Distrito de Barrancabermeja </t>
  </si>
  <si>
    <t>2.3-41-4104-1500-4104026-2020680810150-91199 </t>
  </si>
  <si>
    <t>2.3-41-4104-1500-4104008 </t>
  </si>
  <si>
    <t>PRODUCTO: Servicio de atención y protección integral al adulto mayor </t>
  </si>
  <si>
    <t>2.3-41-4104-1500-4104008-2020680810058 </t>
  </si>
  <si>
    <t>Proyecto: Apoyo y atención a las personas adultas mayores del Distrito de Barrancabermeja </t>
  </si>
  <si>
    <t>2.3-41-4104-1500-4104008-2020680810058-91199 </t>
  </si>
  <si>
    <t>R005 </t>
  </si>
  <si>
    <t>ESTAMPILLA ADULTO MAYOR </t>
  </si>
  <si>
    <t>R094 </t>
  </si>
  <si>
    <t>TRANSFERENCIAS ESTAMPILLA PROANCIANO DEPARTAMENTAL </t>
  </si>
  <si>
    <t>2.3-41-4104-1500-4104008-2020680810058-96290 </t>
  </si>
  <si>
    <t>2.3-41-4104-1500-4104008-2020680810058-81229 </t>
  </si>
  <si>
    <t>2.3-41-4104-1500-4104008-2020680810058-82199 </t>
  </si>
  <si>
    <t>2.3-41-4104-1500-4104008-2020680810058-82221 </t>
  </si>
  <si>
    <t>2.3-41-4104-1500-4104008-2020680810058-83329 </t>
  </si>
  <si>
    <t>2.3-41-4104-1500-4104008-2020680810058-83990 </t>
  </si>
  <si>
    <t>2.3-41-4104-1500-4104008-2020680810058-85940 </t>
  </si>
  <si>
    <t>2.3-41-4104-1500-4104008-2020680810058-91199-01 </t>
  </si>
  <si>
    <t>ACTIVIDAD 1: Otros servicios administrativos del gobierno n.c.p.-Vigencia Futura Acuerdo 027 de 2021 </t>
  </si>
  <si>
    <t>2.3-41-4104-1500-4104008-2020680810058-93221 </t>
  </si>
  <si>
    <t>Servicios de atención residencial para personas mayores </t>
  </si>
  <si>
    <t>R086 </t>
  </si>
  <si>
    <t>ESTAMPILLA PROANCIANOS- RECURSOS DEL BALANCE </t>
  </si>
  <si>
    <t>2.3-41-4104-1500-4104008-2020680810058-93491 </t>
  </si>
  <si>
    <t>Otros servicios sociales sin alojamiento para personas mayores </t>
  </si>
  <si>
    <t>2.3-43 </t>
  </si>
  <si>
    <t>SECTOR: DEPORTE Y RECREACION </t>
  </si>
  <si>
    <t>2.3-43-4301 </t>
  </si>
  <si>
    <t>PROGRAMA: Fomento a la recreación, la actividad física y el deporte para desarrollar entornos de convivencia y paz </t>
  </si>
  <si>
    <t>2.3-43-4301-1604 </t>
  </si>
  <si>
    <t>SUBPROGRAMA:Recreación y deporte </t>
  </si>
  <si>
    <t>2.3-43-4301-1604-4301006 </t>
  </si>
  <si>
    <t>2.3-43-4301-1604-4301006-2020680810063 </t>
  </si>
  <si>
    <t>Proyecto: Administracion Institucional de la Gestión Pública de Inderba en el Distrito de Barrancabermeja, Santander. </t>
  </si>
  <si>
    <t>2.3-43-4301-1604-4301006-2020680810063-2.3.3.05.09.054-A22 </t>
  </si>
  <si>
    <t>A establecimientos públicos y unidades administrativas especiales- Transferencias gastos funcionamiento, Acuerdo 022-2003 </t>
  </si>
  <si>
    <t>SECTOR DEPORTE Y RECREACION </t>
  </si>
  <si>
    <t>2.3-43-4301-1604-4301006-2020680810063-2.3.3.05.09.054-A17 </t>
  </si>
  <si>
    <t>A establecimientos públicos y unidades administrativas especiales- Transferencias Ley 19/1991, Acuerdo 017/1992 </t>
  </si>
  <si>
    <t>2.3-43-4301-1604-4301037 </t>
  </si>
  <si>
    <t>PRODUCTO: Servicio de promoción de la actividad física, la recreación y el deporte </t>
  </si>
  <si>
    <t>2.3-43-4301-1604-4301037-2020680810076 </t>
  </si>
  <si>
    <t>Proyecto: Consolidación de los Programas de Actividad Física, Recreación, Discapacidad y Deporte con Inclusión en el Distrito de Barrancabermeja, Santander </t>
  </si>
  <si>
    <t>2.3-43-4301-1604-4301037-2020680810076-2.3.3.05.09.054 </t>
  </si>
  <si>
    <t>A establecimientos públicos y unidades administrativas especiales Transferencias tasa pro deporte y recreacion, Acuerdo 012/2020 </t>
  </si>
  <si>
    <t>R188 </t>
  </si>
  <si>
    <t>TASA PRODEPORTE Y RECREACION </t>
  </si>
  <si>
    <t>2.3-43-4301-1604-4301007 </t>
  </si>
  <si>
    <t>PRODUCTO: Servicio de Escuelas Deportivas </t>
  </si>
  <si>
    <t>2.3-43-4301-1604-4301007-2020680810077 </t>
  </si>
  <si>
    <t>Proyecto: Conformación de las Escuelas Integrales de Desarrollo Deportivo con Enfoque Diferencial en el Distrito de Barrancabermeja, Santander. </t>
  </si>
  <si>
    <t>2.3-43-4301-1604-4301007-2020680810077-2.3.3.05.09.054 </t>
  </si>
  <si>
    <t>A establecimientos públicos y unidades administrativas especiales- Transferencias tasa pro deporte y recreacion, Acuerdo 012/2020 </t>
  </si>
  <si>
    <t>2.3-43-4301-1604-4301035 </t>
  </si>
  <si>
    <t>PRODUCTO: Servicio de educación informal en recreación </t>
  </si>
  <si>
    <t>2.3-43-4301-1604-4301035-2020680810094 </t>
  </si>
  <si>
    <t>Proyecto: Contribución al Fomento y Desarrollo de los Procesos Deportivos en el Distrito de Barrancabermeja, Santander </t>
  </si>
  <si>
    <t>2.3-43-4301-1604-4301035-2020680810094-2.3.3.05.09.054 </t>
  </si>
  <si>
    <t>2.3-43-4301-1604-4301001 </t>
  </si>
  <si>
    <t>PRODUCTO: Servicio de apoyo a la actividad física, la recreación y el deporte </t>
  </si>
  <si>
    <t>2.3-43-4301-1604-4301001-2022680810018 </t>
  </si>
  <si>
    <t>Proyecto: Consolidación del fomento y desarrollo de los procesos deportivos en el Distrito de Barrancabermeja </t>
  </si>
  <si>
    <t>2.3-43-4301-1604-4301001-2022680810018-2.3.3.05.09.054 </t>
  </si>
  <si>
    <t>2.3-43-4301-1604-4301001-2020680810094 </t>
  </si>
  <si>
    <t>2.3-43-4301-1604-4301001-2020680810094-2.3.3.05.09.054 </t>
  </si>
  <si>
    <t>2.3-43-4301-1604-4301032 </t>
  </si>
  <si>
    <t>PRODUCTO: Servicio de organización de eventos deportivos comunitarios </t>
  </si>
  <si>
    <t>2.3-43-4301-1604-4301032-2022680810018 </t>
  </si>
  <si>
    <t>2.3-43-4301-1604-4301032-2022680810018-2.3.3.05.09.054 </t>
  </si>
  <si>
    <t>2.3-43-4301-1604-4301032-2022680810018-2.3.305.09.054 </t>
  </si>
  <si>
    <t>A establecimientos públicos y unidades administrativas especiales </t>
  </si>
  <si>
    <t>R207 </t>
  </si>
  <si>
    <t>TASA PRODEPORTE Y RECREACION - RECURSOS DEL BALANCE </t>
  </si>
  <si>
    <t>2.3-43-4301-1604-4301032-2022680810018-96511 </t>
  </si>
  <si>
    <t>2.3-43-4301-1604-4301032-2020680810094 </t>
  </si>
  <si>
    <t>2.3-43-4301-1604-4301032-2020680810094-96511 </t>
  </si>
  <si>
    <t>2.3-43-4301-1604-4301032-2020680810094-2.3.3.05.09.054 </t>
  </si>
  <si>
    <t>2.3-43-4301-1604-4301004 </t>
  </si>
  <si>
    <t>PRODUCTO: Servicio de mantenimiento a la infraestructura deportiva </t>
  </si>
  <si>
    <t>2.3-43-4301-1604-4301004-2020680810152 </t>
  </si>
  <si>
    <t>PROYECTO. Adecuación de la cancha de futbol del barrio la esperanza distrito de Barrancabermeja </t>
  </si>
  <si>
    <t>2.3-43-4301-1604-4301004-2020680810152-54270 </t>
  </si>
  <si>
    <t>Servicios generales de construcción de instalaciones al aire libre para deporte y esparcimiento </t>
  </si>
  <si>
    <t>2.3-43-4301-1604-4301004-2020680810089 </t>
  </si>
  <si>
    <t>Proyecto: Fortalecimiento de la Infraestructura y Equipamiento Deportivo y Recreativo en el Distrito de Barrancabermeja, Santander. </t>
  </si>
  <si>
    <t>2.3-43-4301-1604-4301004-2020680810089-2.3.3.05.09.054 </t>
  </si>
  <si>
    <t>A establecimientos públicos y unidades administrativas especiales- Transferencias Ley 715/2001, SGP Deporte, Rendimientos financieros </t>
  </si>
  <si>
    <t>R037 </t>
  </si>
  <si>
    <t>RENDIMIENTOS FINANCIEROS SGP-DEPORTE </t>
  </si>
  <si>
    <t>A establecimientos públicos y unidades administrativas especiales- Transferencias Ley 715/2001, SGP Deporte </t>
  </si>
  <si>
    <t>R020 </t>
  </si>
  <si>
    <t>SGP PG DEPORTE </t>
  </si>
  <si>
    <t>2.3-43-4302 </t>
  </si>
  <si>
    <t>PROGRAMA: Formación y preparación de deportistas </t>
  </si>
  <si>
    <t>2.3-43-4302-1604 </t>
  </si>
  <si>
    <t>2.3-43-4302-1604-4302015 </t>
  </si>
  <si>
    <t>PRODUCTO: Pistas construidas y dotadas </t>
  </si>
  <si>
    <t>2.3-43-4302-1604-4302015-2021680810065 </t>
  </si>
  <si>
    <t>Proyecto: Construcción de áreas de deportes extremos y alternativos "Distrito Urbano", en el Distrito de Barrancabermeja </t>
  </si>
  <si>
    <t>2.3-43-4302-1604-4302015-2021680810065-53270 </t>
  </si>
  <si>
    <t>Instalaciones al aire libre para deportes y esparcimiento </t>
  </si>
  <si>
    <t>R197 </t>
  </si>
  <si>
    <t>CONVENIO: COIDI 363-2021 MINISTERIO DE DEPORTES </t>
  </si>
  <si>
    <t>2.3-43-4302-1604-4302073 </t>
  </si>
  <si>
    <t>PRODUCTO: Servicio de identificación de talentos deportivos </t>
  </si>
  <si>
    <t>2.3-43-4302-1604-4302073-2022680810018 </t>
  </si>
  <si>
    <t>2.3-43-4302-1604-4302073-2022680810018-2.3.3.05.09.054 </t>
  </si>
  <si>
    <t>2.3-43-4302-1604-4302073-2020680810094 </t>
  </si>
  <si>
    <t>2.3-43-4302-1604-4302073-2020680810094-2.3.3.05.09.054 </t>
  </si>
  <si>
    <t>2.3-45 </t>
  </si>
  <si>
    <t>SECTOR: GOBIERNO TERRITORIAL </t>
  </si>
  <si>
    <t>2.3-45-4501 </t>
  </si>
  <si>
    <t>PROGRAMA: Fortalecimiento de la convivencia y la seguridad ciudadana </t>
  </si>
  <si>
    <t>2.3-45-4501-1000 </t>
  </si>
  <si>
    <t>2.3-45-4501-1000-4501037 </t>
  </si>
  <si>
    <t>PRODUCTO: Infraestructura para la promoción a la cultura de la legalidad y a la convivencia ampliada </t>
  </si>
  <si>
    <t>2.3-45-4501-1000-4501037-2022680810068 </t>
  </si>
  <si>
    <t>Proyecto: Adecuación y mantenimiento, alojamientos de la guardia en el batallón BAADA No. 2 Nueva Granada y mejoras locativas de las instalaciones de la policía en el Distrito de Barrancabermeja </t>
  </si>
  <si>
    <t>2.3-45-4501-1000-4501037-2022680810068-53290 </t>
  </si>
  <si>
    <t>SECTOR GOBIERNO TERRITORIAL </t>
  </si>
  <si>
    <t>2.3-45-4501-1000-4501046 </t>
  </si>
  <si>
    <t>PRODUCTO: Documentos de lineamientos tecnicos </t>
  </si>
  <si>
    <t>2.3-45-4501-1000-4501046-2022680810082 </t>
  </si>
  <si>
    <t>Proyecto. Implementación de acciones para el seguimiento y control urbano del distrito de Barrancabermeja </t>
  </si>
  <si>
    <t>2.3-45-4501-1000-4501046-2022680810082-83211 </t>
  </si>
  <si>
    <t>2.3-45-4501-1000-4501046-2022680810082-83310 </t>
  </si>
  <si>
    <t>2.3-45-4501-1000-4501046-2022680810082-91138 </t>
  </si>
  <si>
    <t>2.3-45-4501-1000-4501039 </t>
  </si>
  <si>
    <t>PRODUCTO: Infraestructura para la promoción a la cultura de la legalidad y a la convivencia modificada (4501039) </t>
  </si>
  <si>
    <t>2.3-45-4501-1000-4501039-2022680810075 </t>
  </si>
  <si>
    <t>Proyecto: Contribución económica a la Cruz Roja y Bomberos Voluntarios para el desarrollo de sus acciones en el Distrito de Barrancabermeja </t>
  </si>
  <si>
    <t>2.3-45-4501-1000-4501039-2022680810075-95996 </t>
  </si>
  <si>
    <t>Servicio de otorgamiento de apoyo económico no reembolsable (subvenciones) </t>
  </si>
  <si>
    <t>2.3-45-4501-1000-4501039-2021680810049 </t>
  </si>
  <si>
    <t>Proyecto: Apoyo para la promoción de entornos seguros para la convivencia y seguridad ciudadana en el Distrito de Barrancabermeja </t>
  </si>
  <si>
    <t>2.3-45-4501-1000-4501039-2021680810049-83118 </t>
  </si>
  <si>
    <t>2.3-45-4501-1000-4501039-2021680810049-82199 </t>
  </si>
  <si>
    <t>Otros servicios jurídicos n.c.p </t>
  </si>
  <si>
    <t>2.3-45-4501-1000-4501039-2021680810049-81219 </t>
  </si>
  <si>
    <t>2.3-45-4501-1000-4501039-2021680810049-83117 </t>
  </si>
  <si>
    <t>2.3-45-4501-1000-4501039-2021680810049-83329 </t>
  </si>
  <si>
    <t>2.3-45-4501-1000-4501039-2021680810049-83611 </t>
  </si>
  <si>
    <t>2.3-45-4501-1000-4501039-2021680810049-83913 </t>
  </si>
  <si>
    <t>Servicios de diseños grafico </t>
  </si>
  <si>
    <t>2.3-45-4501-1000-4501039-2021680810049-83990 </t>
  </si>
  <si>
    <t>2.3-45-4501-1000-4501039-2021680810049-85999 </t>
  </si>
  <si>
    <t>2.3-45-4501-1000-4501039-2021680810049-91199 </t>
  </si>
  <si>
    <t>2.3-45-4501-1000-4501039-2021680810049-97990 </t>
  </si>
  <si>
    <t>ACTIVIDAD 2: Otros servicios diversos n.c.p. </t>
  </si>
  <si>
    <t>2.3-45-4501-1000-4501039-2021680810049-3219996 </t>
  </si>
  <si>
    <t>ACTIVIDAD 2: Artículos n.c.p. de papel para escritorio </t>
  </si>
  <si>
    <t>2.3-45-4501-1000-4501039-2021680810049-28232 </t>
  </si>
  <si>
    <t>2.3-45-4501-1000-4501039-2021680810049-28233 </t>
  </si>
  <si>
    <t>2.3-45-4501-1000-4501039-2021680810049-63391 </t>
  </si>
  <si>
    <t>ACTIVIDAD 3: Servicios de catering para eventos </t>
  </si>
  <si>
    <t>2.3-45-4501-1000-4501039-2021680810049-73290 </t>
  </si>
  <si>
    <t>ACTIVIDAD 4: Servicios de arrendamiento o alquiler de otros productos n.c.p. </t>
  </si>
  <si>
    <t>2.3-45-4501-1000-4501039-2021680810049-96511 </t>
  </si>
  <si>
    <t>ACTIVIDAD4: Servicios de promoción de eventos deportivos y recreativos </t>
  </si>
  <si>
    <t>2.3-45-4501-1000-4501039-2021680810053 </t>
  </si>
  <si>
    <t>PROYECTO: Implementación de acciones tendientes a materializar los actos administrativos de policía y órdenes judiciales por comportamientos contrarios a la convivencia en el marco de la Ley 1801 de 2016 y demás normas reglamentarias en el Distrito de Barrancabermeja </t>
  </si>
  <si>
    <t>2.3-45-4501-1000-4501039-2021680810053-91290 </t>
  </si>
  <si>
    <t>Servicios de la administración pública relacionados con otros asuntos de orden público y seguridad </t>
  </si>
  <si>
    <t>2.3-45-4501-1000-4501039-202168081ND </t>
  </si>
  <si>
    <t>PROYECTO: Implementación de Estrategias para garatizar el goce y el disfrute del espacio público del Distrito de Barrancabermeja </t>
  </si>
  <si>
    <t>2.3-45-4501-1000-4501039-202168081ND-91199 </t>
  </si>
  <si>
    <t>2.3-45-4501-1000-4501004 </t>
  </si>
  <si>
    <t>PRODUCTO: Servicio de promoción de convivencia y no repetición (4501004) </t>
  </si>
  <si>
    <t>2.3-45-4501-1000-4501004-2021680810089 </t>
  </si>
  <si>
    <t>Proyecto: Formulación e implementación de un plan anual de promoción de la sana convivencia y cultura ciudadana en el distrito de Barrancabermeja </t>
  </si>
  <si>
    <t>2.3-45-4501-1000-4501004-2021680810089-85961 </t>
  </si>
  <si>
    <t>Servicios de organización y asistencia de convenciones </t>
  </si>
  <si>
    <t>R184 </t>
  </si>
  <si>
    <t>CODIGO NACIONAL DE POLICIA Y CONVIVENCIA LEY 1801 DE 2016- REC. DEL BALANCE </t>
  </si>
  <si>
    <t>2.3-45-4501-1000-4501004-2021680810089-91113 </t>
  </si>
  <si>
    <t>Servicios financieros y fiscales de la administración pública </t>
  </si>
  <si>
    <t>2.3-45-4501-1000-4501004-2021680810089-91199 </t>
  </si>
  <si>
    <t>2.3-45-4501-1000-4501004-2022680810042 </t>
  </si>
  <si>
    <t>Proyecto: Implementación de acciones encaminadas a promover y fortalecer la cultura ciudadana para fomentar la sana convivencia y la seguridad en el Distrito de Barrancabermeja </t>
  </si>
  <si>
    <t>2.3-45-4501-1000-4501004-2022680810042-91113 </t>
  </si>
  <si>
    <t>R170 </t>
  </si>
  <si>
    <t>MULTAS CODIGO DE POLICIA </t>
  </si>
  <si>
    <t>2.3-45-4501-1000-4501004-2022680810042-91199 </t>
  </si>
  <si>
    <t>2.3-45-4501-1000-4501004-2020680810104 </t>
  </si>
  <si>
    <t>Proyecto: Fortalecimiento a las Juntas de Acción Comunal JAC del Distrito de Barrancabermeja Acuerdo 002/2005 </t>
  </si>
  <si>
    <t>2.3-45-4501-1000-4501004-2020680810104-38140 </t>
  </si>
  <si>
    <t>ACTIVIDAD 3: Otros muebles n.c.p.-Fondo desarrollo comunitario - recursos propios </t>
  </si>
  <si>
    <t>2.3-45-4501-1000-4501004-2020680810104-45230 </t>
  </si>
  <si>
    <t>ACTIVIDAD 3: Máquinas de procesamiento automático de datos, que contengan una caja y al menos una unidad central de proceso (CPU) y una unidad de entrada y de salida, esten combinados o no-Fondo desarrollo comunitario - recursos propios </t>
  </si>
  <si>
    <t>2.3-45-4501-1000-4501004-2020680810104-63111 </t>
  </si>
  <si>
    <t>ACTIVIDAD 1: Servicios de alojamiento en hoteles-Fondo desarrollo comunitario - recursos propios </t>
  </si>
  <si>
    <t>2.3-45-4501-1000-4501004-2020680810104-6339-A1 </t>
  </si>
  <si>
    <t>ACTIVIDAD 1: Catering para eventos y otros servicios de comidas-Fondo desarrollo comunitario - recursos propios </t>
  </si>
  <si>
    <t>2.3-45-4501-1000-4501004-2020680810104-6339-A2 </t>
  </si>
  <si>
    <t>ACTIVIDAD 2: Catering para eventos y otros servicios de comidas-Fondo desarrollo comunitario - recursos propios </t>
  </si>
  <si>
    <t>2.3-45-4501-1000-4501004-2020680810104-64116 </t>
  </si>
  <si>
    <t>ACTIVIDAD 1: Servicios de alquiler de automóviles con conductor-Fondo desarrollo comunitario - recursos propios </t>
  </si>
  <si>
    <t>2.3-45-4501-1000-4501004-2020680810104-7311 </t>
  </si>
  <si>
    <t>ACTIVIDAD 2: Servicios de arrendamiento o alquiler de equipos de transporte sin operario-Fondo desarrollo comunitario - recursos propios </t>
  </si>
  <si>
    <t>2.3-45-4501-1000-4501004-2020680810104-96135 </t>
  </si>
  <si>
    <t>ACTIVIDAD 2: Servicios de animación-Fondo desarrollo comunitario - recursos propios </t>
  </si>
  <si>
    <t>2.3-45-4501-1000-4501004-2020680810104-3219996 </t>
  </si>
  <si>
    <t>ACTIVIDAD 3: Artículos n.c.p. de papel para escritorio-Fondo desarrollo comunitario - recursos propios </t>
  </si>
  <si>
    <t>2.3-45-4501-1000-4501004-2020680810105 </t>
  </si>
  <si>
    <t>Proyecto: Fortalecimiento a las Juntas Administradoras Locales del sector Urbano y rural del Distrito de Barrancaberemeja Acuerdo 002/2005 </t>
  </si>
  <si>
    <t>2.3-45-4501-1000-4501004-2020680810105-3219996-A </t>
  </si>
  <si>
    <t>ACTIVIDAD 3: Artículos n.c.p. de papel para escritorio </t>
  </si>
  <si>
    <t>2.3-45-4501-1000-4501004-2020680810105-3219996-A3 </t>
  </si>
  <si>
    <t>2.3-45-4501-1000-4501004-2020680810105-38140 </t>
  </si>
  <si>
    <t>ACTIVIDAD 3: Otros muebles n.c.p. </t>
  </si>
  <si>
    <t>2.3-45-4501-1000-4501004-2020680810105-45230 </t>
  </si>
  <si>
    <t>ACTIVIDAD 3: Máquinas de procesamiento automático de datos, que contengan una caja y al menos una unidad central de proceso (CPU) y una unidad de entrada y de salida, esten combinados o no </t>
  </si>
  <si>
    <t>2.3-45-4501-1000-4501004-2020680810105-6311 </t>
  </si>
  <si>
    <t>2.3-45-4501-1000-4501004-2020680810105-6339-A1 </t>
  </si>
  <si>
    <t>2.3-45-4501-1000-4501004-2020680810105-6339-A2 </t>
  </si>
  <si>
    <t>2.3-45-4501-1000-4501004-2020680810105-64116 </t>
  </si>
  <si>
    <t>2.3-45-4501-1000-4501004-2020680810105-7311 </t>
  </si>
  <si>
    <t>2.3-45-4501-1000-4501004-2020680810105-96135 </t>
  </si>
  <si>
    <t>2.3-45-4501-1000A-4501004-2021680810089 </t>
  </si>
  <si>
    <t>Proyecto: Fortalecimiento a organismos de seguridad pertenecientes al fondo territorial de seguridad y convivencia ciudadana FONSET en el distrito de Barrancabermeja </t>
  </si>
  <si>
    <t>2.3-45-4501-1000A-4501004-2021680810089-81219-A1 </t>
  </si>
  <si>
    <t>ACTIVIDAD 1: Muebles metálicos n.c.p. para oficina </t>
  </si>
  <si>
    <t>2.3-45-4501-1000A-4501004-2021680810089-82199-A1 </t>
  </si>
  <si>
    <t>2.3-45-4501-1000A-4501004-2021680810089-6321 </t>
  </si>
  <si>
    <t>ACTIVIDAD 1: Servicios de alojamiento en habitaciones o unidades para estudiantes, en residencias estudiantiles </t>
  </si>
  <si>
    <t>2.3-45-4501-1000A-4501004-2021680810089-6339 </t>
  </si>
  <si>
    <t>2.3-45-4501-1000A-4501004-2021680810089-96135 </t>
  </si>
  <si>
    <t>Actividad 2: Servicios de animación </t>
  </si>
  <si>
    <t>2.3-45-4501-1000A-4501004-2021680810089-82199 </t>
  </si>
  <si>
    <t>ACTIVIDAD 3: Otros servicios jurídicos n.c.p. </t>
  </si>
  <si>
    <t>2.3-45-4501-1000A-4501004-2021680810089-81219 </t>
  </si>
  <si>
    <t>ACTIVIDAD 3: Muebles metálicos n.c.p. para oficina </t>
  </si>
  <si>
    <t>2.3-45-4501-1000A-4501004-2021680810089-3229906 </t>
  </si>
  <si>
    <t>ACTIVIDAD 4: Libros publicados en fascículos, folletos, hojas sueltas e impresos similares </t>
  </si>
  <si>
    <t>2.3-45-4502 </t>
  </si>
  <si>
    <t>PROGRAMA: Fortalecimiento del buen gobierno para el respeto y garantía de los derechos humanos. </t>
  </si>
  <si>
    <t>2.3-45-4502-1000 </t>
  </si>
  <si>
    <t>2.3-45-4502-1000-4502001 </t>
  </si>
  <si>
    <t>PRODUCTO: Servicio de promoción a la participación ciudadana </t>
  </si>
  <si>
    <t>2.3-45-4502-1000-4502001-2021680810075 </t>
  </si>
  <si>
    <t>Proyecto: Fortalecimiento a las Juntas de Acción Comunal JAC del Distrito de Barrancabermeja Acuerdo 002/2005 </t>
  </si>
  <si>
    <t>2.3-45-4502-1000-4502001-2021680810075-3811901 </t>
  </si>
  <si>
    <t>Sillas de material plástico- fondo desarrollo comunitario- re4cursos propios </t>
  </si>
  <si>
    <t>2.3-45-4502-1000-4502001-2021680810075-3814051 </t>
  </si>
  <si>
    <t>Tableros de madera para escuelas </t>
  </si>
  <si>
    <t>2.3-45-4502-1000-4502001-2021680810075-3814098 </t>
  </si>
  <si>
    <t>Muebles n.c.p de material plastico </t>
  </si>
  <si>
    <t>2.3-45-4502-1000-4502001-2021680810075-3899998 </t>
  </si>
  <si>
    <t>Artículos n.c.p. para escritorio y oficina- fondo desarrollo comunitario recursos propios </t>
  </si>
  <si>
    <t>2.3-45-4502-1000-4502001-2021680810075-4481698 </t>
  </si>
  <si>
    <t>Aparatos electrodomésticos n.c.p </t>
  </si>
  <si>
    <t>2.3-45-4502-1000-4502001-2021680810075-4526601 </t>
  </si>
  <si>
    <t>Impresoras multifuncional </t>
  </si>
  <si>
    <t>2.3-45-4502-1000-4502001-2021680810075-45289 </t>
  </si>
  <si>
    <t>Otras máquinas para el procesamiento automático de datos- fondo desarrollo comunitario- recursos propios </t>
  </si>
  <si>
    <t>2.3-45-4502-1000-4502001-2021680810075-91199 </t>
  </si>
  <si>
    <t>Otros servicios administrativos del gobierno n.c.p. fondo desarrollo comunitario- recursos propios </t>
  </si>
  <si>
    <t>2.3-45-4502-1000-4502001-2022680810009 </t>
  </si>
  <si>
    <t>Proyecto: IMPLEMENTACIÓN DE ACCIONES DE LA POLÍTICA DE GOBIERNO DIGITAL DEL DISTRITO VIGENCIA 2022-2023, BARRANCABERMEJA </t>
  </si>
  <si>
    <t>2.3-45-4502-1000-4502001-2022680810009-83325 </t>
  </si>
  <si>
    <t>2.3-45-4502-1000-4502001-2022680810034 </t>
  </si>
  <si>
    <t>Proyecto: Fortalecimiento a las Juntas de Acción Comunal JAC del Distrito de Barrancabermeja </t>
  </si>
  <si>
    <t>2.3-45-4502-1000-4502001-2022680810034-3814051 </t>
  </si>
  <si>
    <t>2.3-45-4502-1000-4502001-2022680810034-3814098 </t>
  </si>
  <si>
    <t>Muebles n.p.c. de material plastico </t>
  </si>
  <si>
    <t>2.3-45-4502-1000-4502001-2022680810034-3899998 </t>
  </si>
  <si>
    <t>Artículos n.c.p para escritorio y oficina </t>
  </si>
  <si>
    <t>2.3-45-4502-1000-4502001-2022680810034-4391201 </t>
  </si>
  <si>
    <t>Aparatos para acondicionamiento de aire y calefaccion </t>
  </si>
  <si>
    <t>2.3-45-4502-1000-4502001-2022680810034-45289 </t>
  </si>
  <si>
    <t>Otras maquinarias para el procesamiento automático de datos </t>
  </si>
  <si>
    <t>2.3-45-4502-1000-4502001-2022680810034-4731301 </t>
  </si>
  <si>
    <t>Televisores </t>
  </si>
  <si>
    <t>2.3-45-4502-1000-4502001-2022680810034-91199 </t>
  </si>
  <si>
    <t>2.3-45-4502-1000-4502001-2022680810035 </t>
  </si>
  <si>
    <t>Proyecto: Fortalecimiento a las juntas administradoras locales del sector urbano del Distrito de Barrancabermeja </t>
  </si>
  <si>
    <t>2.3-45-4502-1000-4502001-2022680810035-45289 </t>
  </si>
  <si>
    <t>Otras maquinas para el procesamiento automático de datos </t>
  </si>
  <si>
    <t>2.3-45-4502-1000-4502001-2022680810035-91199 </t>
  </si>
  <si>
    <t>2.3-45-4502-1000-4502001-2020680810092 </t>
  </si>
  <si>
    <t>2.3-45-4502-1000-4502001-2020680810092-83325 </t>
  </si>
  <si>
    <t>2.3-45-4502-1000-4502001-2021680810093 </t>
  </si>
  <si>
    <t>PROYECTO: Implementación de Estrategias orientadas a garantizar el goce y disfrute del espacio publico del distrito de Barrancabermeja </t>
  </si>
  <si>
    <t>2.3-45-4502-1000-4502001-2021680810093-82199 </t>
  </si>
  <si>
    <t>2.3-45-4502-1000-4502001-2021680810093-83211 </t>
  </si>
  <si>
    <t>2.3-45-4502-1000-4502001-2021680810093-83310 </t>
  </si>
  <si>
    <t>2.3-45-4502-1000-4502001-2021680810093-83619 </t>
  </si>
  <si>
    <t>Otros servicios de publicidad </t>
  </si>
  <si>
    <t>2.3-45-4502-1000-4502001-2021680810093-85954 </t>
  </si>
  <si>
    <t>2.3-45-4502-1000-4502001-2021680810093-91138 </t>
  </si>
  <si>
    <t>2.3-45-4599 </t>
  </si>
  <si>
    <t>PROGRAMA: Fortalecimiento a la gestión y dirección de la administración pública territorial </t>
  </si>
  <si>
    <t>2.3-45-4599-1000 </t>
  </si>
  <si>
    <t>2.3-45-4599-1000-4599017 </t>
  </si>
  <si>
    <t>PRODUCTO: Servicio de gestion documental </t>
  </si>
  <si>
    <t>2.3-45-4599-1000-4599017-2022680810077 </t>
  </si>
  <si>
    <t>Proyecto. fortalecimiento del sistema de gestión documental y archivístico de la alcaldía distrital de barrabcabermeja </t>
  </si>
  <si>
    <t>2.3-45-4599-1000-4599017-2022680810077-84520 </t>
  </si>
  <si>
    <t>Actividad 1 : servicios de archivos </t>
  </si>
  <si>
    <t>2.3-45-4599-1000-4599017-20200680810167 </t>
  </si>
  <si>
    <t>Proyecto: Fortalecimiento del sistema de gestión documental y archivistico de la Alcadlia Distrital de Barrancabermeja </t>
  </si>
  <si>
    <t>2.3-45-4599-1000-4599017-20200680810167-84520 </t>
  </si>
  <si>
    <t>Actividad 1: Servicios de archivos </t>
  </si>
  <si>
    <t>Actividad 2: Servicios de archivos </t>
  </si>
  <si>
    <t>2.3-45-4599-1000-4599018 </t>
  </si>
  <si>
    <t>PRODUCTO: Documentos de lineamientos técnicos </t>
  </si>
  <si>
    <t>2.3-45-4599-1000-4599018-2020680810098 </t>
  </si>
  <si>
    <t>Proyecto: Fortalecimiento a la gestión financiera del Distrito de Barrancabermeja Santander </t>
  </si>
  <si>
    <t>2.3-45-4599-1000-4599018-2020680810098-82199 </t>
  </si>
  <si>
    <t>2.3-45-4599-1000-4599018-2020680810098-82221 </t>
  </si>
  <si>
    <t>2.3-45-4599-1000-4599018-2020680810098-82210 </t>
  </si>
  <si>
    <t>2.3-45-4599-1000-4599018-2020680810098-83118 </t>
  </si>
  <si>
    <t>2.3-45-4599-1000-4599018-2020680810098-83132 </t>
  </si>
  <si>
    <t>2.3-45-4599-1000-4599018-2020680810098-91119 </t>
  </si>
  <si>
    <t>2.3-45-4599-1000-4599018-2020680810098-2.3.7.06.02 </t>
  </si>
  <si>
    <t>Financiación de déficit fiscal de bienes y servicios </t>
  </si>
  <si>
    <t>2.3-45-4599-1000-4599025 </t>
  </si>
  <si>
    <t>PRODUCTO: Servicios de información implementados </t>
  </si>
  <si>
    <t>2.3-45-4599-1000-4599025-2020680810071 </t>
  </si>
  <si>
    <t>Proyecto:FORTALECIMIENTO DE LA ESTRATEGIA DE COMUNICACIONES DEL DISTRITO DE BARRANCABERMEJA </t>
  </si>
  <si>
    <t>2.3-45-4599-1000-4599025-2020680810071-85999 </t>
  </si>
  <si>
    <t>2.3-45-4599-1000-4599025-2020680810071-81223 </t>
  </si>
  <si>
    <t>Servicios de investigación aplicada en derecho </t>
  </si>
  <si>
    <t>2.3-45-4599-1000-4599025-2020680810071-83611 </t>
  </si>
  <si>
    <t>2.3-45-4599-1000-4599025-2020680810071-83619 </t>
  </si>
  <si>
    <t>2.3-45-4599-1000-4599025-2020680810071-83632 </t>
  </si>
  <si>
    <t>Servicios de venta de espacio publicitario en periódicos, revistas y otras publicaciones periódicas en medios impresos o formato electrónico (excepto a comisión) </t>
  </si>
  <si>
    <t>2.3-45-4599-1000-4599025-2020680810071-83633 </t>
  </si>
  <si>
    <t>Servicios de venta de tiempo publicitario en radio (excepto a comisión) </t>
  </si>
  <si>
    <t>2.3-45-4599-1000-4599025-2020680810071-83634 </t>
  </si>
  <si>
    <t>Servicios de venta de tiempo publicitario en televisión (excepto a comisión) </t>
  </si>
  <si>
    <t>2.3-45-4599-1000-4599025-2020680810071-83635 </t>
  </si>
  <si>
    <t>Servicios de venta de espacio o tiempo publicitario en Internet (excepto a comisión) </t>
  </si>
  <si>
    <t>2.3-45-4599-1000-4599025-2020680810071-83639-A45 </t>
  </si>
  <si>
    <t>Actividad 45:Otros servicios de venta de espacio o tiempo publicitario (excepto a comisión) </t>
  </si>
  <si>
    <t>2.3-45-4599-1000-4599025-2020680810071-83639-A46 </t>
  </si>
  <si>
    <t>Actividad 46:Otros servicios de venta de espacio o tiempo publicitario (excepto a comisión) </t>
  </si>
  <si>
    <t>2.3-45-4599-1000-4599025-2020680810071-83639 </t>
  </si>
  <si>
    <t>Otros servicios de venta de espacio o tiempo publicitario (excepto a comisión) </t>
  </si>
  <si>
    <t>2.3-45-4599-1000-4599025-2020680810071-83990 </t>
  </si>
  <si>
    <t>Actividad 21: Otros servicios profesionales, técnicos y empresariales n.c.p. </t>
  </si>
  <si>
    <t>2.3-45-4599-1000-4599023 </t>
  </si>
  <si>
    <t>PRODUCTO: Servicio de Implementación Sistemas de Gestión </t>
  </si>
  <si>
    <t>2.3-45-4599-1000-4599023-2021680810029 </t>
  </si>
  <si>
    <t>Proyecto: FORTALECIMIENTO INSTITUCIONAL Y MEJORAMIENTO CONTINUO DE LOS PROCESOS Y LAS POLÍTICAS DE GESTIÓN Y DESEMPEÑO INSTITUCIONAL DE LA ALCALDÍA DISTRITAL DE BARRANCABERMEJA. </t>
  </si>
  <si>
    <t>2.3-45-4599-1000-4599023-2021680810029-81212 </t>
  </si>
  <si>
    <t>2.3-45-4599-1000-4599023-2021680810029-81219 </t>
  </si>
  <si>
    <t>2.3-45-4599-1000-4599023-2021680810029-82199-A </t>
  </si>
  <si>
    <t>2.3-45-4599-1000-4599023-2021680810029-82221 </t>
  </si>
  <si>
    <t>2.3-45-4599-1000-4599023-2021680810029-83117-A </t>
  </si>
  <si>
    <t>2.3-45-4599-1000-4599023-2021680810029-83162 </t>
  </si>
  <si>
    <t>Servicios de administración de sistemas informáticos </t>
  </si>
  <si>
    <t>2.3-45-4599-1000-4599023-2021680810029-83329-A </t>
  </si>
  <si>
    <t>2.3-45-4599-1000-4599023-2021680810029-83913-A </t>
  </si>
  <si>
    <t>2.3-45-4599-1000-4599023-2021680810029-83919 </t>
  </si>
  <si>
    <t>Otros servicios especializados de diseño </t>
  </si>
  <si>
    <t>2.3-45-4599-1000-4599023-2021680810029-83919-A </t>
  </si>
  <si>
    <t>2.3-45-4599-1000-4599023-2021680810029-83329-B </t>
  </si>
  <si>
    <t>2.3-45-4599-1000-4599023-2021680810029-85999-A </t>
  </si>
  <si>
    <t>2.3-45-4599-1000-4599023-2021680810029-85999-B </t>
  </si>
  <si>
    <t>2.3-45-4599-1000-4599023-2021680810029-85999 </t>
  </si>
  <si>
    <t>2.3-45-4599-1000-4599023-2021680810029-82199 </t>
  </si>
  <si>
    <t>2.3-45-4599-1000-4599023-2021680810029-83223 </t>
  </si>
  <si>
    <t>Servicios de planeación de proyectos de construcción territorial </t>
  </si>
  <si>
    <t>2.3-45-4599-1000-4599023-2021680810029-83223-A </t>
  </si>
  <si>
    <t>2.3-45-4599-1000-4599023-2021680810029-83329 </t>
  </si>
  <si>
    <t>2.3-45-4599-1000-4599023-2021680810029-83611 </t>
  </si>
  <si>
    <t>2.3-45-4599-1000-4599023-2021680810029-83990 </t>
  </si>
  <si>
    <t>2.3-45-4599-1000-4599023-2021680810029-83990-A </t>
  </si>
  <si>
    <t>2.3-45-4599-1000-4599023-2021680810029-93192 </t>
  </si>
  <si>
    <t>Servicios de enfermería </t>
  </si>
  <si>
    <t>2.3-45-4599-1000-4599023-2021680810029-82199-B </t>
  </si>
  <si>
    <t>2.3-45-4599-1000-4599023-2021680810029-82199-C </t>
  </si>
  <si>
    <t>2.3-45-4599-1000-4599023-2021680810029-83117-B </t>
  </si>
  <si>
    <t>2.3-45-4599-1000-4599023-2021680810029-83117-C </t>
  </si>
  <si>
    <t>2.3-45-4599-1000-4599023-2021680810029-83117 </t>
  </si>
  <si>
    <t>2.3-45-4599-1000-4599023-2021680810029-83913 </t>
  </si>
  <si>
    <t>2.3-45-4599-1000-4599023-2021680810015 </t>
  </si>
  <si>
    <t>Proyecto: FORTALECIMIENTO DE LOS PLANES INSTITUCIONALES DE TALENTO HUMANO Y SEGURIDAD VIAL INSTITUCIONAL DE LA ALCALDÍA DISTRITAL DE BARRANCABERMEJA, SANTANDER. </t>
  </si>
  <si>
    <t>2.3-45-4599-1000-4599023-2021680810015-2719004 </t>
  </si>
  <si>
    <t>Tapabocas y otras prendas de ropa médica </t>
  </si>
  <si>
    <t>2.3-45-4599-1000-4599023-2021680810015-2822902 </t>
  </si>
  <si>
    <t>Piezas cortadas para confeccionar prendas de vestir de tejido de punto </t>
  </si>
  <si>
    <t>2.3-45-4599-1000-4599023-2021680810015-2823115 </t>
  </si>
  <si>
    <t>Yines para hombre </t>
  </si>
  <si>
    <t>2.3-45-4599-1000-4599023-2021680810015-2823213 </t>
  </si>
  <si>
    <t>Camisas de tejidos planos de fibras artificiales y sintéticas para hombre </t>
  </si>
  <si>
    <t>2.3-45-4599-1000-4599023-2021680810015-2823803 </t>
  </si>
  <si>
    <t>Guantes de fibras artificiales y sintéticas </t>
  </si>
  <si>
    <t>2.3-45-4599-1000-4599023-2021680810015-2823814 </t>
  </si>
  <si>
    <t>Chalecos y prendas similares de tejidos planos </t>
  </si>
  <si>
    <t>2.3-45-4599-1000-4599023-2021680810015-2824202 </t>
  </si>
  <si>
    <t>Guantes de cuero </t>
  </si>
  <si>
    <t>2.3-45-4599-1000-4599023-2021680810015-2922216 </t>
  </si>
  <si>
    <t>Maletines, tulas y similares en fibras artificiales y sintéticas </t>
  </si>
  <si>
    <t>2.3-45-4599-1000-4599023-2021680810015-2952002 </t>
  </si>
  <si>
    <t>Calzado para protección (excepto de cuero) </t>
  </si>
  <si>
    <t>2.3-45-4599-1000-4599023-2021680810015-3529901 </t>
  </si>
  <si>
    <t>Botiquines para emergencia </t>
  </si>
  <si>
    <t>2.3-45-4599-1000-4599023-2021680810015-3692004 </t>
  </si>
  <si>
    <t>Cinta plástica reflectiva </t>
  </si>
  <si>
    <t>2.3-45-4599-1000-4599023-2021680810015-36971 </t>
  </si>
  <si>
    <t>Cascos de seguridad </t>
  </si>
  <si>
    <t>2.3-45-4599-1000-4599023-2021680810015-3699065 </t>
  </si>
  <si>
    <t>Artículos moldeados de polivinilo </t>
  </si>
  <si>
    <t>2.3-45-4599-1000-4599023-2021680810015-4831204 </t>
  </si>
  <si>
    <t>Anteojos, gafas, monogafas y similares de plástico para protección </t>
  </si>
  <si>
    <t>2.3-45-4599-1000-4599023-2021680810015-91199 </t>
  </si>
  <si>
    <t>2.3-45-4599-1000-4599023-2021680810015-93195 </t>
  </si>
  <si>
    <t>Servicios de laboratorio </t>
  </si>
  <si>
    <t>2.3-45-4599-1000-4599023-2021680810015-93199 </t>
  </si>
  <si>
    <t>2.3-45-4599-1000-4599023-2021680810015-81219 </t>
  </si>
  <si>
    <t>Psicólogo o afines. (Profesional en areas sociales o afines para apoyar la ejecucion del plan de capacitaciones). </t>
  </si>
  <si>
    <t>2.3-45-4599-1000-4599023-2021680810015-81219. </t>
  </si>
  <si>
    <t>2.3-45-4599-1000-4599023-2021680810015-83913 </t>
  </si>
  <si>
    <t>2.3-45-4599-1000-4599023-2021680810015-85999-A </t>
  </si>
  <si>
    <t>2.3-45-4599-1000-4599023-2021680810015-81239-A </t>
  </si>
  <si>
    <t>2.3-45-4599-1000-4599023-2021680810015-83329 </t>
  </si>
  <si>
    <t>2.3-45-4599-1000-4599023-2021680810015-82199 </t>
  </si>
  <si>
    <t>2.3-45-4599-1000-4599023-2021680810015-93122 </t>
  </si>
  <si>
    <t>Servicios médicos especializados </t>
  </si>
  <si>
    <t>2.3-45-4599-1000-4599023-2021680810015-93121 </t>
  </si>
  <si>
    <t>Servicios médicos generales </t>
  </si>
  <si>
    <t>2.3-45-4599-1000-4599023-2021680810015-93192 </t>
  </si>
  <si>
    <t>2.3-45-4599-1000-4599023-2021680810015-85999 </t>
  </si>
  <si>
    <t>2.3-45-4599-1000-4599023-2021680810015-93195-A </t>
  </si>
  <si>
    <t>2.3-45-4599-1000-4599023-2021680810015-81239 </t>
  </si>
  <si>
    <t>2.3-45-4599-1000-4599031- </t>
  </si>
  <si>
    <t>PRODUCTO: Servicio de asistencia técnica </t>
  </si>
  <si>
    <t>2.3-45-4599-1000-4599031-2021680810031 </t>
  </si>
  <si>
    <t>Proyecto: Fortalecimiento en los procesos jurídicos del Distrito de Barrancabermeja, Santander </t>
  </si>
  <si>
    <t>2.3-45-4599-1000-4599031-2021680810031-82120 </t>
  </si>
  <si>
    <t>2.3-45-4599-1000-4599031-2021680810031-82199 </t>
  </si>
  <si>
    <t>2.3-45-4599-1000-4599031-2022680810002 </t>
  </si>
  <si>
    <t>Proyecto: Fortalecimiento técnico, jurídico y administrativo de la secretaria jurídica del distrito de Barrancabermeja, Santander </t>
  </si>
  <si>
    <t>2.3-45-4599-1000-4599031-2022680810002-82120 </t>
  </si>
  <si>
    <t>ADMINISTRACION CENTRAL </t>
  </si>
  <si>
    <t>2.3-45-4599-1000-4599031-2022680810002-82199 </t>
  </si>
  <si>
    <t>2.3-45-4599-1000-4599031-2022680810002-83990 </t>
  </si>
  <si>
    <t>2.3-45-4599-1000-4599031-2022680810003 </t>
  </si>
  <si>
    <t>PROYECTO: FORTALECIMIENTO INSTITUCIONAL PARA EL APOYO A LA GESTIÓN ADMINISTRATIVA Y FUNCIONAL DE LA SECRETARIA DE RECURSO FÍSICO Y DEL CENTRO POPULAR COMERCIAL DEL DISTRITO DE BARRANCABERMEJA </t>
  </si>
  <si>
    <t>2.3-45-4599-1000-4599031-2022680810003-2.1.2.01.01.003.03.02 </t>
  </si>
  <si>
    <t>Maquinaria de informática y sus partes, piezas y accesorios </t>
  </si>
  <si>
    <t>2.3-45-4599-1000-4599031-2022680810003-2.3.2.01.005.02.03.01 </t>
  </si>
  <si>
    <t>Paquetes de software </t>
  </si>
  <si>
    <t>2.3-45-4599-1000-4599031-2022680810003-45221 </t>
  </si>
  <si>
    <t>2.3-45-4599-1000-4599031-2022680810003-45230 </t>
  </si>
  <si>
    <t>Maquina de procesamiento automático de datos, que contengan una caja y al menos una unidad central de proceso (CPU) y una unidad de entrada y de salida, estén combinados o no </t>
  </si>
  <si>
    <t>2.3-45-4599-1000-4599031-2022680810003-45262 </t>
  </si>
  <si>
    <t>Escáneres (excepto la combinación de impresora, escáner, fotocopiadora y/o fax) </t>
  </si>
  <si>
    <t>2.3-45-4599-1000-4599031-2022680810003-4526601 </t>
  </si>
  <si>
    <t>Impresora multifuncional </t>
  </si>
  <si>
    <t>2.3-45-4599-1000-4599031-2022680810003-45269 </t>
  </si>
  <si>
    <t>Otros dispositivos periféricos de entrada o salida </t>
  </si>
  <si>
    <t>2.3-45-4599-1000-4599031-2022680810003-45272 </t>
  </si>
  <si>
    <t>Unidades removibles de almacenamiento </t>
  </si>
  <si>
    <t>2.3-45-4599-1000-4599031-2022680810003-45281 </t>
  </si>
  <si>
    <t>Tarjetas de sonido, de video, de red y tarjetas similares para máquinas de procesamiento automático de datos </t>
  </si>
  <si>
    <t>2.3-45-4599-1000-4599031-2022680810003-4731401 </t>
  </si>
  <si>
    <t>Videoproyectores </t>
  </si>
  <si>
    <t>2.3-45-4599-1000-4599031-2022680810003-47811 </t>
  </si>
  <si>
    <t>Paquetes de sistemas operativos </t>
  </si>
  <si>
    <t>2.3-45-4599-1000-4599031-2022680810003-72212 </t>
  </si>
  <si>
    <t>ACTIVIDAD: Servicios de administración de bienes inmuebles no residenciales (diferentes a vivienda) a comisión o por contrato </t>
  </si>
  <si>
    <t>2.3-45-4599-1000-4599031-2022680810003-82199 </t>
  </si>
  <si>
    <t>ACTIVIDAD: Otros servicios jurídicos n.c.p. </t>
  </si>
  <si>
    <t>2.3-45-4599-1000-4599031-2022680810003-82221 </t>
  </si>
  <si>
    <t>ACTIVIDAD: Servicios de contabilidad </t>
  </si>
  <si>
    <t>2.3-45-4599-1000-4599031-2022680810003-83115 </t>
  </si>
  <si>
    <t>ACTIVIDAD: Servicios de consultoría en gestión administrativa </t>
  </si>
  <si>
    <t>2.3-45-4599-1000-4599031-2022680810003-83223 </t>
  </si>
  <si>
    <t>ACTIVIDAD: Servicios de planeación de proyectos de construcción territorial </t>
  </si>
  <si>
    <t>2.3-45-4599-1000-4599031-2022680810003-83990 </t>
  </si>
  <si>
    <t>ACTIVIDAD: Otros servicios profesionales, técnicos y empresariales n.c.p. </t>
  </si>
  <si>
    <t>2.3-45-4599-1000-4599031-2022680810003-85940 </t>
  </si>
  <si>
    <t>ACTIVIDAD: Servicios administrativos combinados de oficina </t>
  </si>
  <si>
    <t>2.3-45-4599-1000-4599031-2022680810003-85999 </t>
  </si>
  <si>
    <t>ACTIVIDAD: Otros servicios de apoyo n.c.p. </t>
  </si>
  <si>
    <t>2.3-45-4599-1000-4599031-2021680810044 </t>
  </si>
  <si>
    <t>Proyecto: Fortalecimiento institucional de los procesos administrativos de la Secretaria de recursos físicos del Distrito de Barrancabermeja </t>
  </si>
  <si>
    <t>2.3-45-4599-1000-4599031-2021680810044-82199 </t>
  </si>
  <si>
    <t>2.3-45-4599-1000-4599031-2021680810044-81239 </t>
  </si>
  <si>
    <t>2.3-45-4599-1000-4599031-2021680810044-82221 </t>
  </si>
  <si>
    <t>2.3-45-4599-1000-4599031-2021680810044-83190 </t>
  </si>
  <si>
    <t>2.3-45-4599-1000-4599031-2021680810044-83214 </t>
  </si>
  <si>
    <t>Servicios de arquitectura para restauración de construcciones históricas </t>
  </si>
  <si>
    <t>2.3-45-4599-1000-4599031-2021680810044-83990 </t>
  </si>
  <si>
    <t>2.3-45-4599-1000-4599031-2021680810044-85999 </t>
  </si>
  <si>
    <t>2.3-45-4599-1000-4599031-2021680810044-72112-A </t>
  </si>
  <si>
    <t>Servicios de alquiler o arrendamiento con o sin opción de compra, relativos a bienes inmuebles no residenciales (diferentes a vivienda), propios o arrendados </t>
  </si>
  <si>
    <t>2.3-45-4599-1000-4599031-2021680810044-72112 </t>
  </si>
  <si>
    <t>2.3-45-4599-1000-4599028 </t>
  </si>
  <si>
    <t>PRODUCTO: Servicio de información actualizado </t>
  </si>
  <si>
    <t>2.3-45-4599-1000-4599028-2021680810058 </t>
  </si>
  <si>
    <t>Proyecto: IDENTIFICACIÓN Y CARACTERIZACIÓN DE LOS BIENES INMUEBLES DE PROPIEDAD DE LA ALCALDÍA DISTRITAL DE BARRANCABERMEJA </t>
  </si>
  <si>
    <t>2.3-45-4599-1000-4599028-2021680810058-72240 </t>
  </si>
  <si>
    <t>2.3-45-4599-1000-4599028-2022680810004 </t>
  </si>
  <si>
    <t>Proyecto: : IDENTIFICACIÓN Y CARACTERIZACIÓN DE LOS BIENES INMUEBLES PROPIEDAD DEL DISTRITO DE BARRANCABERMEJA Y LOS QUE LLEGUE A REQUERIR LA ADMINISTRACIÓN DISTRITAL DE BARRANCABERMEJA </t>
  </si>
  <si>
    <t>2.3-45-4599-1000-4599028-2022680810004-72240 </t>
  </si>
  <si>
    <t>ACTIVIDAD: Servicios de avalúo inmobiliario a comisión o por contrato </t>
  </si>
  <si>
    <t>2 </t>
  </si>
  <si>
    <t>SECCION 06 FONDO LOCAL DE SALUD </t>
  </si>
  <si>
    <t>GASTOS DE INVERSION FONDO LOCAL DE SALUD </t>
  </si>
  <si>
    <t>2.3-19 </t>
  </si>
  <si>
    <t>SECTOR SALUD Y PROTECCIÓN SOCIAL </t>
  </si>
  <si>
    <t>2.3-19-01 </t>
  </si>
  <si>
    <t>SUBCUENTA ASEGURAMIENTO EN SALUD </t>
  </si>
  <si>
    <t>2.3-19-01-1906 </t>
  </si>
  <si>
    <t>PROGRAMA: Aseguramiento y prestación integral de servicios de salud </t>
  </si>
  <si>
    <t>2.3-19-01-1906-0300 </t>
  </si>
  <si>
    <t>SUBPROGRAMA: Intersubsectorial Salud </t>
  </si>
  <si>
    <t>2.3-19-01-1906-0300-1906004 </t>
  </si>
  <si>
    <t>PRODUCTO: Servicio de atención en salud a la población </t>
  </si>
  <si>
    <t>2.3-19-01-1906-0300-1906004-2020680810102 </t>
  </si>
  <si>
    <t>Proyecto: Fortalecimiento y vigilancia de la autoridad sanitaria para el aseguramiento en salud, en el distrito de Barrancabermeja, departamento de Santander. </t>
  </si>
  <si>
    <t>2.3-19-01-1906-0300-1906004-2020680810102-91119 </t>
  </si>
  <si>
    <t>Actividad: Otros servicios de la administración pública n.c.p. </t>
  </si>
  <si>
    <t>SECTOR SALUD </t>
  </si>
  <si>
    <t>R015 </t>
  </si>
  <si>
    <t>DEMANDA - SIN SITUACIÓN DE FONDOS </t>
  </si>
  <si>
    <t>R029 </t>
  </si>
  <si>
    <t>COFINANCIACIÓN DEPARTAMENTAL - REGIMEN SUBSIDIADO </t>
  </si>
  <si>
    <t>R027 </t>
  </si>
  <si>
    <t>COLJUEGOS </t>
  </si>
  <si>
    <t>2.3-19-01-1906-0300-1906004-2020680810102-91119A </t>
  </si>
  <si>
    <t>R026 </t>
  </si>
  <si>
    <t>FOSYGA- ADRES DECRETO 546-2017 </t>
  </si>
  <si>
    <t>2.3-19-01-1906-0300-1906004-2020680810102-91119B </t>
  </si>
  <si>
    <t>Actividad: Otros servicios de la administración pública n.c.p. - 0.4% super salud </t>
  </si>
  <si>
    <t>R045 </t>
  </si>
  <si>
    <t>RENDIMIENTOS FINANCIEROS COLJUEGOS </t>
  </si>
  <si>
    <t>R196 </t>
  </si>
  <si>
    <t>M. RENDIMIENTOS OTROS RECURSOS DESTINADOS AL ASEGURAMIENTO MUNICIPAL </t>
  </si>
  <si>
    <t>R033 </t>
  </si>
  <si>
    <t>RENDIMIENTOS FINANCIEROS CUENTA MAESTRA REGIMEN SUBSIDIADO </t>
  </si>
  <si>
    <t>2.3-19-02 </t>
  </si>
  <si>
    <t>SUBCUENTA PRESTACION DE SERVICIOS EN SALUD NO CUBIERTOS CON SUBSIDIOS A LA DEMANDA </t>
  </si>
  <si>
    <t>2.3-19-02-1906 </t>
  </si>
  <si>
    <t>2.3-19-02-1906-0300 </t>
  </si>
  <si>
    <t>2.3-19-02-1906-0300-1906004 </t>
  </si>
  <si>
    <t>2.3-19-02-1906-0300-1906004-2022680810101 </t>
  </si>
  <si>
    <t>Proyecto: Fortalecimiento en la prestación de servicios de salud humana a la población migrante irregular y población pobre no asegurada del Distrito de Barrancabermeja-Santander </t>
  </si>
  <si>
    <t>2.3-19-02-1906-0300-1906004-2022680810101-91122 </t>
  </si>
  <si>
    <t>Actividad: Servicios de la administración pública relacionados con la salud. </t>
  </si>
  <si>
    <t>2.3-19-02-1906-0300-1906004-2020680810095 </t>
  </si>
  <si>
    <t>Proyecto: Fortalecimiento, mejoramiento y vigilancia en la prestación de los servicios de salud, en el Distrito de Barrancabermeja, Departamento de Santander </t>
  </si>
  <si>
    <t>2.3-19-02-1906-0300-1906004-2020680810095-91122 </t>
  </si>
  <si>
    <t>R212 </t>
  </si>
  <si>
    <t>PRESTACIóN DE SERVICIOS DE SALUD </t>
  </si>
  <si>
    <t>2.3-19-03 </t>
  </si>
  <si>
    <t>SUBCUENTA SALUD PUBLICA COLECTIVA </t>
  </si>
  <si>
    <t>2.3-19-03-1905 </t>
  </si>
  <si>
    <t>PROGRAMA: Salud pública </t>
  </si>
  <si>
    <t>2.3-19-03-1905-0300 </t>
  </si>
  <si>
    <t>2.3-19-03-1905-0300-1905014A </t>
  </si>
  <si>
    <t>2.3-19-03-1905-0300-1905014A-2020680810103 </t>
  </si>
  <si>
    <t>Proyecto: Desarrollo plan de salud pública de intervenciones colectivas o individuales de alta externalidad en salud, en el Distrito de Barrancabermeja, Departamento de Santander </t>
  </si>
  <si>
    <t>2.3-19-03-1905-0300-1905014A-2020680810103-91122 </t>
  </si>
  <si>
    <t>R016 </t>
  </si>
  <si>
    <t>SGP- SALUD PUBLICA </t>
  </si>
  <si>
    <t>2.3-19-03-1905-0300-1905014A-2020680810088 </t>
  </si>
  <si>
    <t>Proyecto: Apoyo, vigilancia y gestión a la salud pública de las dimensiones prioritarias y transversales enmarcadas en el plan decenal de salud pública, en el Distrito de Barrancabermeja, Departamento de Santander. </t>
  </si>
  <si>
    <t>2.3-19-03-1905-0300-1905014A-2020680810088-85999 </t>
  </si>
  <si>
    <t>2.3-19-03-1905-0300-1905014A-2020680810088-91122 </t>
  </si>
  <si>
    <t>2.3-19-03-1905-0300-1905014B </t>
  </si>
  <si>
    <t>2.3-19-03-1905-0300-1905014B-2020680810088 </t>
  </si>
  <si>
    <t>2.3-19-03-1905-0300-1905014B-2020680810088-85999 </t>
  </si>
  <si>
    <t>2.3-19-03-1905-0300-1905014B-2020680810088-91122 </t>
  </si>
  <si>
    <t>2.3-19-03-1905-0300-1905020 </t>
  </si>
  <si>
    <t>PRODUCTO: Servicio de gestión del riesgo en temas de consumo de sustancias psicoactivas </t>
  </si>
  <si>
    <t>2.3-19-03-1905-0300-1905020-2020680810103- </t>
  </si>
  <si>
    <t>2.3-19-03-1905-0300-1905020-2020680810103-91122 </t>
  </si>
  <si>
    <t>2.3-19-03-1905-0300-1905020-2020680810088- </t>
  </si>
  <si>
    <t>2.3-19-03-1905-0300-1905020-2020680810088-91122 </t>
  </si>
  <si>
    <t>2.3-19-03-1905-0300-1905021 </t>
  </si>
  <si>
    <t>PRODUCTO: Servicio de gestion del riesgo en temas de salud sexual y reproductiva. </t>
  </si>
  <si>
    <t>2.3-19-03-1905-0300-1905021-2020680810103 </t>
  </si>
  <si>
    <t>2.3-19-03-1905-0300-1905021-2020680810103-91122 </t>
  </si>
  <si>
    <t>2.3-19-03-1905-0300-1905021-2020680810088 </t>
  </si>
  <si>
    <t>2.3-19-03-1905-0300-1905021-2020680810088-91119 </t>
  </si>
  <si>
    <t>2.3-19-03-1905-0300-1905021-2020680810088-91122 </t>
  </si>
  <si>
    <t>2.3-19-03-1905-0300-1905022 </t>
  </si>
  <si>
    <t>PRODUCTO: Servicio de gestión del riesgo en temas de trastornos mentales </t>
  </si>
  <si>
    <t>2.3-19-03-1905-0300-1905022-2020680810103 </t>
  </si>
  <si>
    <t>2.3-19-03-1905-0300-1905022-2020680810103-91122 </t>
  </si>
  <si>
    <t>2.3-19-03-1905-0300-1905022A </t>
  </si>
  <si>
    <t>2.3-19-03-1905-0300-1905022A-2022680810041 </t>
  </si>
  <si>
    <t>FORMULACION,ELABORACION Y SOCIALIZACION DE LA POLITICA PUBLICA DE SALUD MENTAL, EN EL DISTRITO DE BARRANCABERMEJA </t>
  </si>
  <si>
    <t>2.3-19-03-1905-0300-1905022A-2022680810041-83111 </t>
  </si>
  <si>
    <t>2.3-19-03-1905-0300-1905022A-2020680810103 </t>
  </si>
  <si>
    <t>2.3-19-03-1905-0300-1905022A-2020680810103-91122 </t>
  </si>
  <si>
    <t>2.3-19-03-1905-0300-1905022A-2020680810088 </t>
  </si>
  <si>
    <t>2.3-19-03-1905-0300-1905022A-2020680810088-91122 </t>
  </si>
  <si>
    <t>2.3-19-03-1905-0300-1905022A-2021680810045 </t>
  </si>
  <si>
    <t>Proyecto: Formulación y elaboración de la política pública de salud mental, en el Distrito de Barrancabermeja, Departamento de Santander. </t>
  </si>
  <si>
    <t>2.3-19-03-1905-0300-1905022A-2021680810045-83111 </t>
  </si>
  <si>
    <t>Actividad: Servicios de consultoría en gestión estratégica. </t>
  </si>
  <si>
    <t>2.3-19-03-1905-0300-1905023A </t>
  </si>
  <si>
    <t>PRODUCTO: Servicio de gestión del riesgo para abordar condiciones crónicas prevalentes </t>
  </si>
  <si>
    <t>2.3-19-03-1905-0300-1905023A-2020680810088 </t>
  </si>
  <si>
    <t>2.3-19-03-1905-0300-1905023A-2020680810088-91122 </t>
  </si>
  <si>
    <t>2.3-19-03-1905-0300-1905023 </t>
  </si>
  <si>
    <t>PRODUCTO: Servicio de gestion del riesgo para abordar condiciones cronicas prevalentes </t>
  </si>
  <si>
    <t>2.3-19-03-1905-0300-1905023-2020680810103 </t>
  </si>
  <si>
    <t>2.3-19-03-1905-0300-1905023-2020680810103-91122 </t>
  </si>
  <si>
    <t>2.3-19-03-1905-0300-1905023-2020680810088 </t>
  </si>
  <si>
    <t>2.3-19-03-1905-0300-1905023-2020680810088-49922 </t>
  </si>
  <si>
    <t>Actividad: Sillones de ruedas para discapacitados. </t>
  </si>
  <si>
    <t>2.3-19-03-1905-0300-1905023-2020680810088-85999 </t>
  </si>
  <si>
    <t>2.3-19-03-1905-0300-1905023-2020680810088-91122 </t>
  </si>
  <si>
    <t>2.3-19-03-1905-0300-1905023-2020680810088-93121 </t>
  </si>
  <si>
    <t>Actividad: Servicios médicos generales. </t>
  </si>
  <si>
    <t>2.3-19-03-1905-0300-1905024 </t>
  </si>
  <si>
    <t>PRODUCTO: Servicio de gestión del riesgo para abordar situaciones de salud relacionadas con condiciones ambientales </t>
  </si>
  <si>
    <t>2.3-19-03-1905-0300-1905024-2020680810103 </t>
  </si>
  <si>
    <t>2.3-19-03-1905-0300-1905024-2020680810103-91122 </t>
  </si>
  <si>
    <t>2.3-19-03-1905-0300-1905024-2020680810088 </t>
  </si>
  <si>
    <t>2.3-19-03-1905-0300-1905024-2020680810088-82199 </t>
  </si>
  <si>
    <t>Actividad: Otros servicios jurídicos n.c.p. </t>
  </si>
  <si>
    <t>2.3-19-03-1905-0300-1905024-2020680810088-83441 </t>
  </si>
  <si>
    <t>Actividad: Servicios de análisis y pruebas de composición y pureza. </t>
  </si>
  <si>
    <t>2.3-19-03-1905-0300-1905024-2020680810088-83510 </t>
  </si>
  <si>
    <t>Actividad: Servicios veterinarios para animales domésticos. </t>
  </si>
  <si>
    <t>2.3-19-03-1905-0300-1905024-2020680810088-85999 </t>
  </si>
  <si>
    <t>2.3-19-03-1905-0300-1905024-2020680810088-91119 </t>
  </si>
  <si>
    <t>2.3-19-03-1905-0300-1905024-2020680810088-91122 </t>
  </si>
  <si>
    <t>2.3-19-03-1905-0300-1905024-2020680810088-94211 </t>
  </si>
  <si>
    <t>Actividad: Servicios de recolección de desechos hospitalarios y otros desechos biológicos peligrosos. </t>
  </si>
  <si>
    <t>2.3-19-03-1905-0300-1905025 </t>
  </si>
  <si>
    <t>PRODUCTO: Servicio de gestión del riesgo para abordar situaciones prevalentes de origen laboral </t>
  </si>
  <si>
    <t>2.3-19-03-1905-0300-1905025-2020680810103 </t>
  </si>
  <si>
    <t>Proyecto: Desarrollo plan de salud pública de intervenciones colectivas o individuales de alta externalidad en salud, en el Distrito de Barrancabermeja, Departamento de Santander. </t>
  </si>
  <si>
    <t>2.3-19-03-1905-0300-1905025-2020680810103-91122 </t>
  </si>
  <si>
    <t>2.3-19-03-1905-0300-1905025-2020680810088 </t>
  </si>
  <si>
    <t>2.3-19-03-1905-0300-1905025-2020680810088-82199 </t>
  </si>
  <si>
    <t>2.3-19-03-1905-0300-1905025-2020680810088-91119 </t>
  </si>
  <si>
    <t>2.3-19-03-1905-0300-1905025-2020680810088-91122 </t>
  </si>
  <si>
    <t>2.3-19-03-1905-0300-1905026 </t>
  </si>
  <si>
    <t>PRODUCTO: Servicio de gestion del riesgo para enfermedades emergentes, reemergentes y desatendidas </t>
  </si>
  <si>
    <t>2.3-19-03-1905-0300-1905026-2020680810103 </t>
  </si>
  <si>
    <t>2.3-19-03-1905-0300-1905026-2020680810103-91122 </t>
  </si>
  <si>
    <t>R034 </t>
  </si>
  <si>
    <t>RENDIMIENTOS FINANCIEROS SGP SALUD PUBLICA </t>
  </si>
  <si>
    <t>2.3-19-03-1905-0300-1905026-2020680810088 </t>
  </si>
  <si>
    <t>2.3-19-03-1905-0300-1905026-2020680810088-82199 </t>
  </si>
  <si>
    <t>2.3-19-03-1905-0300-1905026-2020680810088-85999 </t>
  </si>
  <si>
    <t>2.3-19-03-1905-0300-1905026-2020680810088-91119 </t>
  </si>
  <si>
    <t>2.3-19-03-1905-0300-1905026-2020680810088-91122 </t>
  </si>
  <si>
    <t>R133 </t>
  </si>
  <si>
    <t>SGP SALUD PUBLICA- RECURSOS DEL BALANCE </t>
  </si>
  <si>
    <t>2.3-19-03-1905-0300-1905027 </t>
  </si>
  <si>
    <t>PRODUCTO: Servicios de gestion del riesgo para enfermedades inmunoprevenibles </t>
  </si>
  <si>
    <t>2.3-19-03-1905-0300-1905027-2020680810103 </t>
  </si>
  <si>
    <t>2.3-19-03-1905-0300-1905027-2020680810103-91122 </t>
  </si>
  <si>
    <t>2.3-19-03-1905-0300-1905027-2020680810088 </t>
  </si>
  <si>
    <t>2.3-19-03-1905-0300-1905027-2020680810088-2.3.2.01.003.01.06 </t>
  </si>
  <si>
    <t>Otras máquinas para usos generales y sus partes y piezas </t>
  </si>
  <si>
    <t>2.3-19-03-1905-0300-1905027-2020680810088-2.3.2.01.003.04.02 </t>
  </si>
  <si>
    <t>Aparatos de control eléctrico y distribución de electricidad y sus partes y piezas </t>
  </si>
  <si>
    <t>2.3-19-03-1905-0300-1905027-2020680810088-2.3.2.01.003.06.02 </t>
  </si>
  <si>
    <t>Instrumentos y aparatos de medición, verificación, análisis, de navegación y para otros fines (excepto instrumentos ópticos); instrumentos de control de procesos industriales, sus partes, piezas y accesorios </t>
  </si>
  <si>
    <t>2.3-19-03-1905-0300-1905027-2020680810088-2.3.2.02.01.03 </t>
  </si>
  <si>
    <t>Otros bienes transportables (excepto productos metálicos, maquinaria y equipo) </t>
  </si>
  <si>
    <t>2.3-19-03-1905-0300-1905027-2020680810088-82199 </t>
  </si>
  <si>
    <t>Actividad: Otros servicios jurídicos n.c.p. - </t>
  </si>
  <si>
    <t>2.3-19-03-1905-0300-1905027-2020680810088-85999 </t>
  </si>
  <si>
    <t>2.3-19-03-1905-0300-1905027-2020680810088-91119 </t>
  </si>
  <si>
    <t>2.3-19-03-1905-0300-1905027-2020680810088-91122 </t>
  </si>
  <si>
    <t>2.3-19-03-1905-0300-1905027-2020680810088-3699099 </t>
  </si>
  <si>
    <t>Artículos n.c.p. de material plástico para farmacia y laboratorio </t>
  </si>
  <si>
    <t>2.3-19-03-1905-0300-1905027-2020680810088-4391399 </t>
  </si>
  <si>
    <t>Aparatos frigoríficos n.c.p. </t>
  </si>
  <si>
    <t>2.3-19-03-1905-0300-1905027-2020680810088-4621215 </t>
  </si>
  <si>
    <t>Estabilizadores electricos </t>
  </si>
  <si>
    <t>2.3-19-03-1905-0300-1905027-2020680810088-4825101 </t>
  </si>
  <si>
    <t>Termómetros </t>
  </si>
  <si>
    <t>2.3-19-03-1905-0300-1905027-2020680810088-8715699 </t>
  </si>
  <si>
    <t>Servicio de mantenimiento y reparación de máquinas de uso general n.c.p. </t>
  </si>
  <si>
    <t>R077 </t>
  </si>
  <si>
    <t>REND. FINANCIERO SGP SALUD PUBLICA REC DEL BALANCE </t>
  </si>
  <si>
    <t>2.3-19-03-1905-0300-1905028 </t>
  </si>
  <si>
    <t>PRODUCTO: Servicio de gestión del riesgo para temas de consumo, aprovechamiento biológico, calidad e inocuidad de los alimentos </t>
  </si>
  <si>
    <t>2.3-19-03-1905-0300-1905028-2020680810103 </t>
  </si>
  <si>
    <t>2.3-19-03-1905-0300-1905028-2020680810103-91122 </t>
  </si>
  <si>
    <t>2.3-19-03-1905-0300-1905028-2020680810088 </t>
  </si>
  <si>
    <t>2.3-19-03-1905-0300-1905028-2020680810088-91122 </t>
  </si>
  <si>
    <t>2.3-19-03-1905-0300-1905029 </t>
  </si>
  <si>
    <t>PRODUCTO: Servicio de suministro de insumos para el manejo de eventos de interes en salud publica </t>
  </si>
  <si>
    <t>2.3-19-03-1905-0300-1905029-2020680810088 </t>
  </si>
  <si>
    <t>2.3-19-03-1905-0300-1905029-2020680810088-8715699 </t>
  </si>
  <si>
    <t>Servicio de mantenimiento y reparación de maquinas de uso general n.c.p. </t>
  </si>
  <si>
    <t>2.3-19-03-1905-0300-1905029-2020680810088-82199 </t>
  </si>
  <si>
    <t>2.3-19-03-1905-0300-1905029-2020680810088-91119 </t>
  </si>
  <si>
    <t>2.3-19-03-1905-0300-1905029-2020680810088-3466106 </t>
  </si>
  <si>
    <t>Insecticidas y fungicidas líquidos para uso vegetal </t>
  </si>
  <si>
    <t>2.3-19-03-1905-0300-1905029-2020680810088-3699099 </t>
  </si>
  <si>
    <t>2.3-19-03-1905-0300-1905029-2020680810088-43913 </t>
  </si>
  <si>
    <t>Equipo de refrigeración o congelación y bombas de calor (excepto equipo para uso doméstico) </t>
  </si>
  <si>
    <t>2.3-19-03-1905-0300-1905029-2020680810088-43923 </t>
  </si>
  <si>
    <t>Extintores de incendios; pistolas pulverizadoras y aparatos análogos; máquinas con sopletes de vapor o arena y aparatos análogos de proyección de chorros; aparatos mecánicos para proyectar, dispersar o pulverizar líquidos o polvos (excepto aparatos agrícolas u hortícolas) </t>
  </si>
  <si>
    <t>2.3-19-03-1905-0300-1905029-2020680810088-48251 </t>
  </si>
  <si>
    <t>Hidrómetros e instrumentos de flotación similares, termómetros, pirómetros, barómetros, higrómetros y sicómetros </t>
  </si>
  <si>
    <t>2.3-19-03-1905-0300-1905029-2020680810088-91122 </t>
  </si>
  <si>
    <t>2.3-19-03-1905-0300-1905031 </t>
  </si>
  <si>
    <t>PRODUCTO: Servicio de promoción de la salud y prevención de riesgos asociados a condiciones no transmisibles </t>
  </si>
  <si>
    <t>2.3-19-03-1905-0300-1905031-2020680810088 </t>
  </si>
  <si>
    <t>2.3-19-03-1905-0300-1905031-2020680810088-91122 </t>
  </si>
  <si>
    <t>2.3-19-03-1905-0300-1905040 </t>
  </si>
  <si>
    <t>PRODUCTO: Servicio de certificación de discapacidad para las personas con discapacidad </t>
  </si>
  <si>
    <t>2.3-19-03-1905-0300-1905040-2020680810088 </t>
  </si>
  <si>
    <t>2.3-19-03-1905-0300-1905040-2020680810088-4992201 </t>
  </si>
  <si>
    <t>Actividad: Sillones de ruedas para discapacitados </t>
  </si>
  <si>
    <t>2.3-19-03-1905-0300-1905040-2020680810088-91122 </t>
  </si>
  <si>
    <t>2.3-19-03-1905-0300-1905040-2020680810088-93121 </t>
  </si>
  <si>
    <t>Actividad: Servicios médicos generales </t>
  </si>
  <si>
    <t>2.3-19-03-1905-0300-1905040-2020680810103 </t>
  </si>
  <si>
    <t>2.3-19-03-1905-0300-1905040-2020680810103-91122 </t>
  </si>
  <si>
    <t>2.3-19-03-1905-0300-1905031-2020680810103 </t>
  </si>
  <si>
    <t>2.3-19-03-1905-0300-1905031-2020680810103-91122 </t>
  </si>
  <si>
    <t>2.3-19-03-1903 </t>
  </si>
  <si>
    <t>PROGRAMA: Inspección, vigilancia y control </t>
  </si>
  <si>
    <t>2.3-19-03-1903-0300 </t>
  </si>
  <si>
    <t>2.3-19-03-1903-0300-1903025 </t>
  </si>
  <si>
    <t>PRODUCTO: Servicio de implementación de estrategias para el fortalecimiento del control social en salud </t>
  </si>
  <si>
    <t>2.3-19-03-1903-0300-1903025-2020680810114 </t>
  </si>
  <si>
    <t>Proyecto: Fortalecimiento y mejoramiento de la estrategia atención primaria en salud en el Distrito de Barrancabermeja, Departamento de Santander. </t>
  </si>
  <si>
    <t>2.3-19-03-1903-0300-1903025-2020680810114-91122 </t>
  </si>
  <si>
    <t>2.3-19-04 </t>
  </si>
  <si>
    <t>SUBCUENTA OTROS GASTOS EN SALUD </t>
  </si>
  <si>
    <t>2.3-19-04-1903B </t>
  </si>
  <si>
    <t>2.3-19-04-1903B-0300 </t>
  </si>
  <si>
    <t>SUBPROGRAMA: Intersubsectorial Salud. </t>
  </si>
  <si>
    <t>2.3-19-04-1903B-0300-1903011 </t>
  </si>
  <si>
    <t>PRODUCTO: Servicio de inspección, vigilancia y control </t>
  </si>
  <si>
    <t>2.3-19-04-1903B-0300-1903011-2020680810095 </t>
  </si>
  <si>
    <t>Proyecto: Fortalecimiento, mejoramiento y vigilancia en la prestación de los servicios de salud, en el Distrito de Barrancabermeja, Departamento de Santander. </t>
  </si>
  <si>
    <t>2.3-19-04-1903B-0300-1903011-2020680810095-82199 </t>
  </si>
  <si>
    <t>2.3-19-04-1903B-0300-1903011-2020680810095-91119 </t>
  </si>
  <si>
    <t>R173 </t>
  </si>
  <si>
    <t>RENDIMIENTOS FINANCIEROS OTROS GASTOS EN SALUD - RECURSOS DEL BALANCE </t>
  </si>
  <si>
    <t>2.3-19-04-1903B-0300-1903011-2020680810095-91122 </t>
  </si>
  <si>
    <t>2.3-19-04-1903B-0300-1903011-2020680810095-83611 </t>
  </si>
  <si>
    <t>Actividad: Servicios integrales de publicidad </t>
  </si>
  <si>
    <t>2.3-19-04-1903B-0300-1903011-2020680810095-83990 </t>
  </si>
  <si>
    <t>2.3-19-04-1903B-0300-1903011-2020680810095-85999 </t>
  </si>
  <si>
    <t>R044 </t>
  </si>
  <si>
    <t>RENDIMIENTOS FINANCIEROS - OTROS GASTOS EN SALUD </t>
  </si>
  <si>
    <t>2.3-19-04-1903 </t>
  </si>
  <si>
    <t>2.3-19-04-1903-0300 </t>
  </si>
  <si>
    <t>2.3-19-04-1903-0300-1903025 </t>
  </si>
  <si>
    <t>PRODUCTO: Servicio de implementacion de estrategias para el fortalecimiento del control social en salud </t>
  </si>
  <si>
    <t>2.3-19-04-1903-0300-1903025-2020680810099 </t>
  </si>
  <si>
    <t>Proyecto: Implementación de acciones de promoción y participación social en poblaciones vulnerables del Distrito de Barrancaabermeja, Departamento de Santander </t>
  </si>
  <si>
    <t>2.3-19-04-1903-0300-1903025-2020680810099-83611 </t>
  </si>
  <si>
    <t>Actividad: Servicios integrales de publicidad. </t>
  </si>
  <si>
    <t>2.3-19-04-1903-0300-1903025-2020680810099-85999 </t>
  </si>
  <si>
    <t>2.3-19-04-1903-0300-1903025-2020680810099-91119 </t>
  </si>
  <si>
    <t>2.3-19-04-1903-0300-1903025-2020680810099-82199 </t>
  </si>
  <si>
    <t>2.3-19-04-1903-0300-1903025-2020680810099-83990 </t>
  </si>
  <si>
    <t>2.3-19-04-1903-0300-1903025-2020680810099-91122 </t>
  </si>
  <si>
    <t>2.3-19-04-1903-0300-1903025-2020680810099-93121 </t>
  </si>
  <si>
    <t>Actividad: servicios médicos general </t>
  </si>
  <si>
    <t>R193 </t>
  </si>
  <si>
    <t>MINISTERIO DE SALUD Y LA PROTECION SOCIAL </t>
  </si>
  <si>
    <t>2.3-19-02-1906E </t>
  </si>
  <si>
    <t>2.3-19-02-1906E-0300 </t>
  </si>
  <si>
    <t>2.3-19-02-1906E-0300-1906004 </t>
  </si>
  <si>
    <t>2.3-19-02-1906E-0300-1906004-2022680810100 </t>
  </si>
  <si>
    <t>Proyecto: Apoyo a la financiación de los gastos de operación de la Empresa Social del Estado ESE, con recursos de Subsidio a la Oferta, en el Distrito de Barrancabermeja, Santander. </t>
  </si>
  <si>
    <t>2.3-19-02-1906E-0300-1906004-2022680810100-91122 </t>
  </si>
  <si>
    <t>2.3-19-04-1905 </t>
  </si>
  <si>
    <t>2.3-19-04-1905-0300 </t>
  </si>
  <si>
    <t>SUBPROGRAMA. Intersubsectorial salud </t>
  </si>
  <si>
    <t>2.3-19-04-1905-0300-1905054 </t>
  </si>
  <si>
    <t>PRODUCTO. Servicio de promoción de la salud </t>
  </si>
  <si>
    <t>2.3-19-04-1905-0300-1905054-2022680810098 </t>
  </si>
  <si>
    <t>PROYECTO. Suministro de dispositivos de asistencia personal a población con discapacidad del distrito de Barrancabermeja, santander </t>
  </si>
  <si>
    <t>2.3-19-04-1905-0300-1905054-2022680810098-2.3.2.01.003.07.02 </t>
  </si>
  <si>
    <t>Actividad: Bicicletas y sillones de ruedas para discapacitados </t>
  </si>
  <si>
    <t>2.3-19-04-1905-0300-1905054-2022680810098-3699024 </t>
  </si>
  <si>
    <t>Actividad: cojinería de plástico espumado flexible </t>
  </si>
  <si>
    <t>2.3-19-04-1905B </t>
  </si>
  <si>
    <t>2.3-19-04-1905B-0300 </t>
  </si>
  <si>
    <t>2.3-19-04-1905B-0300-1905015 </t>
  </si>
  <si>
    <t>2.3-19-04-1905B-0300-1905015-2020680810134 </t>
  </si>
  <si>
    <t>Proyecto: Fortalecimiento del sistema de emergencias y desastres en salud del Distrito de Barrancabermeja, Departamento de Santander </t>
  </si>
  <si>
    <t>2.3-19-04-1905B-0300-1905015-2020680810134-91122 </t>
  </si>
  <si>
    <t>2.3-19-04-1905B-0300-1905019 </t>
  </si>
  <si>
    <t>PRODUCTO: Servicio de educación informal en temas de salud pública </t>
  </si>
  <si>
    <t>2.3-19-04-1905B-0300-1905019-2020680810134 </t>
  </si>
  <si>
    <t>2.3-19-04-1905B-0300-1905019-2020680810134-91122 </t>
  </si>
  <si>
    <t>2.3-19-04-1905B-0300-1905030 </t>
  </si>
  <si>
    <t>PRODUCTO: Servicio de atención en salud pública en situaciones de emergencias y desastres </t>
  </si>
  <si>
    <t>2.3-19-04-1905B-0300-1905030-2020680810134 </t>
  </si>
  <si>
    <t>2.3-19-04-1905B-0300-1905030-2020680810134-82199 </t>
  </si>
  <si>
    <t>2.3-19-04-1905B-0300-1905030-2020680810134-83132 </t>
  </si>
  <si>
    <t>2.3-19-04-1905B-0300-1905030-2020680810134-83990 </t>
  </si>
  <si>
    <t>2.3-19-04-1905B-0300-1905030-2020680810134-85999 </t>
  </si>
  <si>
    <t>2.3-19-04-1905B-0300-1905030-2020680810134-91122 </t>
  </si>
  <si>
    <t>2.3-19-04-1905B-0300-1905030-2020680810134-93194 </t>
  </si>
  <si>
    <t>Actividad: Servicios de ambulancia. </t>
  </si>
  <si>
    <t>2.3-19-04-1905D </t>
  </si>
  <si>
    <t/>
  </si>
  <si>
    <t>2.3-19-04-1905D-0300 </t>
  </si>
  <si>
    <t>2.3-19-04-1905D-0300-1905025 </t>
  </si>
  <si>
    <t>2.3-19-04-1905D-0300-1905025-2022680810089 </t>
  </si>
  <si>
    <t>Proyecto: Apoyo logístico para realizar el Congreso XIII de Seguridad y Salud en el Trabajo para la población Formal e informal, en el Distrito de Barrancabermeja. </t>
  </si>
  <si>
    <t>2.3-19-04-1905D-0300-1905025-2022680810089-2716001 </t>
  </si>
  <si>
    <t>Actividad: Carpas de lona </t>
  </si>
  <si>
    <t>2.3-19-04-1905D-0300-1905025-2022680810089-2719004 </t>
  </si>
  <si>
    <t>Actividad: Tapabocas y otras prendas ropa médica </t>
  </si>
  <si>
    <t>2.3-19-04-1905D-0300-1905025-2022680810089-2791106 </t>
  </si>
  <si>
    <t>Actividad: Insignias, escarapelas, banderines y similares </t>
  </si>
  <si>
    <t>2.3-19-04-1905D-0300-1905025-2022680810089-2922216 </t>
  </si>
  <si>
    <t>Actividad: Maletines, tulas y similares en fibras artificiales y sintéticas </t>
  </si>
  <si>
    <t>2.3-19-04-1905D-0300-1905025-2022680810089-3212899 </t>
  </si>
  <si>
    <t>Actividad: Papeles n.c.p. </t>
  </si>
  <si>
    <t>2.3-19-04-1905D-0300-1905025-2022680810089-3262007 </t>
  </si>
  <si>
    <t>Actividad: Vallas; avisos y otros similares elaborados en material textil </t>
  </si>
  <si>
    <t>2.3-19-04-1905D-0300-1905025-2022680810089-32690 </t>
  </si>
  <si>
    <t>Actividad: Otros impresos n.c.p. </t>
  </si>
  <si>
    <t>2.3-19-04-1905D-0300-1905025-2022680810089-3270103 </t>
  </si>
  <si>
    <t>Actividad: Agendas y similares con cubierta de material plástico </t>
  </si>
  <si>
    <t>2.3-19-04-1905D-0300-1905025-2022680810089-3413999 </t>
  </si>
  <si>
    <t>Actividad: Alcoholes n.c.p </t>
  </si>
  <si>
    <t>2.3-19-04-1905D-0300-1905025-2022680810089-3699010 </t>
  </si>
  <si>
    <t>Actividad: Tapas para agendas, carpetas o similares en vinilo </t>
  </si>
  <si>
    <t>2.3-19-04-1905D-0300-1905025-2022680810089-3891103 </t>
  </si>
  <si>
    <t>Actividad: Lapiceros </t>
  </si>
  <si>
    <t>2.3-19-04-1905D-0300-1905025-2022680810089-85961 </t>
  </si>
  <si>
    <t>2.3-19-04-1905D-0300-1905025-2022680810089-91122 </t>
  </si>
  <si>
    <t>2.3-19-04-1905C </t>
  </si>
  <si>
    <t>2.3-19-04-1905C-0300 </t>
  </si>
  <si>
    <t>2.3-19-04-1905C-0300-1905014 </t>
  </si>
  <si>
    <t>2.3-19-04-1905C-0300-1905014-2020680810099 </t>
  </si>
  <si>
    <t>2.3-19-04-1905C-0300-1905014-2020680810099-83611 </t>
  </si>
  <si>
    <t>2.3-19-04-1905C-0300-1905014-2020680810099-83990 </t>
  </si>
  <si>
    <t>2.3-19-04-1905C-0300-1905014-2020680810099-85999 </t>
  </si>
  <si>
    <t>2.3-19-04-1905C-0300-1905014-2020680810099-91119 </t>
  </si>
  <si>
    <t>2.3-19-04-1905C-0300-1905014-2020680810099-91122 </t>
  </si>
  <si>
    <t>2.3-19-04-1905C-0300-1905019 </t>
  </si>
  <si>
    <t>PRODUCTO: Servicio de educacion informal en temas de salud publica </t>
  </si>
  <si>
    <t>2.3-19-04-1905C-0300-1905019-2020680810099 </t>
  </si>
  <si>
    <t>2.3-19-04-1905C-0300-1905019-2020680810099-83990 </t>
  </si>
  <si>
    <t>2.3-19-04-1905C-0300-1905019-2020680810099-85999 </t>
  </si>
  <si>
    <t>2.3-19-04-1905C-0300-1905019-2020680810099-91119 </t>
  </si>
  <si>
    <t>2.3-19-04-1905C-0300-1905019-2020680810099-91122 </t>
  </si>
  <si>
    <t>2.3-19-04-1905C-0300-1905020 </t>
  </si>
  <si>
    <t>PRODUCTO: Servicio de gestion del riesgo en temas de consumo de sustancias psicoactivas </t>
  </si>
  <si>
    <t>2.3-19-04-1905C-0300-1905020-2020680810099 </t>
  </si>
  <si>
    <t>2.3-19-04-1905C-0300-1905020-2020680810099-91122 </t>
  </si>
  <si>
    <t>2.3-19-04-1905C-0300-1905022 </t>
  </si>
  <si>
    <t>PRODUCTO: Servicio de gestion del riesgo en temas de trastornos mentales </t>
  </si>
  <si>
    <t>2.3-19-04-1905C-0300-1905022-2020680810099 </t>
  </si>
  <si>
    <t>2.3-19-04-1905C-0300-1905022-2020680810099-91122 </t>
  </si>
  <si>
    <t>2.3-19-04-1906B </t>
  </si>
  <si>
    <t>2.3-19-04-1906B-0300 </t>
  </si>
  <si>
    <t>2.3-19-04-1906B-0300-1906004 </t>
  </si>
  <si>
    <t>2.3-19-04-1906B-0300-1906004-2020680810095 </t>
  </si>
  <si>
    <t>2.3-19-04-1906B-0300-1906004-2020680810095-82199 </t>
  </si>
  <si>
    <t>2.3-19-04-1906B-0300-1906004-2020680810095-83990 </t>
  </si>
  <si>
    <t>2.3-19-04-1906B-0300-1906004-2020680810095-91119 </t>
  </si>
  <si>
    <t>2.3-19-04-1906B-0300-1906004-2020680810095-91122 </t>
  </si>
  <si>
    <t>2.3-19-04-1906B-0300-1906029 </t>
  </si>
  <si>
    <t>PRODUCTO: Servicio de asistencia tecnica a instituciones prestadoras de servicios de salud </t>
  </si>
  <si>
    <t>2.3-19-04-1906B-0300-1906029-2020680810095 </t>
  </si>
  <si>
    <t>2.3-19-04-1906B-0300-1906029-2020680810095-83611 </t>
  </si>
  <si>
    <t>2.3-19-04-1906B-0300-1906029-2020680810095-83990 </t>
  </si>
  <si>
    <t>2.3-19-04-1906B-0300-1906029-2020680810095-91119 </t>
  </si>
  <si>
    <t>2.3-19-04-1906B-0300-1906029-2020680810095-91122 </t>
  </si>
  <si>
    <t>2.3-19-04-1906B-0300-1906031 </t>
  </si>
  <si>
    <t>PRODUCTO: Servicio de información para las instituciones públicas prestadoras de salud y la dirección de la entidad territorial implementado </t>
  </si>
  <si>
    <t>2.3-19-04-1906B-0300-1906031-2020680810095 </t>
  </si>
  <si>
    <t>2.3-19-04-1906B-0300-1906031-2020680810095-83990 </t>
  </si>
  <si>
    <t>2.3-19-04-1906C </t>
  </si>
  <si>
    <t>2.3-19-04-1906C-0300 </t>
  </si>
  <si>
    <t>2.3-19-04-1906C-0300-1906004 </t>
  </si>
  <si>
    <t>2.3-19-04-1906C-0300-1906004-2020680810102 </t>
  </si>
  <si>
    <t>Proyecto: Fortalecimiento y vigilancia de la autoridad sanitaria para el aseguramiento en salud, en el Distrito de Barrancabermeja, Departamento de Santander </t>
  </si>
  <si>
    <t>2.3-19-04-1906C-0300-1906004-2020680810102-82199 </t>
  </si>
  <si>
    <t>2.3-19-04-1906C-0300-1906004-2020680810102-83990 </t>
  </si>
  <si>
    <t>2.3-19-04-1906C-0300-1906004-2020680810102-85999 </t>
  </si>
  <si>
    <t>2.3-19-04-1906C-0300-1906004-2020680810102-91119 </t>
  </si>
  <si>
    <t>2.3-19-04-1906C-0300-1906004-2020680810102-91122 </t>
  </si>
  <si>
    <t>2.3-19-04-1906C-0300-1906031 </t>
  </si>
  <si>
    <t>2.3-19-04-1906C-0300-1906031-2020680810102 </t>
  </si>
  <si>
    <t>2.3-19-04-1906C-0300-1906031-2020680810102-83990 </t>
  </si>
  <si>
    <t>2.3-19-04-1906C-0300-1906031-2020680810102-85999 </t>
  </si>
  <si>
    <t>2.3-19-04-1906C-0300-1906032 </t>
  </si>
  <si>
    <t>PRODUCTO: Servicio de promoción de afiliaciones al régimen contributivo del Sistema General de Seguridad Social de las personas con capacidad de pago </t>
  </si>
  <si>
    <t>2.3-19-04-1906C-0300-1906032-2020680810102 </t>
  </si>
  <si>
    <t>2.3-19-04-1906C-0300-1906032-2020680810102-83990 </t>
  </si>
  <si>
    <t>2.3-19-04-1906D </t>
  </si>
  <si>
    <t>2.3-19-04-1906D-0300 </t>
  </si>
  <si>
    <t>2.3-19-04-1906D-0300-1906004 </t>
  </si>
  <si>
    <t>PRODUCTO: Servicio de atencion en salud a la poblacion </t>
  </si>
  <si>
    <t>2.3-19-04-1906D-0300-1906004-2020680810099 </t>
  </si>
  <si>
    <t>2.3-19-04-1906D-0300-1906004-2020680810099-91119 </t>
  </si>
  <si>
    <t>2.3-19-04-1906D-0300-1906004-2020680810099-91122 </t>
  </si>
  <si>
    <t>SECCION 07 SECRETARIA DE EDUCACION </t>
  </si>
  <si>
    <t>2.3-22 </t>
  </si>
  <si>
    <t>SECTOR EDUCACION </t>
  </si>
  <si>
    <t>2.3-22-2201 </t>
  </si>
  <si>
    <t>PROGRAMA: Calidad, cobertura y fortalecimiento de la educación inicial, prescolar, básica y media </t>
  </si>
  <si>
    <t>2.3-22-2201-0700 </t>
  </si>
  <si>
    <t>SUBPROGRAMA:Intersubsectorial Educación </t>
  </si>
  <si>
    <t>2.3-22-2201-0700-2201051 </t>
  </si>
  <si>
    <t>Producto: Infraestructura educativa construida </t>
  </si>
  <si>
    <t>2.3-22-2201-0700-2201051-2022680810056 </t>
  </si>
  <si>
    <t>Proyecto: Construcción y dotación de la infraestructura del Centro Educativo Campo Galán, Sede Ciénaga del Opón, en el Distrito de Barrancabermeja </t>
  </si>
  <si>
    <t>2.3-22-2201-0700-2201051-2022680810056-53290 </t>
  </si>
  <si>
    <t>SECTOR DE EDUCACION </t>
  </si>
  <si>
    <t>2.3-22-2201-0700-2201051-2022680810056-83939 </t>
  </si>
  <si>
    <t>2.3-22-2201-0700-2201051-2022680810057 </t>
  </si>
  <si>
    <t>Proyecto: Construcción y dotación de comedor y cocina del Instituto Técnico Superior Industrial en el Distrito de Barrancabermeja </t>
  </si>
  <si>
    <t>2.3-22-2201-0700-2201051-2022680810057-53290 </t>
  </si>
  <si>
    <t>2.3-22-2201-0700-2201051-2022680810057-83939 </t>
  </si>
  <si>
    <t>2.3-22-2201-0700-2201067 </t>
  </si>
  <si>
    <t>Producto: Servicio de Apoyo para el fortalecimiento de escuela de padres. </t>
  </si>
  <si>
    <t>2.3-22-2201-0700-2201067-2022680810088 </t>
  </si>
  <si>
    <t>Proyecto. Apoyo para fortalecer la participación activa de padres, madres y cuidadores, en la formación integral de los niños, niñas y adolescentes de los establecimientos educativos oficiales del Distrito de Barrancabermeja, Santander </t>
  </si>
  <si>
    <t>2.3-22-2201-0700-2201067-2022680810088-92919 </t>
  </si>
  <si>
    <t>Otros Tipos de Servicios Educativos y de formación, n.c.p. </t>
  </si>
  <si>
    <t>2.3-22-2201-0700-2201069 </t>
  </si>
  <si>
    <t>Producto: Infraestructura educativa dotada </t>
  </si>
  <si>
    <t>2.3-22-2201-0700-2201069-2021680810101 </t>
  </si>
  <si>
    <t>Proyecto: Dotación de equipos de cocina, utensilios y menaje para los restaurantes escolares en los establecimientos educativos oficiales del Distrito de Barrancabermeja, Santander </t>
  </si>
  <si>
    <t>2.3-22-2201-0700-2201069-2021680810101-2.3.2.01.003.02.08-V </t>
  </si>
  <si>
    <t>Otra maquinaria para usos especiales y sus partes y piezas </t>
  </si>
  <si>
    <t>R154 </t>
  </si>
  <si>
    <t>MINISTERIO DE EDUCACION NACIONAL PROGRAMA PAE LEY 1450 DE 2011 RECURSOS DEL BALANCE </t>
  </si>
  <si>
    <t>2.3-22-2201-0700-2201069-2021680810101-2.3.2.01.01.003.02.08 </t>
  </si>
  <si>
    <t>Otra maquinaria para usos especiales y sus partes y piezas: CD # 21-07036 BPIN 2021680810101 CEPAA 6015 Proceso Contractual SA-SI-019-2021 dotación de equipos de cocina, utensilios y menaje para los restaurantes del distrito de Barrancabermeja, Santander. </t>
  </si>
  <si>
    <t>R049 </t>
  </si>
  <si>
    <t>SGR - ALIMENTACIóN ESCOLAR - RECURSOS DEL BALANCE </t>
  </si>
  <si>
    <t>R053 </t>
  </si>
  <si>
    <t>SGP ALIMENTACIóN ESCOLAR RECURSOS DEL BALANCE </t>
  </si>
  <si>
    <t>R058 </t>
  </si>
  <si>
    <t>MINISTERIO DE EDUCACION NACIONAL </t>
  </si>
  <si>
    <t>R070 </t>
  </si>
  <si>
    <t>RENDIMIENTOS FINANCIEROS - SGP ALIMENTACIóN ESCOLAR RECURSOS DEL BALANCE </t>
  </si>
  <si>
    <t>R091 </t>
  </si>
  <si>
    <t>RENDIMIENTOS FINANCIEROS SGR - ALIMENTACIóN ESCOLAR - RECURSOS DEL BALANCE </t>
  </si>
  <si>
    <t>R182 </t>
  </si>
  <si>
    <t>RENDIMIENTOS FINANCIEROS MINISTERIO DE EDUCACIóN NACIONAL PROGRAMA PAE LEY 1450 DE 2011 RECURSOS DEL BALANCE </t>
  </si>
  <si>
    <t>2.3-22-2201-0700-2201071 </t>
  </si>
  <si>
    <t>Producto: Servicio educativo </t>
  </si>
  <si>
    <t>2.3-22-2201-0700-2201071-2022680810013 </t>
  </si>
  <si>
    <t>Proyecto. MEJORAMIENTO DE LOS PROCESOS EDUCATIVOS EN INCLUSION Y EQUIDAD EN LOS CENTROS EDUCATIVOS OFICIALES EN EL DISTRITO DE SANTANDER </t>
  </si>
  <si>
    <t>2.3-22-2201-0700-2201071-2022680810013-81239 </t>
  </si>
  <si>
    <t>R012 </t>
  </si>
  <si>
    <t>SISTEMA GENERAL DE PARTICIPACIONES (S.G.P ) - EDUCACION PRESTACION DE SERVICIOS </t>
  </si>
  <si>
    <t>R013 </t>
  </si>
  <si>
    <t>SGP EDUCACION CALIDAD </t>
  </si>
  <si>
    <t>2.3-22-2201-0700-2201071-2022680810013-85999 </t>
  </si>
  <si>
    <t>2.3-22-2201-0700-2201071-2020680810050 </t>
  </si>
  <si>
    <t>Proyecto: MANTENIMIENTO DEL PAGO DE NÓMINA DEL PERSONAL DOCENTE, DIRECTIVO DOCENTE Y ADMINISTRATIVOS DEL SECTOR EDUCATIVO OFICIAL DEL DISTRITO DE BARRANCABERMEJA, SANTANDER </t>
  </si>
  <si>
    <t>2.3-22-2201-0700-2201071-2020680810050-2.3.1.01.01.002 </t>
  </si>
  <si>
    <t>Factores salariales especiales </t>
  </si>
  <si>
    <t>2.3-22-2201-0700-2201071-2020680810050-2.3.1.01.01.002.31 </t>
  </si>
  <si>
    <t>Bonificacion pedagogica docentes preescolar, basica y media </t>
  </si>
  <si>
    <t>2.3-22-2201-0700-2201071-2020680810050-2.3.1.01.03.101 </t>
  </si>
  <si>
    <t>Bonificación Zona de Difícil Acceso docentes Prescolar, Básica y Media </t>
  </si>
  <si>
    <t>2.3-22-2201-0700-2201071-2020680810050-2.3.1 </t>
  </si>
  <si>
    <t>Gastos de Personal </t>
  </si>
  <si>
    <t>2.3-22-2201-0700-2201071-2020680810050-2.3.1.01.02.002.01 </t>
  </si>
  <si>
    <t>aportes a la seguridad social en salud docentes y directivos docentes </t>
  </si>
  <si>
    <t>2.3-22-2201-0700-2201071-2020680810050-2.3.1.01.02.002.02 </t>
  </si>
  <si>
    <t>Aportes a la seguridad social en salud Administrativos </t>
  </si>
  <si>
    <t>2.3-22-2201-0700-2201071-2020680810050-2.3.1.01.01 </t>
  </si>
  <si>
    <t>Factores constitutivos de salario </t>
  </si>
  <si>
    <t>2.3-22-2201-0700-2201071-2020680810050-2.3.1.01.01.001 </t>
  </si>
  <si>
    <t>Factores Salariales comunes </t>
  </si>
  <si>
    <t>2.3-22-2201-0700-2201071-2020680810050-2.3.1.01.01.001.01 </t>
  </si>
  <si>
    <t>Sueldo Básico </t>
  </si>
  <si>
    <t>2.3-22-2201-0700-2201071-2020680810050-2.3.1.01.01.001.01.01 </t>
  </si>
  <si>
    <t>Sueldo basico Docentes y directivos docentes CSF </t>
  </si>
  <si>
    <t>R050 </t>
  </si>
  <si>
    <t>SGP - EDUCACIóN PRESTACIóN DE SERVICIOS - RECURSOS DEL BALANCE </t>
  </si>
  <si>
    <t>2.3-22-2201-0700-2201071-2020680810050-2.3.1.01.01.001.01.02 </t>
  </si>
  <si>
    <t>Sueldo basico Docente y directivos docentes SSF -Aporte afiliado </t>
  </si>
  <si>
    <t>2.3-22-2201-0700-2201071-2020680810050-2.3.1.01.01.001.01.03 </t>
  </si>
  <si>
    <t>Sueldo basico Administrativos </t>
  </si>
  <si>
    <t>2.3-22-2201-0700-2201071-2020680810050-2.3.1.01.01.001.02 </t>
  </si>
  <si>
    <t>Horas extras, dominicales, festivos y recargos </t>
  </si>
  <si>
    <t>2.3-22-2201-0700-2201071-2020680810050-2.3.1.01.01.001.02.01 </t>
  </si>
  <si>
    <t>Horas extras, dominicales, festivos y recargos, Docentes y directivos docentes </t>
  </si>
  <si>
    <t>2.3-22-2201-0700-2201071-2020680810050-2.3.1.01.01.001.02.02 </t>
  </si>
  <si>
    <t>Horas extras, dominicales, festivos y recargos, Administrativos </t>
  </si>
  <si>
    <t>2.3-22-2201-0700-2201071-2020680810050-2.3.1.01.01.001.04 </t>
  </si>
  <si>
    <t>Subsidio de alimentación </t>
  </si>
  <si>
    <t>2.3-22-2201-0700-2201071-2020680810050-2.3.1.01.01.001.05 </t>
  </si>
  <si>
    <t>Auxilio de transporte </t>
  </si>
  <si>
    <t>2.3-22-2201-0700-2201071-2020680810050-2.3.1.01.01.001.06 </t>
  </si>
  <si>
    <t>Prima de servicio </t>
  </si>
  <si>
    <t>2.3-22-2201-0700-2201071-2020680810050-2.3.1.01.01.001.07 </t>
  </si>
  <si>
    <t>Bonificación por servicios prestados </t>
  </si>
  <si>
    <t>2.3-22-2201-0700-2201071-2020680810050-2.3.1.01.01.001.08 </t>
  </si>
  <si>
    <t>Prestaciones sociales </t>
  </si>
  <si>
    <t>2.3-22-2201-0700-2201071-2020680810050-2.3.1.01.01.001.08.01 </t>
  </si>
  <si>
    <t>Prima de navidad </t>
  </si>
  <si>
    <t>2.3-22-2201-0700-2201071-2020680810050-2.3.1.01.01.001.08.02 </t>
  </si>
  <si>
    <t>Prima de vacaciones </t>
  </si>
  <si>
    <t>2.3-22-2201-0700-2201071-2020680810050-2.3.1.01.01.001.10 </t>
  </si>
  <si>
    <t>Viáticos de los funcionarios en comisión </t>
  </si>
  <si>
    <t>2.3-22-2201-0700-2201071-2020680810050-2.3.1.01.02 </t>
  </si>
  <si>
    <t>Contribuciones Inherentes a la Nómina </t>
  </si>
  <si>
    <t>2.3-22-2201-0700-2201071-2020680810050-2.3.1.01.02.001 </t>
  </si>
  <si>
    <t>Aportes a la seguridad social en pensiones </t>
  </si>
  <si>
    <t>2.3-22-2201-0700-2201071-2020680810050-2.3.1.01.02.001.01 </t>
  </si>
  <si>
    <t>Aportes a la seguridad social en pensiones Docentes y Directivos docentes </t>
  </si>
  <si>
    <t>2.3-22-2201-0700-2201071-2020680810050-2.3.1.01.02.001.02 </t>
  </si>
  <si>
    <t>Aportes a la seguridad social en pensiones Administrativos </t>
  </si>
  <si>
    <t>2.3-22-2201-0700-2201071-2020680810050-2.3.1.01.02.002 </t>
  </si>
  <si>
    <t>Aportes a la seguridad social en salud </t>
  </si>
  <si>
    <t>2.3-22-2201-0700-2201071-2020680810050-2.3.1.01.02.003 </t>
  </si>
  <si>
    <t>Aportes de cesantías </t>
  </si>
  <si>
    <t>2.3-22-2201-0700-2201071-2020680810050-2.3.1.01.02.003.01 </t>
  </si>
  <si>
    <t>Aportes de cesantías Docentes y Directivos docentes </t>
  </si>
  <si>
    <t>2.3-22-2201-0700-2201071-2020680810050-2.3.1.01.02.003.02 </t>
  </si>
  <si>
    <t>Aportes de cesantías Administrativos </t>
  </si>
  <si>
    <t>2.3-22-2201-0700-2201071-2020680810050-2.3.1.01.02.004 </t>
  </si>
  <si>
    <t>Aportes a cajas de compensación familiar </t>
  </si>
  <si>
    <t>2.3-22-2201-0700-2201071-2020680810050-2.3.1.01.02.005 </t>
  </si>
  <si>
    <t>Aportes generales al sistema de riesgos laborales </t>
  </si>
  <si>
    <t>2.3-22-2201-0700-2201071-2020680810050-2.3.1.01.02.006 </t>
  </si>
  <si>
    <t>Aportes al ICBF </t>
  </si>
  <si>
    <t>2.3-22-2201-0700-2201071-2020680810050-2.3.1.01.02.007 </t>
  </si>
  <si>
    <t>Aportes al SENA </t>
  </si>
  <si>
    <t>2.3-22-2201-0700-2201071-2020680810050-2.3.1.01.02.008 </t>
  </si>
  <si>
    <t>Aportes a la ESAP </t>
  </si>
  <si>
    <t>2.3-22-2201-0700-2201071-2020680810050-2.3.1.01.02.009 </t>
  </si>
  <si>
    <t>Aportes a escuelas industriales e institutos técnicos </t>
  </si>
  <si>
    <t>2.3-22-2201-0700-2201071-2020680810061 </t>
  </si>
  <si>
    <t>Proyecto: IMPLEMENTACIÓN DE ESTRATEGIAS PARA GARANTIZAR EL FUNCIONAMIENTO DE LOS ESTABLECIMIENTOS EDUCATIVOS DEL SECTOR EDUCATIVO OFICIAL DEL DISTRITO DE BARRANCABERMEJA, SANTANDER </t>
  </si>
  <si>
    <t>2.3-22-2201-0700-2201071-2020680810061-83118 </t>
  </si>
  <si>
    <t>2.3-22-2201-0700-2201071-2020680810061-82199 </t>
  </si>
  <si>
    <t>2.3-22-2201-0700-2201071-2020680810061-83329 </t>
  </si>
  <si>
    <t>2.3-22-2201-0700-2201071-2020680810061-2823609-P </t>
  </si>
  <si>
    <t>Uniformes de trabajo - CD # 21-07124 BPIN 2020680810061 CEPAA 6026 PROCESO CONTRACTUAL MIN-043-2021 Suministro de dotación de vestuario y calzado de labor para los docentes de los establecimientos educativos oficiales en desarrollo del proyecto de implementación de estrategias para garantizar el funcionamiento de los establecimientos educativos del sector educativo oficial del distrito de Barrancabermeja, Santander </t>
  </si>
  <si>
    <t>2.3-22-2201-0700-2201071-2020680810061-81232 </t>
  </si>
  <si>
    <t>Servicios de desarrollo experimental en economía </t>
  </si>
  <si>
    <t>2.3-22-2201-0700-2201071-2020680810061-82221 </t>
  </si>
  <si>
    <t>2.3-22-2201-0700-2201071-2020680810061-83990 </t>
  </si>
  <si>
    <t>2.3-22-2201-0700-2201071-2020680810061-85999 </t>
  </si>
  <si>
    <t>2.3-22-2201-0700-2201071-2020680810061-83211 </t>
  </si>
  <si>
    <t>2.3-22-2201-0700-2201071-2020680810061-92102 </t>
  </si>
  <si>
    <t>Servicios de educación preescolar </t>
  </si>
  <si>
    <t>2.3-22-2201-0700-2201071-2020680810061-92200 </t>
  </si>
  <si>
    <t>Servicios de educación básica primaria </t>
  </si>
  <si>
    <t>2.3-22-2201-0700-2201071-2020680810061-92512 </t>
  </si>
  <si>
    <t>Servicios de educación superior nivel pregrado universitaria </t>
  </si>
  <si>
    <t>2.3-22-2201-0700-2201071-2020680810061-92521 </t>
  </si>
  <si>
    <t>Servicios de educación superior nivel posgrado en especialización </t>
  </si>
  <si>
    <t>2.3-22-2201-0700-2201071-2020680810061-81239 </t>
  </si>
  <si>
    <t>2.3-22-2201-0700-2201071-2020680810061-92522 </t>
  </si>
  <si>
    <t>Servicios de educación superior nivel posgrado en maestría </t>
  </si>
  <si>
    <t>2.3-22-2201-0700-2201071-2020680810061-84290 </t>
  </si>
  <si>
    <t>Otros servicios de telecomunicaciones vía Internet </t>
  </si>
  <si>
    <t>2.3-22-2201-0700-2201071-2020680810061-2.3.1.01.01.001.10 </t>
  </si>
  <si>
    <t>Viáticos de los funcionarios en comisión sindical empleados administrativos </t>
  </si>
  <si>
    <t>2.3-22-2201-0700-2201071-2020680810061-2823609 </t>
  </si>
  <si>
    <t>Uniformes de trabajo </t>
  </si>
  <si>
    <t>2.3-22-2201-0700-2201071-2020680810061-91199 </t>
  </si>
  <si>
    <t>Servicio de vigilancia en los establecimientos educativos oficiales del municipio de Barrancabermeja </t>
  </si>
  <si>
    <t>2.3-22-2201-0700-2201071-2020680810061-91199-01 </t>
  </si>
  <si>
    <t>Servicio de vigilancia en los establecimientos educativos oficiales del municipio de Barrancabermeja -VIGENCIA FUTURA Acuerdo 027 de 2021 </t>
  </si>
  <si>
    <t>2.3-22-2201-0700-2201071-2020680810061-85330 </t>
  </si>
  <si>
    <t>Servicio de Aseo en los establecimientos educativos oficiales del municipio de Barrancabermeja </t>
  </si>
  <si>
    <t>2.3-22-2201-0700-2201071-2020680810061-91191 </t>
  </si>
  <si>
    <t>Servicios administrativos relacionados con los trabajadores estatales </t>
  </si>
  <si>
    <t>2.3-22-2201-0700-2201071-2020680810061-85250 </t>
  </si>
  <si>
    <t>2.3-22-2201-0700-2201071-2020680810061-85250-01 </t>
  </si>
  <si>
    <t>Servicio de vigilancia en los establecimientos educativos oficiales del municipio de Barrancabermeja -VIGENCIA FUTURA Acuerdo 027 de 2021 </t>
  </si>
  <si>
    <t>2.3-22-2201-0700-2201071-2020680810117 </t>
  </si>
  <si>
    <t>Proyecto: FORTALECIMIENTO DE LAS ESTRATEGIAS QUE GARANTIZAN EL ACCESO Y PERMANTENCIA DE LA POBLACIÓN ESTUDIANTIL DEL SECTOR EDUCATIVO OFICIAL DEL DISTRITO DE BARRANCABERMEJA, SANTANDER </t>
  </si>
  <si>
    <t>2.3-22-2201-0700-2201071-2020680810117-91121 </t>
  </si>
  <si>
    <t>Servicios de la administración pública relacionados con la educación </t>
  </si>
  <si>
    <t>2.3-22-2201-0700-2201071-2020680810117-64112 </t>
  </si>
  <si>
    <t>Servicios de transporte terrestre local regular de pasajeros </t>
  </si>
  <si>
    <t>2.3-22-2201-0700-2201071-2020680810117-71332 </t>
  </si>
  <si>
    <t>Servicios de seguros sociales de riesgos laborales </t>
  </si>
  <si>
    <t>2.3-22-2201-0700-2201071-2020680810117-73117 </t>
  </si>
  <si>
    <t>Servicios de arrendamiento o alquiler de contenedores </t>
  </si>
  <si>
    <t>2.3-22-2201-0700-2201071-2020680810117-91121-A </t>
  </si>
  <si>
    <t>2.3-22-2201-0700-2201071-2020680810056- </t>
  </si>
  <si>
    <t>Proyecto: FORTALECIMIENTO INSTITUCIONAL DEL SECTOR EDUCATIVO OFICIAL DEL DISTRITO DE BARRANCABERMEJA, SANTANDER </t>
  </si>
  <si>
    <t>2.3-22-2201-0700-2201071-2020680810056-17100 </t>
  </si>
  <si>
    <t>Energía eléctrica </t>
  </si>
  <si>
    <t>2.3-22-2201-0700-2201071-2020680810056-12020 </t>
  </si>
  <si>
    <t>Gas natural licuado o en estado gaseoso </t>
  </si>
  <si>
    <t>2.3-22-2201-0700-2201071-2020680810056-18000 </t>
  </si>
  <si>
    <t>Agua natural (excepto agua de mar, vapor y agua caliente, aguas carbonatadas y embotelladas; agua destilada y aguas residuales) </t>
  </si>
  <si>
    <t>2.3-22-2201-0700-2201071-2020680810056-69111 </t>
  </si>
  <si>
    <t>Servicio de transmisión de electricidad (por cuenta propia) </t>
  </si>
  <si>
    <t>2.3-22-2201-0700-2201071-2020680810056-69120 </t>
  </si>
  <si>
    <t>Servicios de distribución de gas por tuberías (por cuenta propia) </t>
  </si>
  <si>
    <t>2.3-22-2201-0700-2201071-2020680810056-69210 </t>
  </si>
  <si>
    <t>Servicios de distribución de agua por tuberías (excepto vapor y agua caliente), por cuenta propia </t>
  </si>
  <si>
    <t>2.3-22-2201-0700-2201071-2020680810056-83115 </t>
  </si>
  <si>
    <t>2.3-22-2201-0700-2201071-2020680810056-94231 </t>
  </si>
  <si>
    <t>Servicios generales de recolección de desechos residenciales </t>
  </si>
  <si>
    <t>2.3-22-2201-0700-2201071-2020680810056-2.3.3.05.09.053 </t>
  </si>
  <si>
    <t>Pago de Transferencias a los Fondos de Servicios Educativos Oficiales del Municipio de Barrancabermeja, Santander </t>
  </si>
  <si>
    <t>R051 </t>
  </si>
  <si>
    <t>SGP - EDUCACION CALIDAD - RECURSOS DEL BALANCE  </t>
  </si>
  <si>
    <t>R087 </t>
  </si>
  <si>
    <t>RENDIMIENTOS FINANCIEROS - SGP - EDUCACION PRESTACION DE SERVICIOS - RECURSOS DEL BALANCE </t>
  </si>
  <si>
    <t>R088 </t>
  </si>
  <si>
    <t>RENDIMIENTOS FINANCIEROS S.G.P. EDUCACIÓN CALIDAD - RECURSOS DEL BALANCE  </t>
  </si>
  <si>
    <t>2.3-22-2201-0700-2201071-2020680810056-2.3.3.05.09.053-CSF </t>
  </si>
  <si>
    <t>R035 </t>
  </si>
  <si>
    <t>RENDIMIENTOS FINANCIEROS S.G.P. EDUCACION </t>
  </si>
  <si>
    <t>R190 </t>
  </si>
  <si>
    <t>OTROS APORTES O TRANSFERENCIAS FOME - RB </t>
  </si>
  <si>
    <t>R191 </t>
  </si>
  <si>
    <t>RENDIMIENTOS FINANCIEROS OTROS APORTES O TRANSFERENCIAS NACIONALES - FOME - RECURSOS DEL </t>
  </si>
  <si>
    <t>R036 </t>
  </si>
  <si>
    <t>RENDIMIENTOS FINANCIEROS S.G.P. EDUCACION CALIDAD </t>
  </si>
  <si>
    <t>2.3-22-2201-0700-2201071-2020680810056-83111 </t>
  </si>
  <si>
    <t>2.3-22-2201-0700-2201071-2020680810079 </t>
  </si>
  <si>
    <t>Proyecto: MEJORAMIENTO DE LOS PROCESOS EDUCATIVOS EN INCLUSIÓN Y EQUIDAD EN LOS ESTABLECIMIENTOS EDUCATIVOS OFICIALES EN EL DISTRITO DE BARRANCABERMEJA, SANTANDER </t>
  </si>
  <si>
    <t>2.3-22-2201-0700-2201071-2020680810079-85999 </t>
  </si>
  <si>
    <t>2.3-22-2201-0700-2201071-2020680810079-81239 </t>
  </si>
  <si>
    <t>2.3-22-2201-0700-2201028 </t>
  </si>
  <si>
    <t>Producto: Servicio de apoyo a la permanencia con alimentación escolar </t>
  </si>
  <si>
    <t>2.3-22-2201-0700-2201028-2021680810099 </t>
  </si>
  <si>
    <t>Proyecto: PRESTACION DE SERVICIOS DE ALIMENTACION ESCOLAR A LOS ESTUDIANTES DE LOS ESTABLECIMIENTOS DEL SECTOR OFICIAL DEL DISTRITO DE BARRANCABERMEJA,SANTANDER </t>
  </si>
  <si>
    <t>2.3-22-2201-0700-2201028-2021680810099-63311 </t>
  </si>
  <si>
    <t>Servicios de suministro de comidas a la mesa, en restaurantes </t>
  </si>
  <si>
    <t>R010 </t>
  </si>
  <si>
    <t>ALIMENTACIÓN ESCOLAR </t>
  </si>
  <si>
    <t>2.3-22-2201-0700-2201028-2021680810099-83939 </t>
  </si>
  <si>
    <t>2.3-22-2201-0700-2201028-2022680810099 </t>
  </si>
  <si>
    <t>Proyecto: PRESTACIÓN DE SERVICIOS DE ALIMENTACIÓN ESCOLAR A LOS ESTUDIANTES DE LOS ESTABLECIMIENTOS EDUCATIVOS DEL SECTOR OFICIAL DEL DISTRITO DE BARRANCABERMEJA, SANTANDER </t>
  </si>
  <si>
    <t>2.3-22-2201-0700-2201028-2022680810099-83939 </t>
  </si>
  <si>
    <t>2.3-22-2201-0700-2201036 </t>
  </si>
  <si>
    <t>Producto: Servicio de desarrollo de contenidos educativos para la educación inicial, preescolar, básica y media </t>
  </si>
  <si>
    <t>2.3-22-2201-0700-2201036-2022680810052 </t>
  </si>
  <si>
    <t>Proyecto: Fortalecimiento en el desarrollo de eventos y actividades educativas dirigidos a estudiantes, docentes, directivos docentes y administrativos de los establecimientos educativos oficiales del Distrito de Barrancabermeja, Santander </t>
  </si>
  <si>
    <t>2.3-22-2201-0700-2201036-2022680810052-92911 </t>
  </si>
  <si>
    <t>2.3-22-2201-0700-2201036-2022680810052-92912 </t>
  </si>
  <si>
    <t>Servicios de educación deportiva y de recreacion </t>
  </si>
  <si>
    <t>2.3-22-2201-0700-2201036-2022680810052-92919 </t>
  </si>
  <si>
    <t>Otros tipos de servicios educativos y de formación ,n.c.p </t>
  </si>
  <si>
    <t>2.3-22-2201-0700-2201036-2022680810056 </t>
  </si>
  <si>
    <t>2.3-22-2201-0700-2201036-2022680810056-92911 </t>
  </si>
  <si>
    <t>2.3-22-2201-0700-2201036-2022680810056-92912 </t>
  </si>
  <si>
    <t>2.3-22-2201-0700-2201036-2022680810056-92919 </t>
  </si>
  <si>
    <t>2.3-22-2201-0700-2201052 </t>
  </si>
  <si>
    <t>Producto: Infraestructura educativa mejorada </t>
  </si>
  <si>
    <t>2.3-22-2201-0700-2201052-2020680810108 </t>
  </si>
  <si>
    <t>Proyecto: Construcción, adecuación y mejoramiento de los establecimientos educativos oficiales, centro de desarrollo infantil (CDI) o espacios educativos del Distrito de Barrancabermeja, Santander </t>
  </si>
  <si>
    <t>2.3-22-2201-0700-2201052-2020680810108-53290 </t>
  </si>
  <si>
    <t>R075 </t>
  </si>
  <si>
    <t>SGP CONPES PRIMERA INFANCIA - RECURSOS DEL BALANCE </t>
  </si>
  <si>
    <t>R076 </t>
  </si>
  <si>
    <t>RENDIMIENTOS FINANCIERO SGP PRIMERA INFANCIA RECURSOS DEL BALANCE </t>
  </si>
  <si>
    <t>2.3-22-2201-0700-2201052-2020680810108-53290-P </t>
  </si>
  <si>
    <t>Otras obras de ingeniería civil: CD # 21-06974 BPIN 2020680810108 CEPAA 6019 PROCESO CONTRACTUAL SI-SA-MC 08 DE 2021 construcción de muro de contención en el centro educativo José Eduardo Santos del distrito de Barrancabermeja, Santander. </t>
  </si>
  <si>
    <t>Otras obras de ingeniería civil: CD # 21-06974 BPIN 2020680810108 CEPAA 6019 PROCESO CONTRACTUAL SI-SA-MC 08 DE 2021 construcción de muro de contención en el centro educativo José Eduardo Santos del distrito de Barrancabermeja. </t>
  </si>
  <si>
    <t>Otras obras de ingeniería civil: CD # 21-06974 BPIN 2020680810108 CEPAA 6019 PROCESO CONTRACTUAL SI-SA-MC 08 DE 2021 construcción de muro de contención en el centro educativo José Eduardo santos del distrito de Barrancabermeja, Santander. </t>
  </si>
  <si>
    <t>2.3-22-2201-0700-2202005 </t>
  </si>
  <si>
    <t>Producto: Servicio de fomento para el acceso a la educación superior o terciaria </t>
  </si>
  <si>
    <t>2.3-22-2201-0700-2202005-2020680810048 </t>
  </si>
  <si>
    <t>Proyecto: APOYO PARA FOMENTAR EL ACCESO A LA EDUCACIÓN SUPERIOR CON INCLUSIÓN CON "BECAS QUE CAMBIAN VIDAS" EN EL DISTRITO DE BARRANCABERMEJA, SANTANDER </t>
  </si>
  <si>
    <t>2.3-22-2201-0700-2202005-2020680810048-81239 </t>
  </si>
  <si>
    <t>2.3-22-2201-0700-2202005-2020680810048-82199 </t>
  </si>
  <si>
    <t>2.3-22-2201-0700-2202005-2020680810048-82221 </t>
  </si>
  <si>
    <t>2.3-22-2201-0700-2202005-2020680810048-83619 </t>
  </si>
  <si>
    <t>2.3-22-2201-0700-2201028-2020680810115 </t>
  </si>
  <si>
    <t>Proyecto: PRESTACIÓN DE SERVICIO DE ALIMENTACIÓN ESCOLAR A LA POBLACIÓN ESTUDIANTIL DEL SECTOR EDUCATIVO OFICIAL DEL DISTRITO DE BARRANCABERMEJA, SANTANDER </t>
  </si>
  <si>
    <t>2.3-22-2201-0700-2201028-2020680810115-83939 </t>
  </si>
  <si>
    <t>2.3-22-2201-0700-2201028-2020680810115-63311 </t>
  </si>
  <si>
    <t>R022 </t>
  </si>
  <si>
    <t>S.G.R. ALIMENTACION ESCOLAR </t>
  </si>
  <si>
    <t>2.3-22-2201-0700-2201028-2020680810115-83118 </t>
  </si>
  <si>
    <t>2.3-22-2201-0700-2201028-2020680810115-81239 </t>
  </si>
  <si>
    <t>2.3-22-2201-0700-2201028-2020680810115-82199 </t>
  </si>
  <si>
    <t>2.3-22-2201-0700-2201028-2020680810115-82221 </t>
  </si>
  <si>
    <t>2.3-22-2201-0700-2201028-2020680810115-83329 </t>
  </si>
  <si>
    <t>2.3-22-2201-0700-2201028-2020680810115-81139 </t>
  </si>
  <si>
    <t>Servicios de desarrollo experimental en otras ciencias naturales </t>
  </si>
  <si>
    <t>R042 </t>
  </si>
  <si>
    <t>RENDIMIENTOS FINANCIEROS SGP-ALIMENTACION ESCOLAR </t>
  </si>
  <si>
    <t>R047 </t>
  </si>
  <si>
    <t>RENDIMIENTOS FINANCIEROS SGR ALIMENTACION ESCOLAR </t>
  </si>
  <si>
    <t>R174 </t>
  </si>
  <si>
    <t>RENDIMIENTOS FINANCIEROS MINISTERIO DE EDUCACION NACIONAL PROGRAMA PAE LEY 1450 DE 2011 </t>
  </si>
  <si>
    <t>2.3-22-2201-0700-2201029 </t>
  </si>
  <si>
    <t>Producto: Servicio de apoyo a la permanencia con transporte escolar </t>
  </si>
  <si>
    <t>2.3-22-2201-0700-2201029-2021680810033 </t>
  </si>
  <si>
    <t>Proyecto: PRESTACIÓN DE SERVICIO DE TRANSPORTE ESCOLAR A LA POBLACIÓN ESTUDIANTIL DEL SECTOR EDUCATIVO OFICIAL DEL DISTRITO DE BARRANCABERMEJA, SANTANDER. </t>
  </si>
  <si>
    <t>2.3-22-2201-0700-2201029-2021680810033-64111 </t>
  </si>
  <si>
    <t>Servicios de transporte férreo local de pasajeros </t>
  </si>
  <si>
    <t>2.3-22-2201-0700-2201029-2021680810033-64112 </t>
  </si>
  <si>
    <t>2.3-22-2201-0700-2201029-2021680810033-64120 </t>
  </si>
  <si>
    <t>2.3-22-2201-0700-2201029-2020680810115 </t>
  </si>
  <si>
    <t>2.3-22-2201-0700-2201029-2020680810115-64111 </t>
  </si>
  <si>
    <t>2.3-22-2201-0700-2201029-2020680810115-64112 </t>
  </si>
  <si>
    <t>2.3-22-2201-0700-2201029-2020680810115-64120 </t>
  </si>
  <si>
    <t>2.3-22-2201-0700-2201073 </t>
  </si>
  <si>
    <t>Producto: Servicio de evaluación de la calidad de la educación inicial, preescolar, básica y media </t>
  </si>
  <si>
    <t>2.3-22-2201-0700-2201073-2020680810116 </t>
  </si>
  <si>
    <t>Proyecto: MEJORAMIENTO DE LA CALIDAD EDUCATIVA MEDIANTE EL DESARROLLO DE ESTRATEGIAS QUE FORTALEZCA EL PROCESO EDUCATIVO EN EL DISTRITO DE BARRANCABERMEJA, SANTANDER </t>
  </si>
  <si>
    <t>2.3-22-2201-0700-2201073-2020680810116-92919 </t>
  </si>
  <si>
    <t>2.3-22-2201-0700-2201074 </t>
  </si>
  <si>
    <t>Producto: Servicio de fortalecimiento a las capacidades de los docentes de educación Inicial, preescolar, básica y media </t>
  </si>
  <si>
    <t>2.3-22-2201-0700-2201074-2021680810072 </t>
  </si>
  <si>
    <t>Proyecto: DESARROLLO DEL PLAN DE FORMACIÓN DE DOCENTES Y DIRECTIVOS DOCENTES DEL SECTOR EDUCATIVO OFICIAL DEL DISTRITO DE BARRANCABERMEJA, SANTANDER </t>
  </si>
  <si>
    <t>2.3-22-2201-0700-2201074-2021680810072-92919 </t>
  </si>
  <si>
    <t>2.3-22-2202 </t>
  </si>
  <si>
    <t>PROGRAMA: Calidad y fomento de la educación superior </t>
  </si>
  <si>
    <t>2.3-22-2202-0700 </t>
  </si>
  <si>
    <t>Intersubsectorial Educación </t>
  </si>
  <si>
    <t>2.3-22-2202-0700-2202005 </t>
  </si>
  <si>
    <t>2.3-22-2202-0700-2202005-2020680810048 </t>
  </si>
  <si>
    <t>2.3-22-2202-0700-2202005-2020680810048-92511 </t>
  </si>
  <si>
    <t>Servicios de educación superior nivel pregrado técnica profesional y tecnológica </t>
  </si>
  <si>
    <t>2.3-22-2202-0700-2202005-2020680810048-92512 </t>
  </si>
  <si>
    <t>2.3-22-2202-0700-2202005-2020680810048-92521 </t>
  </si>
  <si>
    <t>2.3-22-2202-0700-2202005-2020680810048-92522 </t>
  </si>
  <si>
    <t>2.3-22-2202-0700-2202005-2020680810048-92919 </t>
  </si>
  <si>
    <t>2.3-22-2202-0700-2202005-2020680810048-81239 </t>
  </si>
  <si>
    <t>2.3-22-2202-0700-2202005-2020680810048-82199 </t>
  </si>
  <si>
    <t>2.3-22-2202-0700-2202005-2020680810048-82221 </t>
  </si>
  <si>
    <t>2.3-22-2202-0700-2202005-2020680810048-83913 </t>
  </si>
  <si>
    <t>2.3-22-2202-0700-2202005-2020680810048-85999 </t>
  </si>
  <si>
    <t>2.3-22-2202-0700-2202005-2020680810048-83990 </t>
  </si>
  <si>
    <t>2.3-22-2202-0700-2202005-2020680810048-96139 </t>
  </si>
  <si>
    <t>Otros servicios de post-producción </t>
  </si>
  <si>
    <t>2.3-22-2202-0700-2202005-2020680810048-83329 </t>
  </si>
  <si>
    <t>2.3-22-2202-0700-2202005-2020680810048-83619 </t>
  </si>
  <si>
    <t>SECTOR</t>
  </si>
  <si>
    <t>PROYECTOS</t>
  </si>
  <si>
    <t>FUENTES</t>
  </si>
  <si>
    <t>GESTIÓN</t>
  </si>
  <si>
    <t>Proyecto: FORTALECIMIENTO DE ACCIONES DE SEGURIDAD VIAL PARA LA ADOPCIÓN DE COMPORTAMIENTOS SEGUROS EN LOS ACTORES DE LA MOVILIDAD EN EL DISTRITO DE BARRANCABERMEJA.</t>
  </si>
  <si>
    <t>Actividad 1. Realizar estrategias de sensibilización vial (La seguridad vial va en ti)</t>
  </si>
  <si>
    <t>Gestión</t>
  </si>
  <si>
    <t>Diseños para implementar medidas de tráfico calmado en puntos criticos de accidentalidad.(11 diseños)</t>
  </si>
  <si>
    <t>Actividad 1. REALIZAR ACTIVIDADES DE SEÑALIZACIÓN EN SECTORES PRIORIZADOS (Demarcación metros cuadrados y lineales en comunas)</t>
  </si>
  <si>
    <t>Actividad 1. REALIZAR ACTIVIDADES DE SEÑALIZACIÓN EN SECTORES PRIORIZADOS (Convenio Alcaldía Distrital - ITTB)</t>
  </si>
  <si>
    <t>Proyecto: MANTENIMIENTO, REPARACIÓN Y OPERACIÓN DEL SISTEMA DE SEMAFORIZACIÓN DEL DISTRITO DE BARRANCABERMEJA</t>
  </si>
  <si>
    <t>Actividad 1. MANTENIMIENTO, REPARACIÓN Y OPERACIÓN DEL SISTEMA DE SEMAFORIZACIÓN DEL DISTRITO DE BARRANCABERMEJA
Actividad 2. Supervisión mantenimiento de la red de semaforización.</t>
  </si>
  <si>
    <t>Actividades de actualización del Plan Local de Seguridad Vial. Diágnóstico de seguridad Vial del Territorio y grupos focales.</t>
  </si>
  <si>
    <t>Agendas de preparación del proyecto y  estudio técnico financiero y jurídico para establecer el modelo de operación óptima y de inversión del terminal de transporte de Barrancabermeja.</t>
  </si>
  <si>
    <t>Decretar día Sin Carro.
Apoyo Proyecto Electrolineras</t>
  </si>
  <si>
    <t>Modificación de dos (2) rutas</t>
  </si>
  <si>
    <t>Proyecto: FORTALECIMIENTO INSTITUCIONAL DE LA INSPECCIÓN DE TRANSITO Y TRANSPORTE DE BARRANCABERMEJA</t>
  </si>
  <si>
    <t>Fortalecer actividades técnicas, tecnológicas, jurídicas y administrativas para mejorar la gestión institucional.</t>
  </si>
  <si>
    <t>OBRA PUBLICA DE MANTENIMIENTO DE CUBIERTA Y DE LAS INSTALACIONES DE LA INSPECCION DE TRANSITO Y TRANSPORTE DE BARRANCABERMEJ</t>
  </si>
  <si>
    <t>Presupuestado $34.609.620, comprometido $27.599.999. Obligación $27.599.999 Recursos propios de la ITTB.
(Apoyo en jornadas de sensibilización en seguridad vial, Contratos 041, 053, 056)</t>
  </si>
  <si>
    <t>11 diseños aprobados para realizar señalización vertical, horizontal, resaltos y bandas reductoras en puntos críticos de accidentalidad. 1 diseño aprobado para obra a ejecutar en el segundo semestre, valor gestionado $192.251.599 con la Agencia Nacional de Seguridad Vial.</t>
  </si>
  <si>
    <t xml:space="preserve">Recursos propios ITTB programado $325.464.899,65, comprometido $286.399.975,80 obligación (Contratos Nos. 031,  046) </t>
  </si>
  <si>
    <t>Gestionado con Agencia Nacional contrato de consultoría para apoyo técnico a la  actualización del plan local de seguridad vial del Distrito de Barrancabermeja. Valor gestionado $300.000.000 ejecutado $90.000.000</t>
  </si>
  <si>
    <t xml:space="preserve">Apoyo técnico de la ITTB para atender las agendas de preparación del proyecto (funcionamiento $12.000.000). Ejecución contrato No. 055 DE 2022 prestación de servicios profesionales para apoyar la realización de actividades encaminadas a la elaboración del estudio técnico, financiero y jurídico para establecer el modelo de operación optima que soporte la ejecución de actividades operativas y de inversión del terminal de transporte terrestre del municipio de Barrancabermeja y elaborar el estudio técnico financiero y jurídico para establecer el modelo de operación óptima y de inversión del terminal de transporte de Barrancabermeja. programado $28.000.000, comprometido $28.000.000 obligación
$ 28.000.000, contrato No. </t>
  </si>
  <si>
    <t>1. Decreto No. 0238 de 2022, por medio del cual se declara el día 16 de septiembre de 2022 como día sin carro para la promoción de la actividad física y el uso de la movilidad sostenible por parte de los servidores públicos y contratistas del Distrito de Barrancabermeja y de los Entes Descentralizados de la ciudad.
2. Presentación del Proyecto de emprendimiento “Diseño e Implementación de electrolineras y fotolineras en Barrancabermeja y su área circunvecina”, el cual se está realizando con emprendedores de la ciudad, la asesoría y direccionamiento de la Secretaría de Empleo, Empresa y Emprendimiento bajo el Programa Ruta E;  y el acompañamiento de la ITTB.
Gestión con apoyo técnico del recurso humano programado $12.000.000, ejecutado $12.000.000</t>
  </si>
  <si>
    <t>Resolución No. 1768, POR MEDIO DE LA CUAL SE AUTORIZA LA MODIFICACIÓN EN EL RECORRIDO DE DOS RUTAS DE TRANSPORTE URBANO COLECTIVO DE PASAJEROS EN EL DISTRITO DE BARRANCABERMEJA. Ejecutado por gestión apoyo técnico del Recurso humano $21.000.000</t>
  </si>
  <si>
    <t>Recursos propios ITTB programado $250.400.000 comprometido $250.400.000; ejecutado $250.400.000</t>
  </si>
  <si>
    <t>E1. MOTODESTREZA-ANSV (Enero a septiembre 1.193 motociclistas sensibilizados) Ejecutado por gestión con la Agencia Nacional de Seguridad vial en recurso humano y logístico $50.000.000
E2. Jornadas Pedagógicas-ANSV (ABRAZA LA VIDA EN LA VÍA): 28 de marzo a 30 de septiembre, 2038 personas sensibilizadas). Ejecutado por gestión con la Agencia Nacional de Seguridad vial Recurso humano y logístico $80.000.000
E3. Capacitación en seguridad vial: a estudiantes (a octubre 4399 estudiantes capacitados); Capacitación  Empresas (930 trabajadores sensibilizados). Ejecutado por gestión con la ITTB en recurso humano $80.000.000
E4. Ruta Nacional por la seguridad vial (420 actores viales sensibilizados)  Ejecutado por gestión con la Agencia Nacional de Seguridad vial Recurso humano y logístico $120.000.000
Total estimado por gestión $330.000.000
E.5. P'AL PARQUE (Sensibilizaión vial) 281 personas sensibilizadas.</t>
  </si>
  <si>
    <t>Actividad No.1  Desarrollo programa MOTODESTREZA-ANSV
Actividad No. 2  Jornadas Pedagógicas-ANSV (ABRAZA LA VIDA EN LA VÍA).
Actividad No. 3. Capacitación en seguridad vial a actores viales
Actividad No. 4. Ruta Nacional de Seguridad Vial
Actividad No. 5 P'al Parque (Sensibilización Vial)</t>
  </si>
  <si>
    <t>Proyectado $ 159.326.750 comprometido $ 81.930.101,27 obligación $ 81.930.101,27, Instaladas 88 señales verticales nuevas, 91 señales verticales con mantenimiento; 2455 mtrs cuadrados;metros lineales 2.658 contratos 044, 047, 049)</t>
  </si>
  <si>
    <t>Convenio No. 3851 Alcaldía Distrital e ITTB; Cofinanciación ITTB  $280.693.550;
Contrato de obra No. 068 OBRA PARA LA INSTALACIÓN DE ELEMENTOS DE SEÑALIZACIÓN Y CONSTRUCCIÓN DE REDUCTORES DE VELOCIDAD ($806.735.050.)
Contrato de interventoría No. 069 INTERVENTORÍA TÉCNICA PARA EL SEGUIMIENTO ADMINISTRATIVO, TÉCNICO, FINANCIERO, CONTABLE Y JURÍDICO DE LA OBRA PARA LA INSTALACIÓN DE ELEMENTOS DE SEÑALIZACIÓN Y CONSTRUCCIÓN DE REDUCTORES DE VELOCIDAD. ($73.958.500)</t>
  </si>
  <si>
    <t>Recursos propios ITTB programado $162.350.681 comprometido $156.733.133; ejecutado $156.733.133
Contrato No. 057 -2022 OBRA PUBLICA DE MANTENIMIENTO DE LA CUBIERTA Y DE LAS INSTALACIONES DE LA INSPECCION DE TRANSITO Y TRANSPORTE DE BARRANCABERMEJA.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</si>
</sst>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_);_(&quot;$&quot;* \(#,##0\);_(&quot;$&quot;* &quot;-&quot;_);_(@_)"/>
    <numFmt numFmtId="166" formatCode="_-&quot;$&quot;* #,##0.00_-;\-&quot;$&quot;* #,##0.00_-;_-&quot;$&quot;* &quot;-&quot;??_-;_-@_-"/>
    <numFmt numFmtId="167" formatCode="dd/mmm/yy"/>
    <numFmt numFmtId="168" formatCode="00"/>
    <numFmt numFmtId="169" formatCode="0000"/>
    <numFmt numFmtId="170" formatCode="0000000"/>
    <numFmt numFmtId="171" formatCode="000000000"/>
    <numFmt numFmtId="172" formatCode="_-&quot;$&quot;\ * #,##0.00_-;\-&quot;$&quot;\ * #,##0.00_-;_-&quot;$&quot;\ * &quot;-&quot;_-;_-@_-"/>
    <numFmt numFmtId="173" formatCode="&quot;&quot;"/>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8"/>
      <color theme="0"/>
      <name val="Calibri"/>
      <family val="2"/>
      <scheme val="minor"/>
    </font>
    <font>
      <sz val="8"/>
      <color theme="1"/>
      <name val="Calibri"/>
      <family val="2"/>
      <scheme val="minor"/>
    </font>
    <font>
      <sz val="8"/>
      <name val="Calibri"/>
      <family val="2"/>
      <scheme val="minor"/>
    </font>
    <font>
      <b/>
      <sz val="8"/>
      <color theme="1"/>
      <name val="Calibri"/>
      <family val="2"/>
      <scheme val="minor"/>
    </font>
    <font>
      <sz val="10"/>
      <name val="Arial"/>
      <family val="2"/>
    </font>
    <font>
      <b/>
      <sz val="10"/>
      <color theme="0"/>
      <name val="Calibri"/>
      <family val="2"/>
      <scheme val="minor"/>
    </font>
    <font>
      <b/>
      <sz val="11"/>
      <name val="Calibri"/>
      <family val="2"/>
      <scheme val="minor"/>
    </font>
    <font>
      <sz val="11"/>
      <color rgb="FF000000"/>
      <name val="Calibri"/>
      <family val="2"/>
    </font>
    <font>
      <b/>
      <sz val="18"/>
      <color theme="0"/>
      <name val="Calibri"/>
      <family val="2"/>
      <scheme val="minor"/>
    </font>
    <font>
      <b/>
      <sz val="12"/>
      <color theme="0"/>
      <name val="Calibri"/>
      <family val="2"/>
      <scheme val="minor"/>
    </font>
    <font>
      <b/>
      <sz val="14"/>
      <color theme="0"/>
      <name val="Calibri"/>
      <family val="2"/>
      <scheme val="minor"/>
    </font>
    <font>
      <sz val="11"/>
      <color theme="0"/>
      <name val="Calibri"/>
      <family val="2"/>
      <scheme val="minor"/>
    </font>
    <font>
      <b/>
      <sz val="16"/>
      <color theme="0"/>
      <name val="Calibri"/>
      <family val="2"/>
      <scheme val="minor"/>
    </font>
    <font>
      <b/>
      <sz val="11"/>
      <name val="Arial Nova Cond Light"/>
      <family val="2"/>
    </font>
    <font>
      <sz val="11"/>
      <name val="Calibri"/>
      <family val="2"/>
      <scheme val="minor"/>
    </font>
    <font>
      <b/>
      <sz val="8"/>
      <name val="Cambria"/>
      <family val="1"/>
    </font>
    <font>
      <sz val="8"/>
      <name val="Cambria"/>
      <family val="1"/>
    </font>
    <font>
      <sz val="11"/>
      <name val="Calibri"/>
      <family val="2"/>
      <scheme val="minor"/>
    </font>
    <font>
      <sz val="11"/>
      <color rgb="FF006100"/>
      <name val="Calibri"/>
      <family val="2"/>
      <scheme val="minor"/>
    </font>
    <font>
      <sz val="8"/>
      <color theme="1"/>
      <name val="Arial"/>
      <family val="2"/>
    </font>
    <font>
      <b/>
      <sz val="8"/>
      <color theme="1"/>
      <name val="Arial"/>
      <family val="2"/>
    </font>
    <font>
      <b/>
      <sz val="11"/>
      <color rgb="FF006100"/>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C6EFCE"/>
      </patternFill>
    </fill>
    <fill>
      <patternFill patternType="solid">
        <fgColor theme="7"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theme="5"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medium">
        <color rgb="FF000000"/>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1">
    <xf numFmtId="0" fontId="0" fillId="0" borderId="0"/>
    <xf numFmtId="44" fontId="1" fillId="0" borderId="0" applyFont="0" applyFill="0" applyBorder="0" applyAlignment="0" applyProtection="0"/>
    <xf numFmtId="164" fontId="1" fillId="0" borderId="0" applyFont="0" applyFill="0" applyBorder="0" applyAlignment="0" applyProtection="0"/>
    <xf numFmtId="0" fontId="7" fillId="0" borderId="0"/>
    <xf numFmtId="0" fontId="1" fillId="0" borderId="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1" fillId="10" borderId="0" applyNumberFormat="0" applyBorder="0" applyAlignment="0" applyProtection="0"/>
  </cellStyleXfs>
  <cellXfs count="148">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wrapText="1"/>
    </xf>
    <xf numFmtId="0" fontId="3" fillId="2" borderId="2" xfId="0" applyFont="1" applyFill="1" applyBorder="1" applyAlignment="1">
      <alignment vertical="center" wrapText="1"/>
    </xf>
    <xf numFmtId="164" fontId="1" fillId="0" borderId="0" xfId="2" applyFont="1" applyFill="1" applyAlignment="1">
      <alignment vertical="center"/>
    </xf>
    <xf numFmtId="164" fontId="2" fillId="2" borderId="2" xfId="2" applyFont="1" applyFill="1" applyBorder="1" applyAlignment="1">
      <alignment vertical="center" wrapText="1"/>
    </xf>
    <xf numFmtId="0" fontId="3" fillId="2" borderId="2" xfId="0" applyFont="1" applyFill="1" applyBorder="1" applyAlignment="1">
      <alignment vertical="center"/>
    </xf>
    <xf numFmtId="164" fontId="2" fillId="2" borderId="2" xfId="2"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1"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1" fillId="2" borderId="2" xfId="0" applyFont="1" applyFill="1" applyBorder="1" applyAlignment="1">
      <alignment horizontal="center" vertical="center" wrapText="1"/>
    </xf>
    <xf numFmtId="164" fontId="2" fillId="5" borderId="7" xfId="2" applyFont="1" applyFill="1" applyBorder="1" applyAlignment="1">
      <alignment vertical="center"/>
    </xf>
    <xf numFmtId="0" fontId="9" fillId="4" borderId="4" xfId="0" applyFont="1" applyFill="1" applyBorder="1" applyAlignment="1">
      <alignment horizontal="center" vertical="center"/>
    </xf>
    <xf numFmtId="0" fontId="4"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wrapText="1"/>
    </xf>
    <xf numFmtId="0" fontId="4" fillId="3" borderId="0" xfId="0" applyFont="1" applyFill="1" applyAlignment="1">
      <alignment vertical="center" wrapText="1"/>
    </xf>
    <xf numFmtId="0" fontId="0" fillId="3" borderId="0" xfId="0" applyFill="1"/>
    <xf numFmtId="0" fontId="4" fillId="3" borderId="0" xfId="0" applyFont="1" applyFill="1" applyAlignment="1">
      <alignment horizontal="center" vertical="center"/>
    </xf>
    <xf numFmtId="164" fontId="1" fillId="3" borderId="0" xfId="2" applyFont="1" applyFill="1" applyAlignment="1">
      <alignment vertical="center"/>
    </xf>
    <xf numFmtId="0" fontId="1" fillId="3" borderId="0" xfId="0" applyFont="1" applyFill="1" applyAlignment="1">
      <alignment vertical="center"/>
    </xf>
    <xf numFmtId="1" fontId="4" fillId="3" borderId="0" xfId="0" applyNumberFormat="1" applyFont="1" applyFill="1" applyAlignment="1">
      <alignment vertical="center"/>
    </xf>
    <xf numFmtId="1" fontId="4" fillId="0" borderId="0" xfId="0" applyNumberFormat="1" applyFont="1" applyAlignment="1">
      <alignment vertical="center"/>
    </xf>
    <xf numFmtId="0" fontId="2" fillId="6" borderId="6" xfId="0" applyFont="1" applyFill="1" applyBorder="1" applyAlignment="1">
      <alignment horizontal="center" vertical="center"/>
    </xf>
    <xf numFmtId="0" fontId="2" fillId="5" borderId="10" xfId="0" applyFont="1" applyFill="1" applyBorder="1" applyAlignment="1">
      <alignment vertical="center"/>
    </xf>
    <xf numFmtId="0" fontId="2" fillId="5" borderId="6" xfId="0" applyFont="1" applyFill="1" applyBorder="1" applyAlignment="1">
      <alignment vertical="center"/>
    </xf>
    <xf numFmtId="0" fontId="2" fillId="5"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6" xfId="0" applyFont="1" applyFill="1" applyBorder="1" applyAlignment="1">
      <alignment horizontal="center" vertical="center"/>
    </xf>
    <xf numFmtId="1" fontId="8" fillId="6" borderId="6" xfId="0" applyNumberFormat="1" applyFont="1" applyFill="1" applyBorder="1" applyAlignment="1">
      <alignment horizontal="center" vertical="center" wrapText="1"/>
    </xf>
    <xf numFmtId="164" fontId="2" fillId="7" borderId="6" xfId="2" applyFont="1" applyFill="1" applyBorder="1" applyAlignment="1">
      <alignment horizontal="center" vertical="center" wrapText="1"/>
    </xf>
    <xf numFmtId="164" fontId="8" fillId="7" borderId="6" xfId="2" applyFont="1" applyFill="1" applyBorder="1" applyAlignment="1">
      <alignment horizontal="center" vertical="center" wrapText="1"/>
    </xf>
    <xf numFmtId="164" fontId="8" fillId="7" borderId="5" xfId="2" applyFont="1" applyFill="1" applyBorder="1" applyAlignment="1">
      <alignment horizontal="center" vertical="center" wrapText="1"/>
    </xf>
    <xf numFmtId="0" fontId="8" fillId="7" borderId="6" xfId="0" applyFont="1" applyFill="1" applyBorder="1" applyAlignment="1">
      <alignment horizontal="center" vertical="center" wrapText="1"/>
    </xf>
    <xf numFmtId="164" fontId="2" fillId="8" borderId="6" xfId="2" applyFont="1" applyFill="1" applyBorder="1" applyAlignment="1">
      <alignment horizontal="center" vertical="center" wrapText="1"/>
    </xf>
    <xf numFmtId="164" fontId="8" fillId="8" borderId="6" xfId="2" applyFont="1" applyFill="1" applyBorder="1" applyAlignment="1">
      <alignment horizontal="center" vertical="center" wrapText="1"/>
    </xf>
    <xf numFmtId="164" fontId="8" fillId="8" borderId="5" xfId="2" applyFont="1" applyFill="1" applyBorder="1" applyAlignment="1">
      <alignment horizontal="center" vertical="center" wrapText="1"/>
    </xf>
    <xf numFmtId="0" fontId="8" fillId="8"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protection hidden="1"/>
    </xf>
    <xf numFmtId="1" fontId="0" fillId="0" borderId="0" xfId="0" applyNumberFormat="1" applyAlignment="1" applyProtection="1">
      <alignment horizontal="left" vertical="center"/>
      <protection locked="0"/>
    </xf>
    <xf numFmtId="167" fontId="0" fillId="0" borderId="0" xfId="0" applyNumberFormat="1" applyAlignment="1" applyProtection="1">
      <alignment horizontal="center" vertical="center"/>
      <protection locked="0"/>
    </xf>
    <xf numFmtId="164" fontId="1" fillId="0" borderId="0" xfId="2" applyFont="1" applyFill="1" applyBorder="1" applyAlignment="1" applyProtection="1">
      <alignment vertical="center"/>
      <protection locked="0"/>
    </xf>
    <xf numFmtId="44" fontId="1" fillId="0" borderId="0" xfId="1" applyFont="1" applyFill="1" applyBorder="1" applyAlignment="1" applyProtection="1">
      <alignment vertical="center"/>
      <protection locked="0"/>
    </xf>
    <xf numFmtId="1" fontId="3" fillId="2" borderId="2" xfId="0" applyNumberFormat="1" applyFont="1" applyFill="1" applyBorder="1" applyAlignment="1">
      <alignment vertical="center" wrapText="1"/>
    </xf>
    <xf numFmtId="0" fontId="3"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164" fontId="1" fillId="3" borderId="0" xfId="2" applyFont="1" applyFill="1" applyBorder="1" applyAlignment="1">
      <alignment vertical="center"/>
    </xf>
    <xf numFmtId="0" fontId="0" fillId="0" borderId="0" xfId="0" applyAlignment="1" applyProtection="1">
      <alignment horizontal="center" vertical="center"/>
      <protection hidden="1"/>
    </xf>
    <xf numFmtId="0" fontId="2" fillId="5" borderId="6" xfId="0" applyFont="1" applyFill="1" applyBorder="1" applyAlignment="1">
      <alignment horizontal="center" vertical="center"/>
    </xf>
    <xf numFmtId="164" fontId="14" fillId="7" borderId="0" xfId="2" applyFont="1" applyFill="1" applyBorder="1" applyAlignment="1" applyProtection="1">
      <alignment vertical="center"/>
      <protection hidden="1"/>
    </xf>
    <xf numFmtId="44" fontId="14" fillId="8" borderId="0" xfId="1" applyFont="1" applyFill="1" applyBorder="1" applyAlignment="1" applyProtection="1">
      <alignment vertical="center"/>
      <protection hidden="1"/>
    </xf>
    <xf numFmtId="44" fontId="14" fillId="9" borderId="0" xfId="1" applyFont="1" applyFill="1" applyBorder="1" applyAlignment="1" applyProtection="1">
      <alignment vertical="center"/>
      <protection hidden="1"/>
    </xf>
    <xf numFmtId="0" fontId="17" fillId="0" borderId="0" xfId="0" applyFont="1"/>
    <xf numFmtId="168" fontId="19" fillId="0" borderId="13" xfId="0" applyNumberFormat="1" applyFont="1" applyBorder="1" applyAlignment="1">
      <alignment horizontal="center" vertical="center" wrapText="1"/>
    </xf>
    <xf numFmtId="0" fontId="19" fillId="0" borderId="13" xfId="0" applyFont="1" applyBorder="1" applyAlignment="1">
      <alignment horizontal="center" vertical="center" wrapText="1"/>
    </xf>
    <xf numFmtId="169" fontId="19" fillId="0" borderId="13" xfId="0" applyNumberFormat="1" applyFont="1" applyBorder="1" applyAlignment="1">
      <alignment horizontal="center" vertical="center"/>
    </xf>
    <xf numFmtId="0" fontId="19" fillId="0" borderId="13" xfId="0" applyFont="1" applyBorder="1" applyAlignment="1">
      <alignment horizontal="justify" vertical="center" wrapText="1"/>
    </xf>
    <xf numFmtId="170" fontId="19" fillId="0" borderId="13" xfId="0" applyNumberFormat="1" applyFont="1" applyBorder="1" applyAlignment="1">
      <alignment horizontal="center" vertical="center" wrapText="1"/>
    </xf>
    <xf numFmtId="0" fontId="19" fillId="0" borderId="12" xfId="0" applyFont="1" applyBorder="1" applyAlignment="1">
      <alignment horizontal="justify" vertical="center" wrapText="1"/>
    </xf>
    <xf numFmtId="171" fontId="19" fillId="0" borderId="13" xfId="0" applyNumberFormat="1" applyFont="1" applyBorder="1" applyAlignment="1">
      <alignment horizontal="center" vertical="center" wrapText="1"/>
    </xf>
    <xf numFmtId="1" fontId="19" fillId="0" borderId="13" xfId="0" applyNumberFormat="1" applyFont="1" applyBorder="1" applyAlignment="1">
      <alignment horizontal="center" vertical="center" wrapText="1"/>
    </xf>
    <xf numFmtId="3" fontId="19" fillId="0" borderId="13" xfId="0" applyNumberFormat="1" applyFont="1" applyBorder="1" applyAlignment="1">
      <alignment horizontal="center" vertical="center"/>
    </xf>
    <xf numFmtId="42" fontId="19" fillId="0" borderId="12" xfId="0" applyNumberFormat="1" applyFont="1" applyBorder="1" applyAlignment="1">
      <alignment horizontal="center" vertical="center"/>
    </xf>
    <xf numFmtId="42" fontId="19" fillId="0" borderId="13" xfId="0" applyNumberFormat="1" applyFont="1" applyBorder="1" applyAlignment="1">
      <alignment horizontal="center" vertical="center"/>
    </xf>
    <xf numFmtId="168" fontId="19" fillId="0" borderId="9" xfId="0" applyNumberFormat="1" applyFont="1" applyBorder="1" applyAlignment="1">
      <alignment horizontal="center" vertical="center" wrapText="1"/>
    </xf>
    <xf numFmtId="0" fontId="19" fillId="0" borderId="9" xfId="0" applyFont="1" applyBorder="1" applyAlignment="1">
      <alignment horizontal="center" vertical="center" wrapText="1"/>
    </xf>
    <xf numFmtId="169" fontId="19" fillId="0" borderId="9" xfId="0" applyNumberFormat="1" applyFont="1" applyBorder="1" applyAlignment="1">
      <alignment horizontal="center" vertical="center"/>
    </xf>
    <xf numFmtId="0" fontId="19" fillId="0" borderId="9" xfId="0" applyFont="1" applyBorder="1" applyAlignment="1">
      <alignment horizontal="justify" vertical="center" wrapText="1"/>
    </xf>
    <xf numFmtId="170" fontId="19" fillId="0" borderId="9" xfId="0" applyNumberFormat="1" applyFont="1" applyBorder="1" applyAlignment="1">
      <alignment horizontal="center" vertical="center" wrapText="1"/>
    </xf>
    <xf numFmtId="0" fontId="19" fillId="0" borderId="14" xfId="0" applyFont="1" applyBorder="1" applyAlignment="1">
      <alignment horizontal="justify" vertical="center" wrapText="1"/>
    </xf>
    <xf numFmtId="171" fontId="19" fillId="0" borderId="9" xfId="0" applyNumberFormat="1" applyFont="1" applyBorder="1" applyAlignment="1">
      <alignment horizontal="center" vertical="center" wrapText="1"/>
    </xf>
    <xf numFmtId="1" fontId="19" fillId="0" borderId="9" xfId="0" applyNumberFormat="1" applyFont="1" applyBorder="1" applyAlignment="1">
      <alignment horizontal="center" vertical="center" wrapText="1"/>
    </xf>
    <xf numFmtId="3" fontId="19" fillId="0" borderId="9" xfId="0" applyNumberFormat="1" applyFont="1" applyBorder="1" applyAlignment="1">
      <alignment horizontal="center" vertical="center"/>
    </xf>
    <xf numFmtId="9" fontId="19" fillId="0" borderId="9" xfId="9" applyFont="1" applyFill="1" applyBorder="1" applyAlignment="1">
      <alignment horizontal="center" vertical="center"/>
    </xf>
    <xf numFmtId="0" fontId="19" fillId="0" borderId="9" xfId="0" applyFont="1" applyBorder="1" applyAlignment="1">
      <alignment horizontal="center" vertical="center"/>
    </xf>
    <xf numFmtId="42" fontId="17" fillId="0" borderId="0" xfId="5" applyFont="1" applyFill="1"/>
    <xf numFmtId="42" fontId="17" fillId="0" borderId="0" xfId="0" applyNumberFormat="1" applyFont="1"/>
    <xf numFmtId="1" fontId="19" fillId="0" borderId="9" xfId="9" applyNumberFormat="1" applyFont="1" applyFill="1" applyBorder="1" applyAlignment="1">
      <alignment horizontal="center" vertical="center"/>
    </xf>
    <xf numFmtId="172" fontId="17" fillId="0" borderId="0" xfId="0" applyNumberFormat="1" applyFont="1"/>
    <xf numFmtId="168" fontId="17" fillId="0" borderId="0" xfId="0" applyNumberFormat="1" applyFont="1"/>
    <xf numFmtId="169" fontId="17" fillId="0" borderId="0" xfId="0" applyNumberFormat="1" applyFont="1"/>
    <xf numFmtId="170" fontId="17" fillId="0" borderId="0" xfId="0" applyNumberFormat="1" applyFont="1"/>
    <xf numFmtId="171" fontId="17" fillId="0" borderId="0" xfId="0" applyNumberFormat="1" applyFont="1"/>
    <xf numFmtId="0" fontId="19" fillId="0" borderId="15" xfId="0" applyFont="1" applyBorder="1" applyAlignment="1">
      <alignment horizontal="center" vertical="center" wrapText="1"/>
    </xf>
    <xf numFmtId="0" fontId="19" fillId="0" borderId="8" xfId="0" applyFont="1" applyBorder="1" applyAlignment="1">
      <alignment horizontal="center" vertical="center" wrapText="1"/>
    </xf>
    <xf numFmtId="42" fontId="18" fillId="0" borderId="13" xfId="0" applyNumberFormat="1" applyFont="1" applyBorder="1" applyAlignment="1">
      <alignment horizontal="center" vertical="center"/>
    </xf>
    <xf numFmtId="172" fontId="18" fillId="0" borderId="13" xfId="0" applyNumberFormat="1" applyFont="1" applyBorder="1" applyAlignment="1">
      <alignment horizontal="center" vertical="center"/>
    </xf>
    <xf numFmtId="0" fontId="18" fillId="0" borderId="0" xfId="0" applyFont="1" applyAlignment="1">
      <alignment horizontal="center" vertical="center" wrapText="1"/>
    </xf>
    <xf numFmtId="168" fontId="18"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169" fontId="18" fillId="0" borderId="5" xfId="0" applyNumberFormat="1" applyFont="1" applyBorder="1" applyAlignment="1">
      <alignment horizontal="center" vertical="center" wrapText="1"/>
    </xf>
    <xf numFmtId="170" fontId="18" fillId="0" borderId="5" xfId="0" applyNumberFormat="1" applyFont="1" applyBorder="1" applyAlignment="1">
      <alignment horizontal="center" vertical="center" wrapText="1"/>
    </xf>
    <xf numFmtId="0" fontId="18" fillId="0" borderId="16" xfId="0" applyFont="1" applyBorder="1" applyAlignment="1">
      <alignment horizontal="center" vertical="center" wrapText="1"/>
    </xf>
    <xf numFmtId="171" fontId="18" fillId="0" borderId="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0" fontId="18" fillId="0" borderId="13" xfId="0" applyFont="1" applyBorder="1" applyAlignment="1">
      <alignment horizontal="justify" vertical="center" wrapText="1"/>
    </xf>
    <xf numFmtId="0" fontId="18" fillId="0" borderId="12" xfId="0" applyFont="1" applyBorder="1" applyAlignment="1">
      <alignment horizontal="justify" vertical="center" wrapText="1"/>
    </xf>
    <xf numFmtId="4" fontId="18" fillId="0" borderId="12" xfId="0" applyNumberFormat="1" applyFont="1" applyBorder="1" applyAlignment="1">
      <alignment horizontal="center" vertical="center"/>
    </xf>
    <xf numFmtId="0" fontId="20" fillId="0" borderId="0" xfId="3" applyFont="1" applyAlignment="1" applyProtection="1">
      <alignment horizontal="left" vertical="center"/>
      <protection locked="0"/>
    </xf>
    <xf numFmtId="9" fontId="0" fillId="0" borderId="0" xfId="9" applyFont="1" applyBorder="1" applyAlignment="1" applyProtection="1">
      <alignment horizontal="center" vertical="center"/>
      <protection locked="0"/>
    </xf>
    <xf numFmtId="173" fontId="0" fillId="0" borderId="0" xfId="0" applyNumberFormat="1" applyAlignment="1" applyProtection="1">
      <alignment horizontal="left" vertical="center"/>
      <protection hidden="1"/>
    </xf>
    <xf numFmtId="0" fontId="9" fillId="4" borderId="4" xfId="0" applyFont="1" applyFill="1" applyBorder="1" applyAlignment="1">
      <alignment vertical="center"/>
    </xf>
    <xf numFmtId="164" fontId="8" fillId="6" borderId="8" xfId="2" applyFont="1" applyFill="1" applyBorder="1" applyAlignment="1">
      <alignment horizontal="center" vertical="center" wrapText="1"/>
    </xf>
    <xf numFmtId="0" fontId="22" fillId="0" borderId="0" xfId="0" applyFont="1"/>
    <xf numFmtId="0" fontId="23" fillId="0" borderId="17" xfId="0" applyFont="1" applyBorder="1" applyAlignment="1">
      <alignment horizontal="center" vertical="center" wrapText="1"/>
    </xf>
    <xf numFmtId="0" fontId="23" fillId="11" borderId="18" xfId="0" applyFont="1" applyFill="1" applyBorder="1"/>
    <xf numFmtId="42" fontId="23" fillId="11" borderId="18" xfId="5" applyFont="1" applyFill="1" applyBorder="1" applyAlignment="1">
      <alignment horizontal="right"/>
    </xf>
    <xf numFmtId="0" fontId="23" fillId="11" borderId="17" xfId="0" applyFont="1" applyFill="1" applyBorder="1" applyAlignment="1">
      <alignment horizontal="left"/>
    </xf>
    <xf numFmtId="0" fontId="23" fillId="12" borderId="18" xfId="0" applyFont="1" applyFill="1" applyBorder="1"/>
    <xf numFmtId="42" fontId="23" fillId="12" borderId="18" xfId="5" applyFont="1" applyFill="1" applyBorder="1" applyAlignment="1">
      <alignment horizontal="right"/>
    </xf>
    <xf numFmtId="0" fontId="23" fillId="12" borderId="18" xfId="0" applyFont="1" applyFill="1" applyBorder="1" applyAlignment="1">
      <alignment horizontal="left"/>
    </xf>
    <xf numFmtId="0" fontId="22" fillId="13" borderId="18" xfId="0" applyFont="1" applyFill="1" applyBorder="1"/>
    <xf numFmtId="42" fontId="22" fillId="13" borderId="18" xfId="5" applyFont="1" applyFill="1" applyBorder="1" applyAlignment="1">
      <alignment horizontal="right"/>
    </xf>
    <xf numFmtId="0" fontId="22" fillId="13" borderId="18" xfId="0" applyFont="1" applyFill="1" applyBorder="1" applyAlignment="1">
      <alignment horizontal="left"/>
    </xf>
    <xf numFmtId="0" fontId="23" fillId="14" borderId="18" xfId="0" applyFont="1" applyFill="1" applyBorder="1"/>
    <xf numFmtId="42" fontId="23" fillId="14" borderId="18" xfId="5" applyFont="1" applyFill="1" applyBorder="1" applyAlignment="1">
      <alignment horizontal="right"/>
    </xf>
    <xf numFmtId="0" fontId="23" fillId="14" borderId="18" xfId="0" applyFont="1" applyFill="1" applyBorder="1" applyAlignment="1">
      <alignment horizontal="left"/>
    </xf>
    <xf numFmtId="0" fontId="22" fillId="13" borderId="19" xfId="0" applyFont="1" applyFill="1" applyBorder="1"/>
    <xf numFmtId="42" fontId="22" fillId="13" borderId="19" xfId="5" applyFont="1" applyFill="1" applyBorder="1" applyAlignment="1">
      <alignment horizontal="right"/>
    </xf>
    <xf numFmtId="0" fontId="22" fillId="13" borderId="19" xfId="0" applyFont="1" applyFill="1" applyBorder="1" applyAlignment="1">
      <alignment horizontal="left"/>
    </xf>
    <xf numFmtId="42" fontId="24" fillId="10" borderId="19" xfId="10" applyNumberFormat="1" applyFont="1" applyBorder="1" applyAlignment="1">
      <alignment horizontal="right"/>
    </xf>
    <xf numFmtId="42" fontId="24" fillId="10" borderId="18" xfId="10" applyNumberFormat="1" applyFont="1" applyBorder="1" applyAlignment="1">
      <alignment horizontal="right"/>
    </xf>
    <xf numFmtId="0" fontId="10" fillId="0" borderId="0" xfId="1" applyNumberFormat="1" applyFont="1" applyFill="1" applyAlignment="1" applyProtection="1">
      <alignment vertical="center"/>
      <protection locked="0"/>
    </xf>
    <xf numFmtId="0" fontId="0" fillId="0" borderId="0" xfId="0" applyAlignment="1" applyProtection="1">
      <alignment horizontal="left" vertical="center" wrapText="1"/>
      <protection locked="0"/>
    </xf>
    <xf numFmtId="0" fontId="10" fillId="0" borderId="0" xfId="1" applyNumberFormat="1" applyFont="1" applyFill="1" applyAlignment="1" applyProtection="1">
      <alignment vertical="center" wrapText="1"/>
      <protection locked="0"/>
    </xf>
    <xf numFmtId="0" fontId="16" fillId="0" borderId="11" xfId="0" applyFont="1" applyBorder="1" applyAlignment="1">
      <alignment horizontal="center"/>
    </xf>
    <xf numFmtId="164" fontId="13" fillId="9" borderId="8" xfId="2" applyFont="1" applyFill="1" applyBorder="1" applyAlignment="1">
      <alignment horizontal="left"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164" fontId="12" fillId="7" borderId="9" xfId="2" applyFont="1" applyFill="1" applyBorder="1" applyAlignment="1">
      <alignment horizontal="left" vertical="center"/>
    </xf>
    <xf numFmtId="164" fontId="12" fillId="7" borderId="8" xfId="2" applyFont="1" applyFill="1" applyBorder="1" applyAlignment="1">
      <alignment horizontal="left" vertical="center"/>
    </xf>
    <xf numFmtId="164" fontId="13" fillId="8" borderId="8" xfId="2" applyFont="1" applyFill="1" applyBorder="1" applyAlignment="1">
      <alignment horizontal="left" vertical="center"/>
    </xf>
    <xf numFmtId="0" fontId="22" fillId="0" borderId="0" xfId="0" applyFont="1" applyAlignment="1">
      <alignment wrapText="1"/>
    </xf>
    <xf numFmtId="0" fontId="22" fillId="0" borderId="0" xfId="0" applyFont="1" applyAlignment="1">
      <alignment horizontal="left" wrapText="1"/>
    </xf>
  </cellXfs>
  <cellStyles count="11">
    <cellStyle name="Bueno" xfId="10" builtinId="26"/>
    <cellStyle name="Millares 2" xfId="6" xr:uid="{A9465682-2CC2-472C-8115-4FF7199323EF}"/>
    <cellStyle name="Moneda" xfId="1" builtinId="4"/>
    <cellStyle name="Moneda [0]" xfId="2" builtinId="7"/>
    <cellStyle name="Moneda [0] 2" xfId="5" xr:uid="{C1F5E422-D6FF-4350-90A3-04847E9D3F70}"/>
    <cellStyle name="Moneda [0] 3" xfId="7" xr:uid="{A4231ABB-EFD8-429F-A94E-834EE0C0FB30}"/>
    <cellStyle name="Moneda 2" xfId="8" xr:uid="{D4FC5A87-FCDA-4291-ACAC-0999F260C57C}"/>
    <cellStyle name="Normal" xfId="0" builtinId="0"/>
    <cellStyle name="Normal 2" xfId="4" xr:uid="{D1538372-6755-428F-A298-15E1E993E0B4}"/>
    <cellStyle name="Normal 2 2 2" xfId="3" xr:uid="{6BC6C6F3-04FB-4015-BAD3-C4EA462ACDF8}"/>
    <cellStyle name="Porcentaje" xfId="9" builtinId="5"/>
  </cellStyles>
  <dxfs count="192">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font>
      <numFmt numFmtId="0" formatCode="Genera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font>
      <numFmt numFmtId="0" formatCode="Genera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font>
      <numFmt numFmtId="0" formatCode="Genera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theme="1"/>
        <name val="Arial"/>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74" formatCode="_-&quot;$&quot;* #,##0.0_-;\-&quot;$&quot;* #,##0.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numFmt numFmtId="34" formatCode="_-&quot;$&quot;\ * #,##0.00_-;\-&quot;$&quot;\ * #,##0.00_-;_-&quot;$&quot;\ * &quot;-&quot;??_-;_-@_-"/>
      <fill>
        <patternFill patternType="solid">
          <fgColor indexed="64"/>
          <bgColor rgb="FF00B0F0"/>
        </patternFill>
      </fill>
      <alignment horizontal="general" vertical="center" textRotation="0" wrapText="0" indent="0" justifyLastLine="0" shrinkToFit="0" readingOrder="0"/>
      <protection locked="1" hidden="1"/>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numFmt numFmtId="174" formatCode="_-&quot;$&quot;* #,##0.0_-;\-&quot;$&quot;* #,##0.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numFmt numFmtId="34" formatCode="_-&quot;$&quot;\ * #,##0.00_-;\-&quot;$&quot;\ * #,##0.00_-;_-&quot;$&quot;\ * &quot;-&quot;??_-;_-@_-"/>
      <fill>
        <patternFill patternType="solid">
          <fgColor indexed="64"/>
          <bgColor rgb="FFFFC000"/>
        </patternFill>
      </fill>
      <alignment horizontal="general" vertical="center" textRotation="0" wrapText="0" indent="0" justifyLastLine="0" shrinkToFit="0" readingOrder="0"/>
      <protection locked="1" hidden="1"/>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_-&quot;$&quot;* #,##0_-;\-&quot;$&quot;* #,##0_-;_-&quot;$&quot;* &quot;-&quot;_-;_-@_-"/>
      <fill>
        <patternFill patternType="none">
          <fgColor indexed="64"/>
          <bgColor indexed="65"/>
        </patternFill>
      </fill>
      <alignment horizontal="general" vertical="center" textRotation="0" wrapText="0" indent="0" justifyLastLine="0" shrinkToFit="0" readingOrder="0"/>
      <protection locked="0" hidden="0"/>
    </dxf>
    <dxf>
      <numFmt numFmtId="164" formatCode="_-&quot;$&quot;* #,##0_-;\-&quot;$&quot;* #,##0_-;_-&quot;$&quot;* &quot;-&quot;_-;_-@_-"/>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0"/>
        <name val="Calibri"/>
        <family val="2"/>
        <scheme val="minor"/>
      </font>
      <numFmt numFmtId="164" formatCode="_-&quot;$&quot;* #,##0_-;\-&quot;$&quot;* #,##0_-;_-&quot;$&quot;* &quot;-&quot;_-;_-@_-"/>
      <fill>
        <patternFill patternType="solid">
          <fgColor indexed="64"/>
          <bgColor rgb="FF00B050"/>
        </patternFill>
      </fill>
      <alignment horizontal="general" vertical="center" textRotation="0" wrapText="0" indent="0" justifyLastLine="0" shrinkToFit="0" readingOrder="0"/>
      <protection locked="1" hidden="1"/>
    </dxf>
    <dxf>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7" formatCode="dd/mmm/yy"/>
      <fill>
        <patternFill patternType="none">
          <fgColor indexed="64"/>
          <bgColor indexed="65"/>
        </patternFill>
      </fill>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7" formatCode="dd/mmm/yy"/>
      <fill>
        <patternFill patternType="none">
          <fgColor indexed="64"/>
          <bgColor indexed="65"/>
        </patternFill>
      </fill>
      <alignment horizontal="center" vertical="center" textRotation="0" wrapText="0" indent="0" justifyLastLine="0" shrinkToFit="0" readingOrder="0"/>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1"/>
    </dxf>
    <dxf>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1"/>
    </dxf>
    <dxf>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1"/>
    </dxf>
    <dxf>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1"/>
    </dxf>
    <dxf>
      <alignment horizontal="general"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bottom/>
      </border>
    </dxf>
    <dxf>
      <numFmt numFmtId="173" formatCode="&quot;&quot;"/>
      <alignment horizontal="left"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fill>
        <patternFill patternType="none">
          <fgColor rgb="FF000000"/>
          <bgColor auto="1"/>
        </patternFill>
      </fill>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2" tint="-0.49998474074526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thin">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2" formatCode="_-&quot;$&quot;\ * #,##0_-;\-&quot;$&quot;\ * #,##0_-;_-&quot;$&quot;\ * &quot;-&quot;_-;_-@_-"/>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8"/>
        <color auto="1"/>
        <name val="Cambria"/>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justify"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numFmt numFmtId="1" formatCode="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numFmt numFmtId="171" formatCode="000000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justify"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numFmt numFmtId="170" formatCode="0000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justify"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justify"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numFmt numFmtId="169" formatCode="0000"/>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numFmt numFmtId="168" formatCode="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Cambria"/>
        <family val="1"/>
        <scheme val="none"/>
      </font>
      <alignment horizontal="center"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top style="medium">
          <color rgb="FF000000"/>
        </top>
        <bottom style="thin">
          <color rgb="FF000000"/>
        </bottom>
      </border>
    </dxf>
    <dxf>
      <font>
        <b val="0"/>
        <i val="0"/>
        <strike val="0"/>
        <condense val="0"/>
        <extend val="0"/>
        <outline val="0"/>
        <shadow val="0"/>
        <u val="none"/>
        <vertAlign val="baseline"/>
        <sz val="8"/>
        <color auto="1"/>
        <name val="Cambria"/>
        <family val="1"/>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Cambria"/>
        <family val="1"/>
        <scheme val="none"/>
      </font>
      <alignment horizontal="center" vertical="center" textRotation="0" wrapText="1" indent="0" justifyLastLine="0" shrinkToFit="0" readingOrder="0"/>
    </dxf>
    <dxf>
      <font>
        <b/>
        <i val="0"/>
        <sz val="12"/>
        <color theme="0"/>
        <name val="Arial"/>
        <family val="2"/>
        <scheme val="none"/>
      </font>
      <border>
        <bottom style="thin">
          <color theme="5"/>
        </bottom>
        <vertical/>
        <horizontal/>
      </border>
    </dxf>
    <dxf>
      <font>
        <color theme="1"/>
      </font>
      <fill>
        <patternFill>
          <bgColor rgb="FF002060"/>
        </patternFill>
      </fill>
      <border>
        <left style="thin">
          <color theme="5"/>
        </left>
        <right style="thin">
          <color theme="5"/>
        </right>
        <top style="thin">
          <color theme="5"/>
        </top>
        <bottom style="thin">
          <color theme="5"/>
        </bottom>
        <vertical/>
        <horizontal/>
      </border>
    </dxf>
  </dxfs>
  <tableStyles count="1" defaultTableStyle="TableStyleMedium2" defaultPivotStyle="PivotStyleLight16">
    <tableStyle name="SlicerStyleDark2 2" pivot="0" table="0" count="10" xr9:uid="{1E5E6C50-5C74-4876-829B-5434F27573AB}">
      <tableStyleElement type="wholeTable" dxfId="191"/>
      <tableStyleElement type="headerRow" dxfId="190"/>
    </tableStyle>
  </tableStyles>
  <colors>
    <mruColors>
      <color rgb="FF002060"/>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owerPivotData" Target="model/item.data"/><Relationship Id="rId18" Type="http://schemas.openxmlformats.org/officeDocument/2006/relationships/customXml" Target="../customXml/item4.xml"/><Relationship Id="rId26" Type="http://schemas.openxmlformats.org/officeDocument/2006/relationships/customXml" Target="../customXml/item12.xml"/><Relationship Id="rId3" Type="http://schemas.openxmlformats.org/officeDocument/2006/relationships/worksheet" Target="worksheets/sheet3.xml"/><Relationship Id="rId21" Type="http://schemas.openxmlformats.org/officeDocument/2006/relationships/customXml" Target="../customXml/item7.xml"/><Relationship Id="rId34" Type="http://schemas.openxmlformats.org/officeDocument/2006/relationships/customXml" Target="../customXml/item20.xml"/><Relationship Id="rId7" Type="http://schemas.microsoft.com/office/2007/relationships/slicerCache" Target="slicerCaches/slicerCache2.xml"/><Relationship Id="rId12" Type="http://schemas.openxmlformats.org/officeDocument/2006/relationships/sharedStrings" Target="sharedStrings.xml"/><Relationship Id="rId17" Type="http://schemas.openxmlformats.org/officeDocument/2006/relationships/customXml" Target="../customXml/item3.xml"/><Relationship Id="rId25" Type="http://schemas.openxmlformats.org/officeDocument/2006/relationships/customXml" Target="../customXml/item11.xml"/><Relationship Id="rId33"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29" Type="http://schemas.openxmlformats.org/officeDocument/2006/relationships/customXml" Target="../customXml/item15.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24" Type="http://schemas.openxmlformats.org/officeDocument/2006/relationships/customXml" Target="../customXml/item10.xml"/><Relationship Id="rId32" Type="http://schemas.openxmlformats.org/officeDocument/2006/relationships/customXml" Target="../customXml/item18.xml"/><Relationship Id="rId5" Type="http://schemas.openxmlformats.org/officeDocument/2006/relationships/externalLink" Target="externalLinks/externalLink2.xml"/><Relationship Id="rId15" Type="http://schemas.openxmlformats.org/officeDocument/2006/relationships/customXml" Target="../customXml/item1.xml"/><Relationship Id="rId23" Type="http://schemas.openxmlformats.org/officeDocument/2006/relationships/customXml" Target="../customXml/item9.xml"/><Relationship Id="rId28" Type="http://schemas.openxmlformats.org/officeDocument/2006/relationships/customXml" Target="../customXml/item14.xml"/><Relationship Id="rId10" Type="http://schemas.openxmlformats.org/officeDocument/2006/relationships/connections" Target="connections.xml"/><Relationship Id="rId19" Type="http://schemas.openxmlformats.org/officeDocument/2006/relationships/customXml" Target="../customXml/item5.xml"/><Relationship Id="rId31" Type="http://schemas.openxmlformats.org/officeDocument/2006/relationships/customXml" Target="../customXml/item17.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alcChain" Target="calcChain.xml"/><Relationship Id="rId22" Type="http://schemas.openxmlformats.org/officeDocument/2006/relationships/customXml" Target="../customXml/item8.xml"/><Relationship Id="rId27" Type="http://schemas.openxmlformats.org/officeDocument/2006/relationships/customXml" Target="../customXml/item13.xml"/><Relationship Id="rId30" Type="http://schemas.openxmlformats.org/officeDocument/2006/relationships/customXml" Target="../customXml/item16.xml"/><Relationship Id="rId8" Type="http://schemas.microsoft.com/office/2007/relationships/slicerCache" Target="slicerCaches/slicerCache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1619250</xdr:colOff>
      <xdr:row>0</xdr:row>
      <xdr:rowOff>16007</xdr:rowOff>
    </xdr:from>
    <xdr:to>
      <xdr:col>64</xdr:col>
      <xdr:colOff>3593087</xdr:colOff>
      <xdr:row>0</xdr:row>
      <xdr:rowOff>499491</xdr:rowOff>
    </xdr:to>
    <xdr:pic>
      <xdr:nvPicPr>
        <xdr:cNvPr id="2" name="Picture 7">
          <a:extLst>
            <a:ext uri="{FF2B5EF4-FFF2-40B4-BE49-F238E27FC236}">
              <a16:creationId xmlns:a16="http://schemas.microsoft.com/office/drawing/2014/main" id="{3DB82FEB-94A8-48EB-A393-C3A451FB0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1752"/>
        <a:stretch>
          <a:fillRect/>
        </a:stretch>
      </xdr:blipFill>
      <xdr:spPr bwMode="auto">
        <a:xfrm>
          <a:off x="77996143" y="16007"/>
          <a:ext cx="1973837" cy="48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56029</xdr:colOff>
      <xdr:row>0</xdr:row>
      <xdr:rowOff>89645</xdr:rowOff>
    </xdr:from>
    <xdr:to>
      <xdr:col>10</xdr:col>
      <xdr:colOff>3171265</xdr:colOff>
      <xdr:row>0</xdr:row>
      <xdr:rowOff>907676</xdr:rowOff>
    </xdr:to>
    <xdr:sp macro="" textlink="">
      <xdr:nvSpPr>
        <xdr:cNvPr id="3" name="CuadroTexto 2">
          <a:extLst>
            <a:ext uri="{FF2B5EF4-FFF2-40B4-BE49-F238E27FC236}">
              <a16:creationId xmlns:a16="http://schemas.microsoft.com/office/drawing/2014/main" id="{B31680DD-4E88-42D0-AD66-23D613967B47}"/>
            </a:ext>
          </a:extLst>
        </xdr:cNvPr>
        <xdr:cNvSpPr txBox="1"/>
      </xdr:nvSpPr>
      <xdr:spPr>
        <a:xfrm>
          <a:off x="6846794" y="89645"/>
          <a:ext cx="3115236" cy="81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a:solidFill>
                <a:schemeClr val="bg2"/>
              </a:solidFill>
              <a:latin typeface="+mn-lt"/>
              <a:cs typeface="Arial" panose="020B0604020202020204" pitchFamily="34" charset="0"/>
            </a:rPr>
            <a:t>PLAN DE ACCIÓN</a:t>
          </a:r>
          <a:r>
            <a:rPr lang="es-CO" sz="2400" b="1" baseline="0">
              <a:solidFill>
                <a:schemeClr val="bg2"/>
              </a:solidFill>
              <a:latin typeface="+mn-lt"/>
              <a:cs typeface="Arial" panose="020B0604020202020204" pitchFamily="34" charset="0"/>
            </a:rPr>
            <a:t> 2022</a:t>
          </a:r>
        </a:p>
        <a:p>
          <a:pPr algn="ctr"/>
          <a:r>
            <a:rPr lang="es-CO" sz="1600" b="0" baseline="0">
              <a:solidFill>
                <a:schemeClr val="bg2"/>
              </a:solidFill>
              <a:latin typeface="+mn-lt"/>
              <a:cs typeface="Arial" panose="020B0604020202020204" pitchFamily="34" charset="0"/>
            </a:rPr>
            <a:t>Seguimiento y evaluación PDD</a:t>
          </a:r>
        </a:p>
      </xdr:txBody>
    </xdr:sp>
    <xdr:clientData/>
  </xdr:twoCellAnchor>
  <xdr:twoCellAnchor>
    <xdr:from>
      <xdr:col>64</xdr:col>
      <xdr:colOff>2094701</xdr:colOff>
      <xdr:row>0</xdr:row>
      <xdr:rowOff>498663</xdr:rowOff>
    </xdr:from>
    <xdr:to>
      <xdr:col>64</xdr:col>
      <xdr:colOff>3565073</xdr:colOff>
      <xdr:row>0</xdr:row>
      <xdr:rowOff>967709</xdr:rowOff>
    </xdr:to>
    <xdr:sp macro="" textlink="">
      <xdr:nvSpPr>
        <xdr:cNvPr id="4" name="CuadroTexto 3">
          <a:extLst>
            <a:ext uri="{FF2B5EF4-FFF2-40B4-BE49-F238E27FC236}">
              <a16:creationId xmlns:a16="http://schemas.microsoft.com/office/drawing/2014/main" id="{62759840-74D6-44F1-BAB6-78D945495B88}"/>
            </a:ext>
          </a:extLst>
        </xdr:cNvPr>
        <xdr:cNvSpPr txBox="1"/>
      </xdr:nvSpPr>
      <xdr:spPr>
        <a:xfrm>
          <a:off x="78471594" y="498663"/>
          <a:ext cx="1470372" cy="469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O" sz="1050" b="1">
              <a:solidFill>
                <a:schemeClr val="bg1"/>
              </a:solidFill>
              <a:latin typeface="+mn-lt"/>
            </a:rPr>
            <a:t>10 de Agosto 2022</a:t>
          </a:r>
        </a:p>
        <a:p>
          <a:pPr algn="r"/>
          <a:r>
            <a:rPr lang="es-CO" sz="1050" b="1">
              <a:solidFill>
                <a:schemeClr val="bg1"/>
              </a:solidFill>
              <a:latin typeface="+mn-lt"/>
            </a:rPr>
            <a:t>Version 3.2</a:t>
          </a:r>
        </a:p>
      </xdr:txBody>
    </xdr:sp>
    <xdr:clientData/>
  </xdr:twoCellAnchor>
  <xdr:twoCellAnchor editAs="absolute">
    <xdr:from>
      <xdr:col>0</xdr:col>
      <xdr:colOff>182335</xdr:colOff>
      <xdr:row>0</xdr:row>
      <xdr:rowOff>53068</xdr:rowOff>
    </xdr:from>
    <xdr:to>
      <xdr:col>6</xdr:col>
      <xdr:colOff>639535</xdr:colOff>
      <xdr:row>0</xdr:row>
      <xdr:rowOff>993322</xdr:rowOff>
    </xdr:to>
    <mc:AlternateContent xmlns:mc="http://schemas.openxmlformats.org/markup-compatibility/2006" xmlns:sle15="http://schemas.microsoft.com/office/drawing/2012/slicer">
      <mc:Choice Requires="sle15">
        <xdr:graphicFrame macro="">
          <xdr:nvGraphicFramePr>
            <xdr:cNvPr id="5" name="No. IP">
              <a:extLst>
                <a:ext uri="{FF2B5EF4-FFF2-40B4-BE49-F238E27FC236}">
                  <a16:creationId xmlns:a16="http://schemas.microsoft.com/office/drawing/2014/main" id="{847FE98F-797B-4259-BDCF-0CB9172D92A9}"/>
                </a:ext>
              </a:extLst>
            </xdr:cNvPr>
            <xdr:cNvGraphicFramePr/>
          </xdr:nvGraphicFramePr>
          <xdr:xfrm>
            <a:off x="0" y="0"/>
            <a:ext cx="0" cy="0"/>
          </xdr:xfrm>
          <a:graphic>
            <a:graphicData uri="http://schemas.microsoft.com/office/drawing/2010/slicer">
              <sle:slicer xmlns:sle="http://schemas.microsoft.com/office/drawing/2010/slicer" name="No. IP"/>
            </a:graphicData>
          </a:graphic>
        </xdr:graphicFrame>
      </mc:Choice>
      <mc:Fallback xmlns="">
        <xdr:sp macro="" textlink="">
          <xdr:nvSpPr>
            <xdr:cNvPr id="0" name=""/>
            <xdr:cNvSpPr>
              <a:spLocks noTextEdit="1"/>
            </xdr:cNvSpPr>
          </xdr:nvSpPr>
          <xdr:spPr>
            <a:xfrm>
              <a:off x="182335" y="53068"/>
              <a:ext cx="3015343" cy="940254"/>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638175</xdr:colOff>
      <xdr:row>0</xdr:row>
      <xdr:rowOff>0</xdr:rowOff>
    </xdr:from>
    <xdr:to>
      <xdr:col>9</xdr:col>
      <xdr:colOff>986460</xdr:colOff>
      <xdr:row>6</xdr:row>
      <xdr:rowOff>9525</xdr:rowOff>
    </xdr:to>
    <mc:AlternateContent xmlns:mc="http://schemas.openxmlformats.org/markup-compatibility/2006" xmlns:sle15="http://schemas.microsoft.com/office/drawing/2012/slicer">
      <mc:Choice Requires="sle15">
        <xdr:graphicFrame macro="">
          <xdr:nvGraphicFramePr>
            <xdr:cNvPr id="2" name="Tipo de Concepto 1">
              <a:extLst>
                <a:ext uri="{FF2B5EF4-FFF2-40B4-BE49-F238E27FC236}">
                  <a16:creationId xmlns:a16="http://schemas.microsoft.com/office/drawing/2014/main" id="{1473A55C-A6C9-4442-8B75-8A183FF972C5}"/>
                </a:ext>
              </a:extLst>
            </xdr:cNvPr>
            <xdr:cNvGraphicFramePr/>
          </xdr:nvGraphicFramePr>
          <xdr:xfrm>
            <a:off x="0" y="0"/>
            <a:ext cx="0" cy="0"/>
          </xdr:xfrm>
          <a:graphic>
            <a:graphicData uri="http://schemas.microsoft.com/office/drawing/2010/slicer">
              <sle:slicer xmlns:sle="http://schemas.microsoft.com/office/drawing/2010/slicer" name="Tipo de Concepto 1"/>
            </a:graphicData>
          </a:graphic>
        </xdr:graphicFrame>
      </mc:Choice>
      <mc:Fallback xmlns="">
        <xdr:sp macro="" textlink="">
          <xdr:nvSpPr>
            <xdr:cNvPr id="0" name=""/>
            <xdr:cNvSpPr>
              <a:spLocks noTextEdit="1"/>
            </xdr:cNvSpPr>
          </xdr:nvSpPr>
          <xdr:spPr>
            <a:xfrm>
              <a:off x="9944100" y="0"/>
              <a:ext cx="2691435" cy="86677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4</xdr:col>
      <xdr:colOff>561975</xdr:colOff>
      <xdr:row>0</xdr:row>
      <xdr:rowOff>0</xdr:rowOff>
    </xdr:from>
    <xdr:to>
      <xdr:col>7</xdr:col>
      <xdr:colOff>501511</xdr:colOff>
      <xdr:row>5</xdr:row>
      <xdr:rowOff>123825</xdr:rowOff>
    </xdr:to>
    <mc:AlternateContent xmlns:mc="http://schemas.openxmlformats.org/markup-compatibility/2006" xmlns:sle15="http://schemas.microsoft.com/office/drawing/2012/slicer">
      <mc:Choice Requires="sle15">
        <xdr:graphicFrame macro="">
          <xdr:nvGraphicFramePr>
            <xdr:cNvPr id="3" name="Dependencia">
              <a:extLst>
                <a:ext uri="{FF2B5EF4-FFF2-40B4-BE49-F238E27FC236}">
                  <a16:creationId xmlns:a16="http://schemas.microsoft.com/office/drawing/2014/main" id="{84CCD05B-5D09-492F-AB6F-94BB249BE94A}"/>
                </a:ext>
              </a:extLst>
            </xdr:cNvPr>
            <xdr:cNvGraphicFramePr/>
          </xdr:nvGraphicFramePr>
          <xdr:xfrm>
            <a:off x="0" y="0"/>
            <a:ext cx="0" cy="0"/>
          </xdr:xfrm>
          <a:graphic>
            <a:graphicData uri="http://schemas.microsoft.com/office/drawing/2010/slicer">
              <sle:slicer xmlns:sle="http://schemas.microsoft.com/office/drawing/2010/slicer" name="Dependencia"/>
            </a:graphicData>
          </a:graphic>
        </xdr:graphicFrame>
      </mc:Choice>
      <mc:Fallback xmlns="">
        <xdr:sp macro="" textlink="">
          <xdr:nvSpPr>
            <xdr:cNvPr id="0" name=""/>
            <xdr:cNvSpPr>
              <a:spLocks noTextEdit="1"/>
            </xdr:cNvSpPr>
          </xdr:nvSpPr>
          <xdr:spPr>
            <a:xfrm>
              <a:off x="6486525" y="0"/>
              <a:ext cx="3320911" cy="838200"/>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00.%20PLAN%20DE%20ACCI&#211;N%20V3.2%20-%202022.xlsx?F9029B09" TargetMode="External"/><Relationship Id="rId1" Type="http://schemas.openxmlformats.org/officeDocument/2006/relationships/externalLinkPath" Target="file:///\\F9029B09\00.%20PLAN%20DE%20ACCI&#211;N%20V3.2%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CION%20BARRANCABERMEJA%202021\INFORME%20CUIPO%202021%20BCA\18-02-2021%20PLAN%20INDICATIVO%20HOMOLOGADO%20Y%20MODIFICADO%20NUEVAS%20SECRET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PLAN DE ACCIÓN V3.2 - 2022"/>
    </sheetNames>
    <definedNames>
      <definedName name="Unificar_tablas"/>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ListasPDET"/>
      <sheetName val="Iniciativas"/>
      <sheetName val="PI 2020-2023"/>
      <sheetName val="PI 2020-2023 MODIF"/>
      <sheetName val="PI 2020-2023 (2)"/>
      <sheetName val="Catálogo"/>
      <sheetName val="Hoja1"/>
      <sheetName val="Paz"/>
      <sheetName val="Víctimas"/>
      <sheetName val="ODS"/>
      <sheetName val="PI_Ejec"/>
    </sheetNames>
    <sheetDataSet>
      <sheetData sheetId="0"/>
      <sheetData sheetId="1"/>
      <sheetData sheetId="2"/>
      <sheetData sheetId="3"/>
      <sheetData sheetId="4"/>
      <sheetData sheetId="5"/>
      <sheetData sheetId="6">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sheetData>
      <sheetData sheetId="7"/>
      <sheetData sheetId="8"/>
      <sheetData sheetId="9">
        <row r="2">
          <cell r="A2" t="str">
            <v>Asistencia / Subsistencia mínima</v>
          </cell>
        </row>
      </sheetData>
      <sheetData sheetId="10">
        <row r="2">
          <cell r="A2" t="str">
            <v>Sin relación con los ODS</v>
          </cell>
        </row>
      </sheetData>
      <sheetData sheetId="1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Concepto1" xr10:uid="{B6F57CC4-C7FA-41B2-BAE5-774A9D12E87E}" sourceName="Tipo de Concepto">
  <extLst>
    <x:ext xmlns:x15="http://schemas.microsoft.com/office/spreadsheetml/2010/11/main" uri="{2F2917AC-EB37-4324-AD4E-5DD8C200BD13}">
      <x15:tableSlicerCache tableId="4" column="22"/>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endencia" xr10:uid="{F9683968-1B05-4BE3-894C-6C88AD64EFB5}" sourceName="Dependencia">
  <extLst>
    <x:ext xmlns:x15="http://schemas.microsoft.com/office/spreadsheetml/2010/11/main" uri="{2F2917AC-EB37-4324-AD4E-5DD8C200BD13}">
      <x15:tableSlicerCache tableId="4" column="21"/>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_IP" xr10:uid="{D92DD3D4-FF68-4D4A-9755-6F9C5F04FDA4}" sourceName="No. IP">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o. IP" xr10:uid="{49C2AAB7-6C5F-4C04-85A8-1FD595B6597A}" cache="SegmentaciónDeDatos_No._IP" caption="No. IP" columnCount="4"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Concepto 1" xr10:uid="{B9A3246D-0ECF-432F-A5BB-96E8B0982199}" cache="SegmentaciónDeDatos_Tipo_de_Concepto1" caption="Tipo de Concepto" columnCount="3" rowHeight="241300"/>
  <slicer name="Dependencia" xr10:uid="{6584BDDF-5186-4CE4-ACAA-A63CB1D7B100}" cache="SegmentaciónDeDatos_Dependencia" caption="Dependencia" startItem="9"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BD5714-7854-4440-AC83-9D1CE634A15C}" name="Tabla1" displayName="Tabla1" ref="A2:AE304" totalsRowShown="0" headerRowDxfId="189" dataDxfId="188" tableBorderDxfId="187">
  <autoFilter ref="A2:AE304" xr:uid="{AEBD5714-7854-4440-AC83-9D1CE634A15C}"/>
  <tableColumns count="31">
    <tableColumn id="1" xr3:uid="{AAF4CDB1-5C86-4987-B5B3-0AE2A5C3DC47}" name="Nombre del sector de inversión con el que se financiará la intervención" dataDxfId="186"/>
    <tableColumn id="2" xr3:uid="{51A9ECF5-3467-486F-9A1D-48F42C962C29}" name="Código del sector" dataDxfId="185"/>
    <tableColumn id="3" xr3:uid="{CD64A84C-2205-4ABD-B3FF-E3824A85DE9B}" name="Nombre del Programa aprobado en el PDT" dataDxfId="184"/>
    <tableColumn id="4" xr3:uid="{02891776-21B1-4275-BB98-BD2F4C17BD5B}" name="Nombre del Programa según el Manual de Clasificación Programático del Gasto Público" dataDxfId="183"/>
    <tableColumn id="5" xr3:uid="{A036E2AC-B158-483D-AA36-3AF8D5E14012}" name="Codigo del Programa" dataDxfId="182"/>
    <tableColumn id="6" xr3:uid="{0CBF3C0A-ECFB-4586-8FFC-31C391500615}" name="Nombre del Producto aprobado en el PDT" dataDxfId="181"/>
    <tableColumn id="7" xr3:uid="{8F579430-1E33-4377-BD7F-2260156F47BD}" name="Dependencia responsable" dataDxfId="180"/>
    <tableColumn id="8" xr3:uid="{D84072FC-94BC-4FDD-A74B-4E6E4CE8E117}" name="Nombre del Producto según el Catálogo de Productos de la MGA" dataDxfId="179"/>
    <tableColumn id="9" xr3:uid="{14B61CBB-DF76-4D10-A258-CEF93E5E2900}" name="Codigo del Producto según Catálogo de productos de la MGA" dataDxfId="178"/>
    <tableColumn id="10" xr3:uid="{38530FBC-C72F-430F-B524-2F597706DD69}" name="INDICADOR DE PRODUCTO PDT" dataDxfId="177"/>
    <tableColumn id="11" xr3:uid="{D77F4078-4ED2-4197-BBA8-430EDC88A640}" name="Indicador de Producto según Catálogo de Productos de la MGA" dataDxfId="176"/>
    <tableColumn id="12" xr3:uid="{0906578E-35E0-4AAD-A75D-49BF03A734F2}" name="Codigo del indicador de Producto Según el Catálogo de Productos de la MGA" dataDxfId="175"/>
    <tableColumn id="13" xr3:uid="{B8DBC1A9-B19B-4F96-9A2D-C3B94DF18307}" name="CODIGO BPIN" dataDxfId="174"/>
    <tableColumn id="14" xr3:uid="{49367B75-B060-4B91-B807-F8AAE2F4DB0D}" name="NOMBRE DEL PROYECTO" dataDxfId="173"/>
    <tableColumn id="15" xr3:uid="{6EA36AEA-866C-4672-ADE0-D723FA8B331F}" name="Meta Física Esperada 2022" dataDxfId="172"/>
    <tableColumn id="16" xr3:uid="{84F9A3BB-A14B-4691-9CF7-AC43EA56D14E}" name="Recursos propios 2022" dataDxfId="171"/>
    <tableColumn id="17" xr3:uid="{D014EC92-54CB-48B7-9087-5FE0BF0660D3}" name="SGP Educación 2022 (valores en pesos)" dataDxfId="170"/>
    <tableColumn id="18" xr3:uid="{6B8E6F5B-88BC-4D95-BEB1-E2B1A95CB6BD}" name=" SGP Salud 2022 (valores en pesos)" dataDxfId="169"/>
    <tableColumn id="19" xr3:uid="{72986338-782A-4522-AB2C-974EEBC83D09}" name="SGP APSB 2022" dataDxfId="168"/>
    <tableColumn id="20" xr3:uid="{866151B6-2CCA-4A68-AFA9-A4CF3955701B}" name="SGP Cultura 2022" dataDxfId="167"/>
    <tableColumn id="21" xr3:uid="{D1940AAF-CBC0-42CE-BC9F-D4FB56EC3889}" name="SGP Deporte 2022" dataDxfId="166"/>
    <tableColumn id="22" xr3:uid="{0056263C-7C70-43BB-9BEE-D1AE531412DB}" name="SGP Libre Inversión 2022" dataDxfId="165"/>
    <tableColumn id="23" xr3:uid="{DBFDB5AB-3171-4475-90E7-37ACD2472306}" name="SGP Alimentación Escolar 2022" dataDxfId="164"/>
    <tableColumn id="24" xr3:uid="{0C7ACF9E-294A-4917-B99A-679946D9AB33}" name="SGP Municipios Río Magdalena 2022" dataDxfId="163"/>
    <tableColumn id="25" xr3:uid="{3A1940AD-9352-4600-B8BE-76B2D62B219D}" name="SGP Primera Infancia 2022" dataDxfId="162"/>
    <tableColumn id="26" xr3:uid="{0700B754-0FA3-49CE-9967-A334E20FEE53}" name=" Regalías 2022" dataDxfId="161"/>
    <tableColumn id="27" xr3:uid="{CB96C91B-D7C5-4FDF-933D-44663FF16916}" name="Cofinanciación Departamento 2022" dataDxfId="160"/>
    <tableColumn id="28" xr3:uid="{EB574540-749F-494F-9B5C-C08995A49751}" name="Cofinanciación Nación 2022" dataDxfId="159"/>
    <tableColumn id="29" xr3:uid="{7690F9A4-8576-4465-BCC3-7DEA73387F08}" name="Crédito 2022" dataDxfId="158"/>
    <tableColumn id="30" xr3:uid="{D2D67D73-5E34-4639-A700-48E5B2791ABB}" name="Otros 2022" dataDxfId="157"/>
    <tableColumn id="31" xr3:uid="{8A675481-28EC-41EB-843A-9057753CF79D}" name="Total  2022" dataDxfId="1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FDFF66-0A30-4D81-A881-96B5C8684052}" name="V3.2" displayName="V3.2" ref="A3:BM15" headerRowDxfId="155" totalsRowDxfId="152" headerRowBorderDxfId="154" tableBorderDxfId="153">
  <autoFilter ref="A3:BM15" xr:uid="{00000000-0009-0000-0100-000007000000}"/>
  <tableColumns count="65">
    <tableColumn id="2" xr3:uid="{59496273-17CD-4314-8563-674BE14B2088}" name="No. IP" totalsRowLabel="Total" dataDxfId="151" totalsRowDxfId="150"/>
    <tableColumn id="14" xr3:uid="{3C723B00-3227-4F22-BEB0-5C7B5952E27E}" name="Reportó" dataDxfId="149" totalsRowDxfId="148">
      <calculatedColumnFormula>+IF(ISBLANK(V3.2[[#This Row],[No. IP]]),"",$G$1)</calculatedColumnFormula>
    </tableColumn>
    <tableColumn id="1" xr3:uid="{F3DDB6A2-683B-4E4E-BDCB-9EEC70156048}" name="Dependencia" dataDxfId="147" totalsRowDxfId="146">
      <calculatedColumnFormula>+IFERROR(VLOOKUP(V3.2[[#This Row],[No. IP]],IP_TABLA[],3,FALSE),"")</calculatedColumnFormula>
    </tableColumn>
    <tableColumn id="3" xr3:uid="{BD0B1041-0F7A-4D4E-9B6E-2239F8B95416}" name="Línea Estratégica" dataDxfId="145" totalsRowDxfId="144">
      <calculatedColumnFormula>+IFERROR(VLOOKUP(V3.2[[#This Row],[No. IP]],IP_TABLA[],4,FALSE),"")</calculatedColumnFormula>
    </tableColumn>
    <tableColumn id="4" xr3:uid="{8C969320-E9E9-4FA8-92CE-0A8DA95BA501}" name="Sector " dataDxfId="143" totalsRowDxfId="142">
      <calculatedColumnFormula>+IFERROR(VLOOKUP(V3.2[[#This Row],[No. IP]],IP_TABLA[],6,FALSE),"")</calculatedColumnFormula>
    </tableColumn>
    <tableColumn id="5" xr3:uid="{FF4FDF13-D240-42DF-A177-5EAB6DC842F9}" name="Programa " dataDxfId="141" totalsRowDxfId="140">
      <calculatedColumnFormula>+IFERROR(VLOOKUP(V3.2[[#This Row],[No. IP]],IP_TABLA[],7,FALSE),"")</calculatedColumnFormula>
    </tableColumn>
    <tableColumn id="6" xr3:uid="{E399046B-2FFF-4AF1-9188-4EB455E313FE}" name="Indicador de Producto" totalsRowFunction="count" dataDxfId="139">
      <calculatedColumnFormula>+IFERROR(VLOOKUP(V3.2[[#This Row],[No. IP]],IP_TABLA[],2,FALSE),"")</calculatedColumnFormula>
    </tableColumn>
    <tableColumn id="7" xr3:uid="{235C4C5B-F864-48A9-9BB3-F95F469DFB57}" name="Meta de la vigencia" dataDxfId="138" totalsRowDxfId="137">
      <calculatedColumnFormula>IFERROR(IF($H$1=2020,(VLOOKUP(V3.2[[#This Row],[No. IP]],IP_TABLA[],8,FALSE)),IF($H$1=2021,(VLOOKUP(V3.2[[#This Row],[No. IP]],IP_TABLA[],9,FALSE)),IF($H$1=2022,(VLOOKUP(V3.2[[#This Row],[No. IP]],IP_TABLA[],10,FALSE)),IF($H$1=2023,(VLOOKUP(V3.2[[#This Row],[No. IP]],IP_TABLA[],11,FALSE)),"")))),"")</calculatedColumnFormula>
    </tableColumn>
    <tableColumn id="31" xr3:uid="{F8620F47-11EC-4A65-AD32-6CF8395F4AC4}" name="Ejecución de la meta" dataDxfId="136" totalsRowDxfId="135"/>
    <tableColumn id="15" xr3:uid="{5E14E4C9-1FDB-4F17-BCE5-FD1C4AACBBBB}" name="% Ejecución fisica" dataDxfId="134" totalsRowDxfId="133" dataCellStyle="Porcentaje">
      <calculatedColumnFormula>+IFERROR(IF(V3.2[[#This Row],[Ejecución de la meta]]/V3.2[[#This Row],[Meta de la vigencia]]&gt;1,1,V3.2[[#This Row],[Ejecución de la meta]]/V3.2[[#This Row],[Meta de la vigencia]]),"")</calculatedColumnFormula>
    </tableColumn>
    <tableColumn id="8" xr3:uid="{A495F100-9AB2-44B4-B7BC-FAC6D8883586}" name="Proyecto" dataDxfId="132" totalsRowDxfId="131" dataCellStyle="Normal 2 2 2"/>
    <tableColumn id="9" xr3:uid="{665628F0-2281-4AE4-A4DD-2F4A08D9101B}" name="Código de proyecto BPIM" dataDxfId="130" totalsRowDxfId="129" dataCellStyle="Normal 2"/>
    <tableColumn id="11" xr3:uid="{16EC2CDE-C656-4D73-B0CC-E747A6321C01}" name="Actividades" dataDxfId="128" totalsRowDxfId="127"/>
    <tableColumn id="12" xr3:uid="{B3E46F6A-6F64-4DC4-B686-B877C88D6FEA}" name="Fecha de_x000a_Inicio " dataDxfId="126" totalsRowDxfId="125">
      <calculatedColumnFormula>+#REF!</calculatedColumnFormula>
    </tableColumn>
    <tableColumn id="13" xr3:uid="{ED4732EA-1E7B-4BD2-B70E-2CB2CE0DF867}" name="Fecha de Terminación " dataDxfId="124" totalsRowDxfId="123">
      <calculatedColumnFormula>+#REF!</calculatedColumnFormula>
    </tableColumn>
    <tableColumn id="65" xr3:uid="{22DE883B-D209-490B-8F58-240C2527ACBF}" name="TOTAL PRESUPUESTADO" totalsRowFunction="sum" dataDxfId="122" totalsRowDxfId="121" dataCellStyle="Moneda [0]">
      <calculatedColumnFormula>+SUM(V3.2[[#This Row],[P_Recursos propios 2022]:[P_Otros 2022]])</calculatedColumnFormula>
    </tableColumn>
    <tableColumn id="17" xr3:uid="{F3134744-973C-48CC-B757-F1FE58E786B3}" name="P_Recursos propios 2022" totalsRowFunction="sum" dataDxfId="120" totalsRowDxfId="119" dataCellStyle="Moneda [0]"/>
    <tableColumn id="18" xr3:uid="{90B650B7-5476-45F0-8225-7B5978B30EF9}" name="P_SGP Educación 2022" totalsRowFunction="sum" dataDxfId="118" dataCellStyle="Moneda [0]"/>
    <tableColumn id="19" xr3:uid="{A40179E6-33CF-404A-AC78-6AB9E285318C}" name="P_SGP Salud 2022" totalsRowFunction="sum" dataDxfId="117" totalsRowDxfId="116" dataCellStyle="Moneda [0]"/>
    <tableColumn id="20" xr3:uid="{6F57BFCB-CB3B-4888-BFA2-606E57AACA77}" name="P_SGP APSB 2022" totalsRowFunction="sum" dataDxfId="115" totalsRowDxfId="114" dataCellStyle="Moneda [0]"/>
    <tableColumn id="21" xr3:uid="{4CDB4595-0822-4AAD-85D6-75625352AE98}" name="P_SGP Cultura 2022" totalsRowFunction="sum" dataDxfId="113" totalsRowDxfId="112" dataCellStyle="Moneda [0]"/>
    <tableColumn id="22" xr3:uid="{DEC2DD52-AD02-461B-B7E8-992D10CFEA15}" name="P_SGP Deporte 2022" totalsRowFunction="sum" dataDxfId="111" totalsRowDxfId="110" dataCellStyle="Moneda [0]"/>
    <tableColumn id="23" xr3:uid="{2BF37008-E65B-4EB8-8409-1FB205B025F2}" name="P_SGP Libre Inversión 2022" totalsRowFunction="sum" dataDxfId="109" totalsRowDxfId="108" dataCellStyle="Moneda [0]"/>
    <tableColumn id="24" xr3:uid="{BC7A01FC-E2CC-4DBC-B057-2AC642390A80}" name="P_SGP Alimentación Escolar 2022" totalsRowFunction="sum" dataDxfId="107" totalsRowDxfId="106" dataCellStyle="Moneda [0]"/>
    <tableColumn id="25" xr3:uid="{E3C59A75-363A-4A1C-BEAC-78974DE68D76}" name="P_SGP Municipios Río Magdalena 2022" totalsRowFunction="sum" dataDxfId="105" totalsRowDxfId="104" dataCellStyle="Moneda [0]"/>
    <tableColumn id="26" xr3:uid="{47450548-CE1D-4FB9-92F7-0435E4863221}" name="P_SGP Primera Infancia 2022" totalsRowFunction="sum" dataDxfId="103" totalsRowDxfId="102" dataCellStyle="Moneda [0]"/>
    <tableColumn id="27" xr3:uid="{E880C083-C621-4EA7-8037-E61558A46E4B}" name="P_Regalías 2022" totalsRowFunction="sum" dataDxfId="101" totalsRowDxfId="100" dataCellStyle="Moneda [0]"/>
    <tableColumn id="28" xr3:uid="{A5CFEB3B-3209-4D5C-A67D-DD63AB814332}" name="P_Cofinanciación Departamento 2022" totalsRowFunction="sum" dataDxfId="99" totalsRowDxfId="98" dataCellStyle="Moneda [0]"/>
    <tableColumn id="29" xr3:uid="{54F38B12-D846-41FF-8494-026147A0430E}" name="P_Cofinanciación Nación 2022" totalsRowFunction="sum" dataDxfId="97" totalsRowDxfId="96" dataCellStyle="Moneda [0]"/>
    <tableColumn id="30" xr3:uid="{1091A24B-9BBA-406E-8667-E62D589F7121}" name="P_Crédito 2022" totalsRowFunction="sum" dataDxfId="95" totalsRowDxfId="94" dataCellStyle="Moneda [0]"/>
    <tableColumn id="32" xr3:uid="{F4EAEC65-E29B-447A-90EF-0DDE680B264A}" name="P_Otros 2022" totalsRowFunction="sum" dataDxfId="93" totalsRowDxfId="92" dataCellStyle="Moneda [0]"/>
    <tableColumn id="64" xr3:uid="{F4BB0EBB-B9B1-4538-9C50-98F54E22869E}" name="TOTAL COMPROMISOS" totalsRowFunction="sum" dataDxfId="91" totalsRowDxfId="90" dataCellStyle="Moneda">
      <calculatedColumnFormula>+SUM(V3.2[[#This Row],[C_Recursos propios 2022]:[C_Otros 2022]])</calculatedColumnFormula>
    </tableColumn>
    <tableColumn id="47" xr3:uid="{806AD27C-DCF7-4E8E-AE5D-FD1801DE7AC7}" name="C_Recursos propios 2022" totalsRowFunction="sum" dataDxfId="89" totalsRowDxfId="88" dataCellStyle="Moneda [0]"/>
    <tableColumn id="46" xr3:uid="{C7B80B83-6C42-4B31-9215-14524BB8A3BB}" name="C_SGP Educación 2022" totalsRowFunction="sum" dataDxfId="87" totalsRowDxfId="86" dataCellStyle="Moneda [0]"/>
    <tableColumn id="45" xr3:uid="{D7ACF11E-3183-4A4E-A1EF-8A37F639FB12}" name="C_SGP Salud 2022" totalsRowFunction="sum" dataDxfId="85" totalsRowDxfId="84" dataCellStyle="Moneda [0]"/>
    <tableColumn id="44" xr3:uid="{F0C2B122-0681-4281-8694-F2832821AC18}" name="C_SGP APSB 2022" totalsRowFunction="sum" dataDxfId="83" totalsRowDxfId="82" dataCellStyle="Moneda [0]"/>
    <tableColumn id="43" xr3:uid="{7E2EA585-0D97-4EA0-A54A-858E88D21ED6}" name="C_SGP Cultura 2022" totalsRowFunction="sum" dataDxfId="81" totalsRowDxfId="80" dataCellStyle="Moneda [0]"/>
    <tableColumn id="42" xr3:uid="{064EC430-7892-4041-BC13-763D331E675F}" name="C_SGP Deporte 2022" totalsRowFunction="sum" dataDxfId="79" totalsRowDxfId="78" dataCellStyle="Moneda [0]"/>
    <tableColumn id="41" xr3:uid="{5F09153F-AD50-4E30-975E-03CAA8B7FF13}" name="C_SGP Libre Inversión 2022" totalsRowFunction="sum" dataDxfId="77" totalsRowDxfId="76" dataCellStyle="Moneda [0]"/>
    <tableColumn id="40" xr3:uid="{1AB007AC-9791-49FC-8F7C-526D030C9FD7}" name="C_SGP Alimentación Escolar 2022" totalsRowFunction="sum" dataDxfId="75" totalsRowDxfId="74" dataCellStyle="Moneda [0]"/>
    <tableColumn id="39" xr3:uid="{84471B28-9AEE-40A7-AB97-7E9D5570F30C}" name="C_SGP Municipios Río Magdalena 2022" totalsRowFunction="sum" dataDxfId="73" totalsRowDxfId="72" dataCellStyle="Moneda [0]"/>
    <tableColumn id="38" xr3:uid="{0DC6A2D1-DA53-4250-9D48-F31BBAA37EA3}" name="C_SGP Primera Infancia 2022" totalsRowFunction="sum" dataDxfId="71" totalsRowDxfId="70" dataCellStyle="Moneda [0]"/>
    <tableColumn id="37" xr3:uid="{355DDD1C-4B33-409C-A987-CA37F265E5A0}" name="C_Regalías 2022" totalsRowFunction="sum" dataDxfId="69" totalsRowDxfId="68" dataCellStyle="Moneda [0]"/>
    <tableColumn id="36" xr3:uid="{C7609C91-8387-4F34-A4DD-4C73B0879B7A}" name="C_Cofinanciación Departamento 2022" totalsRowFunction="sum" dataDxfId="67" totalsRowDxfId="66" dataCellStyle="Moneda [0]"/>
    <tableColumn id="35" xr3:uid="{C9A6CC38-4E92-482B-BA05-2901EA183155}" name="C_Cofinanciación Nación 2022" totalsRowFunction="sum" dataDxfId="65" totalsRowDxfId="64" dataCellStyle="Moneda [0]"/>
    <tableColumn id="34" xr3:uid="{8EED80DC-56CA-455A-A33E-22FDD4D91139}" name="C_Crédito 2022" totalsRowFunction="sum" dataDxfId="63" totalsRowDxfId="62" dataCellStyle="Moneda"/>
    <tableColumn id="10" xr3:uid="{D177A475-538E-4395-95DE-22BE2C8207EE}" name="C_Otros 2022" totalsRowFunction="sum" dataDxfId="61" totalsRowDxfId="60" dataCellStyle="Moneda"/>
    <tableColumn id="66" xr3:uid="{4CB58411-2B2C-47EA-B966-16222882066D}" name="TOTAL OBLIGACIONES" totalsRowFunction="sum" dataDxfId="59" totalsRowDxfId="58" dataCellStyle="Moneda">
      <calculatedColumnFormula>+SUM(V3.2[[#This Row],[O_Recursos propios 2022]:[O_Otros 2022]])</calculatedColumnFormula>
    </tableColumn>
    <tableColumn id="57" xr3:uid="{9A6EE555-EB85-4B0C-A77D-2900CFA47908}" name="O_Recursos propios 2022" totalsRowFunction="sum" dataDxfId="57" totalsRowDxfId="56" dataCellStyle="Moneda [0]"/>
    <tableColumn id="56" xr3:uid="{F4BA884D-927D-4C06-BFD5-394B2BCD80AC}" name="O_SGP Educación 2022" totalsRowFunction="sum" dataDxfId="55" totalsRowDxfId="54" dataCellStyle="Moneda [0]"/>
    <tableColumn id="55" xr3:uid="{B83EF4D4-3895-4BD6-B645-7C33541C02EB}" name="O_SGP Salud 2022" totalsRowFunction="sum" dataDxfId="53" totalsRowDxfId="52" dataCellStyle="Moneda [0]"/>
    <tableColumn id="54" xr3:uid="{E38FB23B-4645-44E9-99B8-ECA69CCD1B3C}" name="O_SGP APSB 2022" totalsRowFunction="sum" dataDxfId="51" totalsRowDxfId="50" dataCellStyle="Moneda [0]"/>
    <tableColumn id="53" xr3:uid="{9F960C14-4700-4699-9866-7AB218AEFC2A}" name="O_SGP Cultura 2022" totalsRowFunction="sum" dataDxfId="49" totalsRowDxfId="48" dataCellStyle="Moneda [0]"/>
    <tableColumn id="52" xr3:uid="{239C3C6D-648A-4559-A59D-3731558E5054}" name="O_SGP Deporte 2022" totalsRowFunction="sum" dataDxfId="47" totalsRowDxfId="46" dataCellStyle="Moneda [0]"/>
    <tableColumn id="51" xr3:uid="{52763B7D-2A1F-4345-9B1C-D90F0AB974C1}" name="O_SGP Libre Inversión 2022" totalsRowFunction="sum" dataDxfId="45" totalsRowDxfId="44" dataCellStyle="Moneda [0]"/>
    <tableColumn id="50" xr3:uid="{CB22780D-D608-4FF1-93A4-590653145752}" name="O_SGP Alimentación Escolar 2022" totalsRowFunction="sum" dataDxfId="43" totalsRowDxfId="42" dataCellStyle="Moneda [0]"/>
    <tableColumn id="49" xr3:uid="{DD5EBC61-A9FC-4A6F-AAA1-AAFCBD585C54}" name="O_SGP Municipios Río Magdalena 2022" totalsRowFunction="sum" dataDxfId="41" totalsRowDxfId="40" dataCellStyle="Moneda [0]"/>
    <tableColumn id="48" xr3:uid="{9D4B66AA-91E2-46A6-B582-0D062CF1B9A6}" name="O_SGP Primera Infancia 2022" totalsRowFunction="sum" dataDxfId="39" totalsRowDxfId="38" dataCellStyle="Moneda [0]"/>
    <tableColumn id="33" xr3:uid="{0433147F-83B6-4480-A78D-FB8AEED6A818}" name="O_Regalías 2022" totalsRowFunction="sum" dataDxfId="37" totalsRowDxfId="36" dataCellStyle="Moneda [0]"/>
    <tableColumn id="58" xr3:uid="{9CF650D7-0B49-44DB-9A02-7FD6E6C78F47}" name="O_Cofinanciación Departamento 2022" totalsRowFunction="sum" dataDxfId="35" totalsRowDxfId="34" dataCellStyle="Moneda [0]"/>
    <tableColumn id="59" xr3:uid="{C773A078-2229-4E7E-B458-64CDE7448094}" name="O_Cofinanciación Nación 2022" totalsRowFunction="sum" dataDxfId="33" totalsRowDxfId="32" dataCellStyle="Moneda [0]"/>
    <tableColumn id="60" xr3:uid="{26171285-2983-463B-A68A-DBF3DAFE74B7}" name="O_Crédito 2022" totalsRowFunction="sum" dataDxfId="31" totalsRowDxfId="30" dataCellStyle="Moneda"/>
    <tableColumn id="61" xr3:uid="{1DA76AF9-D48A-4FB5-BD1B-F817EEE5BE5F}" name="O_Otros 2022" totalsRowFunction="sum" dataDxfId="29" totalsRowDxfId="28" dataCellStyle="Moneda"/>
    <tableColumn id="67" xr3:uid="{CA2238E8-D721-48FE-A463-34225E037322}" name="Total Recursos No Ingresan Al Presupuesto ó Por Gestión" dataDxfId="27" totalsRowDxfId="26" dataCellStyle="Moneda"/>
    <tableColumn id="62" xr3:uid="{E93AFC62-0506-4DEF-B4B9-EFBB4C7B3143}" name="Observaciones" dataDxfId="25" dataCellStyle="Moned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46121B-5DC6-4BFD-BACD-755E25BC6CB0}" name="IP_TABLA" displayName="IP_TABLA" ref="IT221:JD540" totalsRowShown="0">
  <autoFilter ref="IT221:JD540" xr:uid="{7A46121B-5DC6-4BFD-BACD-755E25BC6CB0}"/>
  <tableColumns count="11">
    <tableColumn id="1" xr3:uid="{EF0A0ED1-9BFF-4A4A-9ABF-FFCB8E80FEF7}" name="No"/>
    <tableColumn id="2" xr3:uid="{ED94A447-6421-4F8C-84B0-AF86711A8366}" name="Indicador de Producto"/>
    <tableColumn id="3" xr3:uid="{237FC19C-F456-4848-B14A-EF2765883E4F}" name="Dependencia"/>
    <tableColumn id="4" xr3:uid="{99234236-B331-462A-AD6D-D7DF990AF3EB}" name="Línea Estratégica"/>
    <tableColumn id="5" xr3:uid="{0B2C37BF-E2B3-4846-BCA9-497BF8828B19}" name="Sector "/>
    <tableColumn id="11" xr3:uid="{45FF8AA0-F920-406E-A659-E0B9CAC69FE2}" name="SECTOR CODIGO"/>
    <tableColumn id="6" xr3:uid="{0353D97F-BE5A-46CD-8D8E-FB0543C1842B}" name="Programa "/>
    <tableColumn id="7" xr3:uid="{29590361-E2E9-49B5-AC5F-91CD92E7A2B7}" name="Meta Física Esperada 2020"/>
    <tableColumn id="8" xr3:uid="{3257043B-12B5-4DDE-8661-1BD40DAB72FA}" name="Meta Física Esperada 20212"/>
    <tableColumn id="9" xr3:uid="{2C30A7DE-DD81-4142-BC6D-97A12A17A2BF}" name="Meta Física Esperada 2022"/>
    <tableColumn id="10" xr3:uid="{DD850B2B-7A16-48DE-9DB9-B0ABA8FECC5B}" name="Meta Física Esperada 202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C0C3DD-491C-4DCA-8F41-419D781776FE}" name="Eje_pptal" displayName="Eje_pptal" ref="A7:J2399" totalsRowCount="1" headerRowDxfId="24" dataDxfId="22" headerRowBorderDxfId="23" tableBorderDxfId="21" totalsRowBorderDxfId="20">
  <autoFilter ref="A7:J2398" xr:uid="{59C0C3DD-491C-4DCA-8F41-419D781776FE}">
    <filterColumn colId="8">
      <filters>
        <filter val="10. ITTB"/>
      </filters>
    </filterColumn>
  </autoFilter>
  <tableColumns count="10">
    <tableColumn id="2" xr3:uid="{735B311B-7792-47A3-A91F-A5CE7D50526E}" name="Rubro Presupuestal" totalsRowLabel="Total" dataDxfId="19" totalsRowDxfId="18"/>
    <tableColumn id="3" xr3:uid="{C438487A-D80D-46C1-9DDA-E5260FBEA160}" name="Descripción" dataDxfId="17" totalsRowDxfId="16"/>
    <tableColumn id="4" xr3:uid="{7BC2927E-050A-437E-A491-F27D8D0DD4B9}" name="Código Fuente" dataDxfId="15" totalsRowDxfId="14"/>
    <tableColumn id="5" xr3:uid="{F086A094-B959-41B3-BAEB-034676E0D34D}" name="Fuente de Financiacion" dataDxfId="13" totalsRowDxfId="12"/>
    <tableColumn id="6" xr3:uid="{3ED67D23-143A-4283-B2C1-E41184E0E5B1}" name="Sector" dataDxfId="11" totalsRowDxfId="10"/>
    <tableColumn id="15" xr3:uid="{6A2169D7-F078-473B-85D5-A95944B5EC2A}" name="Presupuesto Definitivo" totalsRowFunction="sum" dataDxfId="9" totalsRowDxfId="8" dataCellStyle="Moneda [0]" totalsRowCellStyle="Bueno"/>
    <tableColumn id="17" xr3:uid="{0192198B-027B-441C-8F12-B2CAE75E4E54}" name="Total Compromisos" totalsRowFunction="sum" dataDxfId="7" totalsRowDxfId="6" dataCellStyle="Moneda [0]" totalsRowCellStyle="Bueno"/>
    <tableColumn id="18" xr3:uid="{126E4513-163F-49E5-B49A-4FF9C342A131}" name="Total Obligaciones" totalsRowFunction="sum" dataDxfId="5" totalsRowDxfId="4" dataCellStyle="Moneda [0]" totalsRowCellStyle="Bueno"/>
    <tableColumn id="21" xr3:uid="{2856EEE1-9925-4593-9E53-867AD00F8597}" name="Dependencia" dataDxfId="3" totalsRowDxfId="2"/>
    <tableColumn id="22" xr3:uid="{0ACFE84B-7110-40D9-BAC7-CB0B0F59F7FE}" name="Tipo de Concepto" totalsRowFunction="count" dataDxfId="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Estilo Presupuesto1">
      <a:dk1>
        <a:srgbClr val="000000"/>
      </a:dk1>
      <a:lt1>
        <a:srgbClr val="FFFFFF"/>
      </a:lt1>
      <a:dk2>
        <a:srgbClr val="000000"/>
      </a:dk2>
      <a:lt2>
        <a:srgbClr val="FFFFFF"/>
      </a:lt2>
      <a:accent1>
        <a:srgbClr val="47B0B8"/>
      </a:accent1>
      <a:accent2>
        <a:srgbClr val="FF6B6B"/>
      </a:accent2>
      <a:accent3>
        <a:srgbClr val="556270"/>
      </a:accent3>
      <a:accent4>
        <a:srgbClr val="81B63C"/>
      </a:accent4>
      <a:accent5>
        <a:srgbClr val="ED932C"/>
      </a:accent5>
      <a:accent6>
        <a:srgbClr val="A0729D"/>
      </a:accent6>
      <a:hlink>
        <a:srgbClr val="39ADDC"/>
      </a:hlink>
      <a:folHlink>
        <a:srgbClr val="895EA7"/>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07/relationships/slicer" Target="../slicers/slicer1.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9760-193E-43D6-B04B-01B83A698C01}">
  <sheetPr codeName="Hoja1"/>
  <dimension ref="A1:AK308"/>
  <sheetViews>
    <sheetView zoomScale="120" zoomScaleNormal="120" workbookViewId="0">
      <pane ySplit="2" topLeftCell="A3" activePane="bottomLeft" state="frozen"/>
      <selection pane="bottomLeft" activeCell="D5" sqref="D5"/>
    </sheetView>
  </sheetViews>
  <sheetFormatPr baseColWidth="10" defaultColWidth="11.453125" defaultRowHeight="14.5" x14ac:dyDescent="0.35"/>
  <cols>
    <col min="1" max="1" width="21.26953125" style="62" customWidth="1"/>
    <col min="2" max="2" width="7.1796875" style="89" customWidth="1"/>
    <col min="3" max="3" width="19.7265625" style="62" customWidth="1"/>
    <col min="4" max="4" width="28.26953125" style="62" customWidth="1"/>
    <col min="5" max="5" width="8.7265625" style="90" customWidth="1"/>
    <col min="6" max="6" width="17.7265625" style="62" customWidth="1"/>
    <col min="7" max="7" width="14.54296875" style="62" customWidth="1"/>
    <col min="8" max="8" width="19" style="62" customWidth="1"/>
    <col min="9" max="9" width="14" style="91" customWidth="1"/>
    <col min="10" max="10" width="28.1796875" style="62" customWidth="1"/>
    <col min="11" max="11" width="22.81640625" style="62" customWidth="1"/>
    <col min="12" max="12" width="13.1796875" style="92" customWidth="1"/>
    <col min="13" max="13" width="13.1796875" style="62" customWidth="1"/>
    <col min="14" max="14" width="34.1796875" style="62" customWidth="1"/>
    <col min="15" max="15" width="8.81640625" style="62" customWidth="1"/>
    <col min="16" max="16" width="19.1796875" style="62" customWidth="1"/>
    <col min="17" max="17" width="30.54296875" style="62" customWidth="1"/>
    <col min="18" max="18" width="27.54296875" style="62" customWidth="1"/>
    <col min="19" max="19" width="17" style="62" customWidth="1"/>
    <col min="20" max="20" width="15.26953125" style="62" customWidth="1"/>
    <col min="21" max="21" width="15.7265625" style="62" customWidth="1"/>
    <col min="22" max="22" width="21" style="62" customWidth="1"/>
    <col min="23" max="23" width="25" style="62" customWidth="1"/>
    <col min="24" max="24" width="28.7265625" style="62" customWidth="1"/>
    <col min="25" max="25" width="22" style="62" customWidth="1"/>
    <col min="26" max="26" width="13.54296875" style="62" customWidth="1"/>
    <col min="27" max="27" width="28" style="62" customWidth="1"/>
    <col min="28" max="28" width="22.453125" style="62" customWidth="1"/>
    <col min="29" max="29" width="13.54296875" style="62" customWidth="1"/>
    <col min="30" max="30" width="16.7265625" style="62" bestFit="1" customWidth="1"/>
    <col min="31" max="31" width="20.1796875" style="62" bestFit="1" customWidth="1"/>
    <col min="32" max="32" width="23.453125" style="62" bestFit="1" customWidth="1"/>
    <col min="33" max="33" width="20.54296875" style="62" bestFit="1" customWidth="1"/>
    <col min="34" max="34" width="18" style="62" bestFit="1" customWidth="1"/>
    <col min="35" max="36" width="11.453125" style="62"/>
    <col min="37" max="37" width="18" style="62" bestFit="1" customWidth="1"/>
    <col min="38" max="16384" width="11.453125" style="62"/>
  </cols>
  <sheetData>
    <row r="1" spans="1:31" ht="15" thickBot="1" x14ac:dyDescent="0.4">
      <c r="A1" s="137" t="s">
        <v>521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ht="63.75" customHeight="1" thickBot="1" x14ac:dyDescent="0.4">
      <c r="A2" s="97" t="s">
        <v>522</v>
      </c>
      <c r="B2" s="98" t="s">
        <v>523</v>
      </c>
      <c r="C2" s="99" t="s">
        <v>524</v>
      </c>
      <c r="D2" s="99" t="s">
        <v>525</v>
      </c>
      <c r="E2" s="100" t="s">
        <v>526</v>
      </c>
      <c r="F2" s="99" t="s">
        <v>527</v>
      </c>
      <c r="G2" s="99" t="s">
        <v>528</v>
      </c>
      <c r="H2" s="99" t="s">
        <v>529</v>
      </c>
      <c r="I2" s="101" t="s">
        <v>530</v>
      </c>
      <c r="J2" s="102" t="s">
        <v>531</v>
      </c>
      <c r="K2" s="99" t="s">
        <v>532</v>
      </c>
      <c r="L2" s="103" t="s">
        <v>533</v>
      </c>
      <c r="M2" s="99" t="s">
        <v>534</v>
      </c>
      <c r="N2" s="99" t="s">
        <v>535</v>
      </c>
      <c r="O2" s="99" t="s">
        <v>18</v>
      </c>
      <c r="P2" s="102" t="s">
        <v>536</v>
      </c>
      <c r="Q2" s="99" t="s">
        <v>537</v>
      </c>
      <c r="R2" s="99" t="s">
        <v>538</v>
      </c>
      <c r="S2" s="99" t="s">
        <v>539</v>
      </c>
      <c r="T2" s="99" t="s">
        <v>540</v>
      </c>
      <c r="U2" s="99" t="s">
        <v>541</v>
      </c>
      <c r="V2" s="99" t="s">
        <v>542</v>
      </c>
      <c r="W2" s="99" t="s">
        <v>543</v>
      </c>
      <c r="X2" s="99" t="s">
        <v>544</v>
      </c>
      <c r="Y2" s="99" t="s">
        <v>545</v>
      </c>
      <c r="Z2" s="99" t="s">
        <v>546</v>
      </c>
      <c r="AA2" s="99" t="s">
        <v>547</v>
      </c>
      <c r="AB2" s="99" t="s">
        <v>548</v>
      </c>
      <c r="AC2" s="99" t="s">
        <v>549</v>
      </c>
      <c r="AD2" s="99" t="s">
        <v>550</v>
      </c>
      <c r="AE2" s="99" t="s">
        <v>551</v>
      </c>
    </row>
    <row r="3" spans="1:31" ht="42.5" thickBot="1" x14ac:dyDescent="0.4">
      <c r="A3" s="93" t="s">
        <v>22</v>
      </c>
      <c r="B3" s="63">
        <v>22</v>
      </c>
      <c r="C3" s="64" t="s">
        <v>24</v>
      </c>
      <c r="D3" s="64" t="s">
        <v>552</v>
      </c>
      <c r="E3" s="65">
        <v>2201</v>
      </c>
      <c r="F3" s="66" t="s">
        <v>553</v>
      </c>
      <c r="G3" s="64" t="s">
        <v>554</v>
      </c>
      <c r="H3" s="66" t="s">
        <v>555</v>
      </c>
      <c r="I3" s="67">
        <v>2201071</v>
      </c>
      <c r="J3" s="68" t="s">
        <v>556</v>
      </c>
      <c r="K3" s="64" t="s">
        <v>557</v>
      </c>
      <c r="L3" s="69">
        <v>220107100</v>
      </c>
      <c r="M3" s="70">
        <v>2020680810050</v>
      </c>
      <c r="N3" s="66" t="s">
        <v>558</v>
      </c>
      <c r="O3" s="71">
        <v>4</v>
      </c>
      <c r="P3" s="72">
        <v>200000000</v>
      </c>
      <c r="Q3" s="73">
        <v>100379768460</v>
      </c>
      <c r="R3" s="73">
        <v>0</v>
      </c>
      <c r="S3" s="73">
        <v>0</v>
      </c>
      <c r="T3" s="73">
        <v>0</v>
      </c>
      <c r="U3" s="73">
        <v>0</v>
      </c>
      <c r="V3" s="73">
        <v>0</v>
      </c>
      <c r="W3" s="73">
        <v>0</v>
      </c>
      <c r="X3" s="73">
        <v>0</v>
      </c>
      <c r="Y3" s="73">
        <v>0</v>
      </c>
      <c r="Z3" s="73">
        <v>0</v>
      </c>
      <c r="AA3" s="73">
        <v>0</v>
      </c>
      <c r="AB3" s="73">
        <v>0</v>
      </c>
      <c r="AC3" s="73">
        <v>0</v>
      </c>
      <c r="AD3" s="73">
        <v>0</v>
      </c>
      <c r="AE3" s="95">
        <f>+SUM('POAI 2022 - RANGO'!$P3:$AD3)</f>
        <v>100579768460</v>
      </c>
    </row>
    <row r="4" spans="1:31" ht="42.5" thickBot="1" x14ac:dyDescent="0.4">
      <c r="A4" s="94" t="s">
        <v>22</v>
      </c>
      <c r="B4" s="74">
        <v>22</v>
      </c>
      <c r="C4" s="75" t="s">
        <v>24</v>
      </c>
      <c r="D4" s="75" t="s">
        <v>552</v>
      </c>
      <c r="E4" s="76">
        <v>2201</v>
      </c>
      <c r="F4" s="77" t="s">
        <v>553</v>
      </c>
      <c r="G4" s="75" t="s">
        <v>554</v>
      </c>
      <c r="H4" s="77" t="s">
        <v>555</v>
      </c>
      <c r="I4" s="78">
        <v>2201071</v>
      </c>
      <c r="J4" s="79" t="s">
        <v>556</v>
      </c>
      <c r="K4" s="75" t="s">
        <v>557</v>
      </c>
      <c r="L4" s="80">
        <v>220107100</v>
      </c>
      <c r="M4" s="81">
        <v>2020680810061</v>
      </c>
      <c r="N4" s="77" t="s">
        <v>559</v>
      </c>
      <c r="O4" s="82">
        <v>4</v>
      </c>
      <c r="P4" s="72">
        <v>20452339939.099998</v>
      </c>
      <c r="Q4" s="73">
        <v>2665946188</v>
      </c>
      <c r="R4" s="73">
        <v>0</v>
      </c>
      <c r="S4" s="73">
        <v>0</v>
      </c>
      <c r="T4" s="73">
        <v>0</v>
      </c>
      <c r="U4" s="73">
        <v>0</v>
      </c>
      <c r="V4" s="73">
        <v>0</v>
      </c>
      <c r="W4" s="73">
        <v>0</v>
      </c>
      <c r="X4" s="73">
        <v>0</v>
      </c>
      <c r="Y4" s="73">
        <v>0</v>
      </c>
      <c r="Z4" s="73">
        <v>0</v>
      </c>
      <c r="AA4" s="73">
        <v>0</v>
      </c>
      <c r="AB4" s="73">
        <v>0</v>
      </c>
      <c r="AC4" s="73">
        <v>0</v>
      </c>
      <c r="AD4" s="73">
        <v>0</v>
      </c>
      <c r="AE4" s="95">
        <f>+SUM('POAI 2022 - RANGO'!$P4:$AD4)</f>
        <v>23118286127.099998</v>
      </c>
    </row>
    <row r="5" spans="1:31" ht="53" thickBot="1" x14ac:dyDescent="0.4">
      <c r="A5" s="94" t="s">
        <v>22</v>
      </c>
      <c r="B5" s="74">
        <v>22</v>
      </c>
      <c r="C5" s="75" t="s">
        <v>24</v>
      </c>
      <c r="D5" s="75" t="s">
        <v>552</v>
      </c>
      <c r="E5" s="76">
        <v>2201</v>
      </c>
      <c r="F5" s="77" t="s">
        <v>553</v>
      </c>
      <c r="G5" s="75" t="s">
        <v>554</v>
      </c>
      <c r="H5" s="77" t="s">
        <v>560</v>
      </c>
      <c r="I5" s="78">
        <v>2201017</v>
      </c>
      <c r="J5" s="79" t="s">
        <v>26</v>
      </c>
      <c r="K5" s="75" t="s">
        <v>561</v>
      </c>
      <c r="L5" s="80">
        <v>220101700</v>
      </c>
      <c r="M5" s="81" t="s">
        <v>562</v>
      </c>
      <c r="N5" s="77" t="s">
        <v>563</v>
      </c>
      <c r="O5" s="82">
        <v>4</v>
      </c>
      <c r="P5" s="72">
        <v>0</v>
      </c>
      <c r="Q5" s="73">
        <v>4021142024</v>
      </c>
      <c r="R5" s="73">
        <v>0</v>
      </c>
      <c r="S5" s="73">
        <v>0</v>
      </c>
      <c r="T5" s="73">
        <v>0</v>
      </c>
      <c r="U5" s="73">
        <v>0</v>
      </c>
      <c r="V5" s="73">
        <v>0</v>
      </c>
      <c r="W5" s="73">
        <v>0</v>
      </c>
      <c r="X5" s="73">
        <v>0</v>
      </c>
      <c r="Y5" s="73">
        <v>0</v>
      </c>
      <c r="Z5" s="73">
        <v>0</v>
      </c>
      <c r="AA5" s="73">
        <v>0</v>
      </c>
      <c r="AB5" s="73">
        <v>0</v>
      </c>
      <c r="AC5" s="73">
        <v>0</v>
      </c>
      <c r="AD5" s="73">
        <v>0</v>
      </c>
      <c r="AE5" s="95">
        <f>+SUM('POAI 2022 - RANGO'!$P5:$AD5)</f>
        <v>4021142024</v>
      </c>
    </row>
    <row r="6" spans="1:31" ht="53" thickBot="1" x14ac:dyDescent="0.4">
      <c r="A6" s="94" t="s">
        <v>22</v>
      </c>
      <c r="B6" s="74">
        <v>22</v>
      </c>
      <c r="C6" s="75" t="s">
        <v>24</v>
      </c>
      <c r="D6" s="75" t="s">
        <v>552</v>
      </c>
      <c r="E6" s="76">
        <v>2201</v>
      </c>
      <c r="F6" s="77" t="s">
        <v>553</v>
      </c>
      <c r="G6" s="75" t="s">
        <v>554</v>
      </c>
      <c r="H6" s="77" t="s">
        <v>560</v>
      </c>
      <c r="I6" s="78">
        <v>2201017</v>
      </c>
      <c r="J6" s="79" t="s">
        <v>26</v>
      </c>
      <c r="K6" s="75" t="s">
        <v>561</v>
      </c>
      <c r="L6" s="80">
        <v>220101700</v>
      </c>
      <c r="M6" s="81" t="s">
        <v>564</v>
      </c>
      <c r="N6" s="77" t="s">
        <v>565</v>
      </c>
      <c r="O6" s="82">
        <v>4</v>
      </c>
      <c r="P6" s="72">
        <v>2278905905</v>
      </c>
      <c r="Q6" s="73">
        <v>0</v>
      </c>
      <c r="R6" s="73">
        <v>0</v>
      </c>
      <c r="S6" s="73">
        <v>0</v>
      </c>
      <c r="T6" s="73">
        <v>0</v>
      </c>
      <c r="U6" s="73">
        <v>0</v>
      </c>
      <c r="V6" s="73">
        <v>0</v>
      </c>
      <c r="W6" s="73">
        <v>834675249</v>
      </c>
      <c r="X6" s="73">
        <v>0</v>
      </c>
      <c r="Y6" s="73">
        <v>0</v>
      </c>
      <c r="Z6" s="73">
        <v>0</v>
      </c>
      <c r="AA6" s="73">
        <v>0</v>
      </c>
      <c r="AB6" s="73">
        <v>5387366897</v>
      </c>
      <c r="AC6" s="73">
        <v>0</v>
      </c>
      <c r="AD6" s="73">
        <v>10428338</v>
      </c>
      <c r="AE6" s="95">
        <f>+SUM('POAI 2022 - RANGO'!$P6:$AD6)</f>
        <v>8511376389</v>
      </c>
    </row>
    <row r="7" spans="1:31" ht="53" thickBot="1" x14ac:dyDescent="0.4">
      <c r="A7" s="94" t="s">
        <v>22</v>
      </c>
      <c r="B7" s="74">
        <v>22</v>
      </c>
      <c r="C7" s="75" t="s">
        <v>24</v>
      </c>
      <c r="D7" s="75" t="s">
        <v>552</v>
      </c>
      <c r="E7" s="76">
        <v>2201</v>
      </c>
      <c r="F7" s="77" t="s">
        <v>553</v>
      </c>
      <c r="G7" s="75" t="s">
        <v>554</v>
      </c>
      <c r="H7" s="77" t="s">
        <v>560</v>
      </c>
      <c r="I7" s="78">
        <v>2201017</v>
      </c>
      <c r="J7" s="79" t="s">
        <v>26</v>
      </c>
      <c r="K7" s="75" t="s">
        <v>561</v>
      </c>
      <c r="L7" s="80">
        <v>220101700</v>
      </c>
      <c r="M7" s="81">
        <v>2020680810117</v>
      </c>
      <c r="N7" s="77" t="s">
        <v>566</v>
      </c>
      <c r="O7" s="82">
        <v>4</v>
      </c>
      <c r="P7" s="72">
        <v>3000000000</v>
      </c>
      <c r="Q7" s="73">
        <v>0</v>
      </c>
      <c r="R7" s="73">
        <v>0</v>
      </c>
      <c r="S7" s="73">
        <v>0</v>
      </c>
      <c r="T7" s="73">
        <v>0</v>
      </c>
      <c r="U7" s="73">
        <v>0</v>
      </c>
      <c r="V7" s="73">
        <v>0</v>
      </c>
      <c r="W7" s="73">
        <v>0</v>
      </c>
      <c r="X7" s="73">
        <v>0</v>
      </c>
      <c r="Y7" s="73">
        <v>0</v>
      </c>
      <c r="Z7" s="73">
        <v>0</v>
      </c>
      <c r="AA7" s="73">
        <v>0</v>
      </c>
      <c r="AB7" s="73">
        <v>0</v>
      </c>
      <c r="AC7" s="73">
        <v>0</v>
      </c>
      <c r="AD7" s="73">
        <v>0</v>
      </c>
      <c r="AE7" s="95">
        <f>+SUM('POAI 2022 - RANGO'!$P7:$AD7)</f>
        <v>3000000000</v>
      </c>
    </row>
    <row r="8" spans="1:31" ht="42.5" thickBot="1" x14ac:dyDescent="0.4">
      <c r="A8" s="94" t="s">
        <v>22</v>
      </c>
      <c r="B8" s="74">
        <v>22</v>
      </c>
      <c r="C8" s="75" t="s">
        <v>29</v>
      </c>
      <c r="D8" s="75" t="s">
        <v>552</v>
      </c>
      <c r="E8" s="76">
        <v>2201</v>
      </c>
      <c r="F8" s="77" t="s">
        <v>567</v>
      </c>
      <c r="G8" s="75" t="s">
        <v>554</v>
      </c>
      <c r="H8" s="77" t="s">
        <v>555</v>
      </c>
      <c r="I8" s="78">
        <v>2201071</v>
      </c>
      <c r="J8" s="79" t="s">
        <v>28</v>
      </c>
      <c r="K8" s="75" t="s">
        <v>557</v>
      </c>
      <c r="L8" s="80">
        <v>220107100</v>
      </c>
      <c r="M8" s="81">
        <v>2020680810056</v>
      </c>
      <c r="N8" s="77" t="s">
        <v>568</v>
      </c>
      <c r="O8" s="82">
        <v>1</v>
      </c>
      <c r="P8" s="72">
        <v>0</v>
      </c>
      <c r="Q8" s="73">
        <v>0</v>
      </c>
      <c r="R8" s="73">
        <v>0</v>
      </c>
      <c r="S8" s="73">
        <v>0</v>
      </c>
      <c r="T8" s="73">
        <v>0</v>
      </c>
      <c r="U8" s="73">
        <v>0</v>
      </c>
      <c r="V8" s="73">
        <v>0</v>
      </c>
      <c r="W8" s="73">
        <v>0</v>
      </c>
      <c r="X8" s="73">
        <v>0</v>
      </c>
      <c r="Y8" s="73">
        <v>0</v>
      </c>
      <c r="Z8" s="73">
        <v>0</v>
      </c>
      <c r="AA8" s="73">
        <v>0</v>
      </c>
      <c r="AB8" s="73">
        <v>0</v>
      </c>
      <c r="AC8" s="73">
        <v>0</v>
      </c>
      <c r="AD8" s="73">
        <v>0</v>
      </c>
      <c r="AE8" s="95">
        <f>+SUM('POAI 2022 - RANGO'!$P8:$AD8)</f>
        <v>0</v>
      </c>
    </row>
    <row r="9" spans="1:31" ht="42.5" thickBot="1" x14ac:dyDescent="0.4">
      <c r="A9" s="94" t="s">
        <v>22</v>
      </c>
      <c r="B9" s="74">
        <v>22</v>
      </c>
      <c r="C9" s="75" t="s">
        <v>29</v>
      </c>
      <c r="D9" s="75" t="s">
        <v>552</v>
      </c>
      <c r="E9" s="76">
        <v>2201</v>
      </c>
      <c r="F9" s="77" t="s">
        <v>567</v>
      </c>
      <c r="G9" s="75" t="s">
        <v>554</v>
      </c>
      <c r="H9" s="77" t="s">
        <v>569</v>
      </c>
      <c r="I9" s="78">
        <v>2201073</v>
      </c>
      <c r="J9" s="79" t="s">
        <v>31</v>
      </c>
      <c r="K9" s="75" t="s">
        <v>570</v>
      </c>
      <c r="L9" s="80">
        <v>220107304</v>
      </c>
      <c r="M9" s="81">
        <v>2020680810056</v>
      </c>
      <c r="N9" s="77" t="s">
        <v>568</v>
      </c>
      <c r="O9" s="82">
        <v>4</v>
      </c>
      <c r="P9" s="72">
        <v>1500000000</v>
      </c>
      <c r="Q9" s="73">
        <v>5309686074</v>
      </c>
      <c r="R9" s="73">
        <v>0</v>
      </c>
      <c r="S9" s="73">
        <v>0</v>
      </c>
      <c r="T9" s="73">
        <v>0</v>
      </c>
      <c r="U9" s="73">
        <v>0</v>
      </c>
      <c r="V9" s="73">
        <v>0</v>
      </c>
      <c r="W9" s="73">
        <v>0</v>
      </c>
      <c r="X9" s="73">
        <v>0</v>
      </c>
      <c r="Y9" s="73">
        <v>0</v>
      </c>
      <c r="Z9" s="73">
        <v>0</v>
      </c>
      <c r="AA9" s="73">
        <v>0</v>
      </c>
      <c r="AB9" s="73">
        <v>0</v>
      </c>
      <c r="AC9" s="73">
        <v>0</v>
      </c>
      <c r="AD9" s="73">
        <v>19180484</v>
      </c>
      <c r="AE9" s="95">
        <f>+SUM('POAI 2022 - RANGO'!$P9:$AD9)</f>
        <v>6828866558</v>
      </c>
    </row>
    <row r="10" spans="1:31" ht="42.5" thickBot="1" x14ac:dyDescent="0.4">
      <c r="A10" s="94" t="s">
        <v>22</v>
      </c>
      <c r="B10" s="74">
        <v>22</v>
      </c>
      <c r="C10" s="75" t="s">
        <v>29</v>
      </c>
      <c r="D10" s="75" t="s">
        <v>552</v>
      </c>
      <c r="E10" s="76">
        <v>2201</v>
      </c>
      <c r="F10" s="77" t="s">
        <v>567</v>
      </c>
      <c r="G10" s="75" t="s">
        <v>554</v>
      </c>
      <c r="H10" s="77" t="s">
        <v>569</v>
      </c>
      <c r="I10" s="78">
        <v>2201073</v>
      </c>
      <c r="J10" s="79" t="s">
        <v>33</v>
      </c>
      <c r="K10" s="75" t="s">
        <v>570</v>
      </c>
      <c r="L10" s="80">
        <v>220107304</v>
      </c>
      <c r="M10" s="81" t="s">
        <v>571</v>
      </c>
      <c r="N10" s="77" t="s">
        <v>568</v>
      </c>
      <c r="O10" s="82">
        <v>4</v>
      </c>
      <c r="P10" s="72">
        <v>0</v>
      </c>
      <c r="Q10" s="73">
        <v>0</v>
      </c>
      <c r="R10" s="73">
        <v>0</v>
      </c>
      <c r="S10" s="73">
        <v>0</v>
      </c>
      <c r="T10" s="73">
        <v>0</v>
      </c>
      <c r="U10" s="73">
        <v>0</v>
      </c>
      <c r="V10" s="73">
        <v>0</v>
      </c>
      <c r="W10" s="73">
        <v>0</v>
      </c>
      <c r="X10" s="73">
        <v>0</v>
      </c>
      <c r="Y10" s="73">
        <v>0</v>
      </c>
      <c r="Z10" s="73">
        <v>0</v>
      </c>
      <c r="AA10" s="73">
        <v>0</v>
      </c>
      <c r="AB10" s="73">
        <v>0</v>
      </c>
      <c r="AC10" s="73">
        <v>0</v>
      </c>
      <c r="AD10" s="73">
        <v>0</v>
      </c>
      <c r="AE10" s="95">
        <f>+SUM('POAI 2022 - RANGO'!$P10:$AD10)</f>
        <v>0</v>
      </c>
    </row>
    <row r="11" spans="1:31" ht="53" thickBot="1" x14ac:dyDescent="0.4">
      <c r="A11" s="94" t="s">
        <v>22</v>
      </c>
      <c r="B11" s="74">
        <v>22</v>
      </c>
      <c r="C11" s="75" t="s">
        <v>29</v>
      </c>
      <c r="D11" s="75" t="s">
        <v>552</v>
      </c>
      <c r="E11" s="76">
        <v>2201</v>
      </c>
      <c r="F11" s="77" t="s">
        <v>572</v>
      </c>
      <c r="G11" s="75" t="s">
        <v>554</v>
      </c>
      <c r="H11" s="77" t="s">
        <v>569</v>
      </c>
      <c r="I11" s="78">
        <v>2201073</v>
      </c>
      <c r="J11" s="79" t="s">
        <v>35</v>
      </c>
      <c r="K11" s="75" t="s">
        <v>570</v>
      </c>
      <c r="L11" s="80">
        <v>220107304</v>
      </c>
      <c r="M11" s="81">
        <v>2020680810079</v>
      </c>
      <c r="N11" s="77" t="s">
        <v>573</v>
      </c>
      <c r="O11" s="82">
        <v>1</v>
      </c>
      <c r="P11" s="72">
        <v>0</v>
      </c>
      <c r="Q11" s="73">
        <v>385000000</v>
      </c>
      <c r="R11" s="73">
        <v>0</v>
      </c>
      <c r="S11" s="73">
        <v>0</v>
      </c>
      <c r="T11" s="73">
        <v>0</v>
      </c>
      <c r="U11" s="73">
        <v>0</v>
      </c>
      <c r="V11" s="73">
        <v>0</v>
      </c>
      <c r="W11" s="73">
        <v>0</v>
      </c>
      <c r="X11" s="73">
        <v>0</v>
      </c>
      <c r="Y11" s="73">
        <v>0</v>
      </c>
      <c r="Z11" s="73">
        <v>0</v>
      </c>
      <c r="AA11" s="73">
        <v>0</v>
      </c>
      <c r="AB11" s="73">
        <v>0</v>
      </c>
      <c r="AC11" s="73">
        <v>0</v>
      </c>
      <c r="AD11" s="73">
        <v>0</v>
      </c>
      <c r="AE11" s="95">
        <f>+SUM('POAI 2022 - RANGO'!$P11:$AD11)</f>
        <v>385000000</v>
      </c>
    </row>
    <row r="12" spans="1:31" ht="42.5" thickBot="1" x14ac:dyDescent="0.4">
      <c r="A12" s="94" t="s">
        <v>22</v>
      </c>
      <c r="B12" s="74">
        <v>22</v>
      </c>
      <c r="C12" s="75" t="s">
        <v>29</v>
      </c>
      <c r="D12" s="75" t="s">
        <v>552</v>
      </c>
      <c r="E12" s="76">
        <v>2201</v>
      </c>
      <c r="F12" s="77" t="s">
        <v>574</v>
      </c>
      <c r="G12" s="75" t="s">
        <v>554</v>
      </c>
      <c r="H12" s="77" t="s">
        <v>569</v>
      </c>
      <c r="I12" s="78">
        <v>2201073</v>
      </c>
      <c r="J12" s="79" t="s">
        <v>37</v>
      </c>
      <c r="K12" s="75" t="s">
        <v>570</v>
      </c>
      <c r="L12" s="80">
        <v>220107304</v>
      </c>
      <c r="M12" s="81" t="s">
        <v>575</v>
      </c>
      <c r="N12" s="77" t="s">
        <v>576</v>
      </c>
      <c r="O12" s="82">
        <v>5</v>
      </c>
      <c r="P12" s="72">
        <v>500000000</v>
      </c>
      <c r="Q12" s="73">
        <v>0</v>
      </c>
      <c r="R12" s="73">
        <v>0</v>
      </c>
      <c r="S12" s="73">
        <v>0</v>
      </c>
      <c r="T12" s="73">
        <v>0</v>
      </c>
      <c r="U12" s="73">
        <v>0</v>
      </c>
      <c r="V12" s="73">
        <v>0</v>
      </c>
      <c r="W12" s="73">
        <v>0</v>
      </c>
      <c r="X12" s="73">
        <v>0</v>
      </c>
      <c r="Y12" s="73">
        <v>0</v>
      </c>
      <c r="Z12" s="73">
        <v>0</v>
      </c>
      <c r="AA12" s="73">
        <v>0</v>
      </c>
      <c r="AB12" s="73">
        <v>0</v>
      </c>
      <c r="AC12" s="73">
        <v>0</v>
      </c>
      <c r="AD12" s="73">
        <v>0</v>
      </c>
      <c r="AE12" s="95">
        <f>+SUM('POAI 2022 - RANGO'!$P12:$AD12)</f>
        <v>500000000</v>
      </c>
    </row>
    <row r="13" spans="1:31" ht="53" thickBot="1" x14ac:dyDescent="0.4">
      <c r="A13" s="94" t="s">
        <v>22</v>
      </c>
      <c r="B13" s="74">
        <v>22</v>
      </c>
      <c r="C13" s="75" t="s">
        <v>29</v>
      </c>
      <c r="D13" s="75" t="s">
        <v>552</v>
      </c>
      <c r="E13" s="76">
        <v>2201</v>
      </c>
      <c r="F13" s="77" t="s">
        <v>577</v>
      </c>
      <c r="G13" s="75" t="s">
        <v>554</v>
      </c>
      <c r="H13" s="77" t="s">
        <v>578</v>
      </c>
      <c r="I13" s="78">
        <v>2201074</v>
      </c>
      <c r="J13" s="79" t="s">
        <v>39</v>
      </c>
      <c r="K13" s="75" t="s">
        <v>579</v>
      </c>
      <c r="L13" s="80">
        <v>220107400</v>
      </c>
      <c r="M13" s="81" t="s">
        <v>575</v>
      </c>
      <c r="N13" s="77" t="s">
        <v>580</v>
      </c>
      <c r="O13" s="82">
        <v>1</v>
      </c>
      <c r="P13" s="72">
        <v>0</v>
      </c>
      <c r="Q13" s="73">
        <v>315000000</v>
      </c>
      <c r="R13" s="73">
        <v>0</v>
      </c>
      <c r="S13" s="73">
        <v>0</v>
      </c>
      <c r="T13" s="73">
        <v>0</v>
      </c>
      <c r="U13" s="73">
        <v>0</v>
      </c>
      <c r="V13" s="73">
        <v>0</v>
      </c>
      <c r="W13" s="73">
        <v>0</v>
      </c>
      <c r="X13" s="73">
        <v>0</v>
      </c>
      <c r="Y13" s="73">
        <v>0</v>
      </c>
      <c r="Z13" s="73">
        <v>0</v>
      </c>
      <c r="AA13" s="73">
        <v>0</v>
      </c>
      <c r="AB13" s="73">
        <v>0</v>
      </c>
      <c r="AC13" s="73">
        <v>0</v>
      </c>
      <c r="AD13" s="73">
        <v>0</v>
      </c>
      <c r="AE13" s="95">
        <f>+SUM('POAI 2022 - RANGO'!$P13:$AD13)</f>
        <v>315000000</v>
      </c>
    </row>
    <row r="14" spans="1:31" ht="42.5" thickBot="1" x14ac:dyDescent="0.4">
      <c r="A14" s="94" t="s">
        <v>22</v>
      </c>
      <c r="B14" s="74">
        <v>22</v>
      </c>
      <c r="C14" s="75" t="s">
        <v>29</v>
      </c>
      <c r="D14" s="75" t="s">
        <v>552</v>
      </c>
      <c r="E14" s="76">
        <v>2201</v>
      </c>
      <c r="F14" s="77" t="s">
        <v>581</v>
      </c>
      <c r="G14" s="75" t="s">
        <v>554</v>
      </c>
      <c r="H14" s="77" t="s">
        <v>582</v>
      </c>
      <c r="I14" s="78">
        <v>2201006</v>
      </c>
      <c r="J14" s="79" t="s">
        <v>41</v>
      </c>
      <c r="K14" s="75" t="s">
        <v>583</v>
      </c>
      <c r="L14" s="80">
        <v>220100605</v>
      </c>
      <c r="M14" s="81" t="s">
        <v>575</v>
      </c>
      <c r="N14" s="77" t="s">
        <v>584</v>
      </c>
      <c r="O14" s="82">
        <v>1</v>
      </c>
      <c r="P14" s="72">
        <v>0</v>
      </c>
      <c r="Q14" s="73">
        <v>0</v>
      </c>
      <c r="R14" s="73">
        <v>0</v>
      </c>
      <c r="S14" s="73">
        <v>0</v>
      </c>
      <c r="T14" s="73">
        <v>0</v>
      </c>
      <c r="U14" s="73">
        <v>0</v>
      </c>
      <c r="V14" s="73">
        <v>0</v>
      </c>
      <c r="W14" s="73">
        <v>0</v>
      </c>
      <c r="X14" s="73">
        <v>0</v>
      </c>
      <c r="Y14" s="73">
        <v>0</v>
      </c>
      <c r="Z14" s="73">
        <v>0</v>
      </c>
      <c r="AA14" s="73">
        <v>0</v>
      </c>
      <c r="AB14" s="73">
        <v>0</v>
      </c>
      <c r="AC14" s="73">
        <v>0</v>
      </c>
      <c r="AD14" s="73">
        <v>0</v>
      </c>
      <c r="AE14" s="95">
        <f>+SUM('POAI 2022 - RANGO'!$P14:$AD14)</f>
        <v>0</v>
      </c>
    </row>
    <row r="15" spans="1:31" ht="42.5" thickBot="1" x14ac:dyDescent="0.4">
      <c r="A15" s="94" t="s">
        <v>22</v>
      </c>
      <c r="B15" s="74">
        <v>22</v>
      </c>
      <c r="C15" s="75" t="s">
        <v>29</v>
      </c>
      <c r="D15" s="75" t="s">
        <v>552</v>
      </c>
      <c r="E15" s="76">
        <v>2201</v>
      </c>
      <c r="F15" s="77" t="s">
        <v>581</v>
      </c>
      <c r="G15" s="75" t="s">
        <v>554</v>
      </c>
      <c r="H15" s="77" t="s">
        <v>585</v>
      </c>
      <c r="I15" s="78">
        <v>2201070</v>
      </c>
      <c r="J15" s="79" t="s">
        <v>43</v>
      </c>
      <c r="K15" s="75" t="s">
        <v>586</v>
      </c>
      <c r="L15" s="80">
        <v>220107000</v>
      </c>
      <c r="M15" s="81" t="s">
        <v>575</v>
      </c>
      <c r="N15" s="77" t="s">
        <v>584</v>
      </c>
      <c r="O15" s="82">
        <v>20</v>
      </c>
      <c r="P15" s="72">
        <v>0</v>
      </c>
      <c r="Q15" s="73">
        <v>0</v>
      </c>
      <c r="R15" s="73">
        <v>0</v>
      </c>
      <c r="S15" s="73">
        <v>0</v>
      </c>
      <c r="T15" s="73">
        <v>0</v>
      </c>
      <c r="U15" s="73">
        <v>0</v>
      </c>
      <c r="V15" s="73">
        <v>0</v>
      </c>
      <c r="W15" s="73">
        <v>0</v>
      </c>
      <c r="X15" s="73">
        <v>0</v>
      </c>
      <c r="Y15" s="73">
        <v>0</v>
      </c>
      <c r="Z15" s="73">
        <v>0</v>
      </c>
      <c r="AA15" s="73">
        <v>0</v>
      </c>
      <c r="AB15" s="73">
        <v>0</v>
      </c>
      <c r="AC15" s="73">
        <v>0</v>
      </c>
      <c r="AD15" s="73">
        <v>0</v>
      </c>
      <c r="AE15" s="95">
        <f>+SUM('POAI 2022 - RANGO'!$P15:$AD15)</f>
        <v>0</v>
      </c>
    </row>
    <row r="16" spans="1:31" ht="53" thickBot="1" x14ac:dyDescent="0.4">
      <c r="A16" s="94" t="s">
        <v>22</v>
      </c>
      <c r="B16" s="74">
        <v>22</v>
      </c>
      <c r="C16" s="75" t="s">
        <v>29</v>
      </c>
      <c r="D16" s="75" t="s">
        <v>552</v>
      </c>
      <c r="E16" s="76">
        <v>2201</v>
      </c>
      <c r="F16" s="77" t="s">
        <v>581</v>
      </c>
      <c r="G16" s="75" t="s">
        <v>554</v>
      </c>
      <c r="H16" s="77" t="s">
        <v>578</v>
      </c>
      <c r="I16" s="78">
        <v>2201074</v>
      </c>
      <c r="J16" s="79" t="s">
        <v>45</v>
      </c>
      <c r="K16" s="75" t="s">
        <v>579</v>
      </c>
      <c r="L16" s="80">
        <v>220107400</v>
      </c>
      <c r="M16" s="81" t="s">
        <v>575</v>
      </c>
      <c r="N16" s="77" t="s">
        <v>584</v>
      </c>
      <c r="O16" s="82">
        <v>30</v>
      </c>
      <c r="P16" s="72">
        <v>0</v>
      </c>
      <c r="Q16" s="73">
        <v>0</v>
      </c>
      <c r="R16" s="73">
        <v>0</v>
      </c>
      <c r="S16" s="73">
        <v>0</v>
      </c>
      <c r="T16" s="73">
        <v>0</v>
      </c>
      <c r="U16" s="73">
        <v>0</v>
      </c>
      <c r="V16" s="73">
        <v>0</v>
      </c>
      <c r="W16" s="73">
        <v>0</v>
      </c>
      <c r="X16" s="73">
        <v>0</v>
      </c>
      <c r="Y16" s="73">
        <v>0</v>
      </c>
      <c r="Z16" s="73">
        <v>0</v>
      </c>
      <c r="AA16" s="73">
        <v>0</v>
      </c>
      <c r="AB16" s="73">
        <v>0</v>
      </c>
      <c r="AC16" s="73">
        <v>0</v>
      </c>
      <c r="AD16" s="73">
        <v>0</v>
      </c>
      <c r="AE16" s="95">
        <f>+SUM('POAI 2022 - RANGO'!$P16:$AD16)</f>
        <v>0</v>
      </c>
    </row>
    <row r="17" spans="1:31" ht="42.5" thickBot="1" x14ac:dyDescent="0.4">
      <c r="A17" s="94" t="s">
        <v>22</v>
      </c>
      <c r="B17" s="74">
        <v>22</v>
      </c>
      <c r="C17" s="75" t="s">
        <v>48</v>
      </c>
      <c r="D17" s="75" t="s">
        <v>587</v>
      </c>
      <c r="E17" s="76">
        <v>2202</v>
      </c>
      <c r="F17" s="77" t="s">
        <v>588</v>
      </c>
      <c r="G17" s="75" t="s">
        <v>554</v>
      </c>
      <c r="H17" s="77" t="s">
        <v>589</v>
      </c>
      <c r="I17" s="78">
        <v>2202005</v>
      </c>
      <c r="J17" s="79" t="s">
        <v>47</v>
      </c>
      <c r="K17" s="75" t="s">
        <v>590</v>
      </c>
      <c r="L17" s="80">
        <v>220200500</v>
      </c>
      <c r="M17" s="81" t="s">
        <v>591</v>
      </c>
      <c r="N17" s="77" t="s">
        <v>592</v>
      </c>
      <c r="O17" s="82">
        <v>3800</v>
      </c>
      <c r="P17" s="72">
        <v>3282505695</v>
      </c>
      <c r="Q17" s="73">
        <v>0</v>
      </c>
      <c r="R17" s="73">
        <v>0</v>
      </c>
      <c r="S17" s="73">
        <v>0</v>
      </c>
      <c r="T17" s="73">
        <v>0</v>
      </c>
      <c r="U17" s="73">
        <v>0</v>
      </c>
      <c r="V17" s="73">
        <v>0</v>
      </c>
      <c r="W17" s="73">
        <v>0</v>
      </c>
      <c r="X17" s="73">
        <v>0</v>
      </c>
      <c r="Y17" s="73">
        <v>0</v>
      </c>
      <c r="Z17" s="73">
        <v>0</v>
      </c>
      <c r="AA17" s="73">
        <v>0</v>
      </c>
      <c r="AB17" s="73">
        <v>0</v>
      </c>
      <c r="AC17" s="73">
        <v>0</v>
      </c>
      <c r="AD17" s="73">
        <v>0</v>
      </c>
      <c r="AE17" s="95">
        <f>+SUM('POAI 2022 - RANGO'!$P17:$AD17)</f>
        <v>3282505695</v>
      </c>
    </row>
    <row r="18" spans="1:31" ht="42.5" thickBot="1" x14ac:dyDescent="0.4">
      <c r="A18" s="94" t="s">
        <v>22</v>
      </c>
      <c r="B18" s="74">
        <v>22</v>
      </c>
      <c r="C18" s="75" t="s">
        <v>48</v>
      </c>
      <c r="D18" s="75" t="s">
        <v>587</v>
      </c>
      <c r="E18" s="76">
        <v>2202</v>
      </c>
      <c r="F18" s="77" t="s">
        <v>588</v>
      </c>
      <c r="G18" s="75" t="s">
        <v>554</v>
      </c>
      <c r="H18" s="77" t="s">
        <v>589</v>
      </c>
      <c r="I18" s="78">
        <v>2202005</v>
      </c>
      <c r="J18" s="79" t="s">
        <v>50</v>
      </c>
      <c r="K18" s="75" t="s">
        <v>590</v>
      </c>
      <c r="L18" s="80">
        <v>220200500</v>
      </c>
      <c r="M18" s="81">
        <v>2020680810048</v>
      </c>
      <c r="N18" s="77" t="s">
        <v>592</v>
      </c>
      <c r="O18" s="82">
        <v>5</v>
      </c>
      <c r="P18" s="72">
        <v>0</v>
      </c>
      <c r="Q18" s="73">
        <v>0</v>
      </c>
      <c r="R18" s="73">
        <v>0</v>
      </c>
      <c r="S18" s="73">
        <v>0</v>
      </c>
      <c r="T18" s="73">
        <v>0</v>
      </c>
      <c r="U18" s="73">
        <v>0</v>
      </c>
      <c r="V18" s="73">
        <v>0</v>
      </c>
      <c r="W18" s="73">
        <v>0</v>
      </c>
      <c r="X18" s="73">
        <v>0</v>
      </c>
      <c r="Y18" s="73">
        <v>0</v>
      </c>
      <c r="Z18" s="73">
        <v>0</v>
      </c>
      <c r="AA18" s="73">
        <v>0</v>
      </c>
      <c r="AB18" s="73">
        <v>0</v>
      </c>
      <c r="AC18" s="73">
        <v>0</v>
      </c>
      <c r="AD18" s="73">
        <v>0</v>
      </c>
      <c r="AE18" s="95">
        <f>+SUM('POAI 2022 - RANGO'!$P18:$AD18)</f>
        <v>0</v>
      </c>
    </row>
    <row r="19" spans="1:31" ht="95" thickBot="1" x14ac:dyDescent="0.4">
      <c r="A19" s="94" t="s">
        <v>22</v>
      </c>
      <c r="B19" s="74">
        <v>22</v>
      </c>
      <c r="C19" s="75" t="s">
        <v>48</v>
      </c>
      <c r="D19" s="75" t="s">
        <v>587</v>
      </c>
      <c r="E19" s="76">
        <v>2202</v>
      </c>
      <c r="F19" s="77" t="s">
        <v>593</v>
      </c>
      <c r="G19" s="75" t="s">
        <v>554</v>
      </c>
      <c r="H19" s="77" t="s">
        <v>594</v>
      </c>
      <c r="I19" s="78">
        <v>2202011</v>
      </c>
      <c r="J19" s="79" t="s">
        <v>52</v>
      </c>
      <c r="K19" s="75" t="s">
        <v>595</v>
      </c>
      <c r="L19" s="80">
        <v>220201102</v>
      </c>
      <c r="M19" s="81" t="s">
        <v>575</v>
      </c>
      <c r="N19" s="77" t="s">
        <v>596</v>
      </c>
      <c r="O19" s="82">
        <v>1</v>
      </c>
      <c r="P19" s="72">
        <v>0</v>
      </c>
      <c r="Q19" s="73">
        <v>0</v>
      </c>
      <c r="R19" s="73">
        <v>0</v>
      </c>
      <c r="S19" s="73">
        <v>0</v>
      </c>
      <c r="T19" s="73">
        <v>0</v>
      </c>
      <c r="U19" s="73">
        <v>0</v>
      </c>
      <c r="V19" s="73">
        <v>0</v>
      </c>
      <c r="W19" s="73">
        <v>0</v>
      </c>
      <c r="X19" s="73">
        <v>0</v>
      </c>
      <c r="Y19" s="73">
        <v>0</v>
      </c>
      <c r="Z19" s="73">
        <v>0</v>
      </c>
      <c r="AA19" s="73">
        <v>0</v>
      </c>
      <c r="AB19" s="73">
        <v>0</v>
      </c>
      <c r="AC19" s="73">
        <v>0</v>
      </c>
      <c r="AD19" s="73">
        <v>0</v>
      </c>
      <c r="AE19" s="95">
        <f>+SUM('POAI 2022 - RANGO'!$P19:$AD19)</f>
        <v>0</v>
      </c>
    </row>
    <row r="20" spans="1:31" ht="95" thickBot="1" x14ac:dyDescent="0.4">
      <c r="A20" s="94" t="s">
        <v>22</v>
      </c>
      <c r="B20" s="74">
        <v>22</v>
      </c>
      <c r="C20" s="75" t="s">
        <v>48</v>
      </c>
      <c r="D20" s="75" t="s">
        <v>587</v>
      </c>
      <c r="E20" s="76">
        <v>2202</v>
      </c>
      <c r="F20" s="77" t="s">
        <v>593</v>
      </c>
      <c r="G20" s="75" t="s">
        <v>554</v>
      </c>
      <c r="H20" s="77" t="s">
        <v>594</v>
      </c>
      <c r="I20" s="78">
        <v>2202011</v>
      </c>
      <c r="J20" s="79" t="s">
        <v>54</v>
      </c>
      <c r="K20" s="75" t="s">
        <v>595</v>
      </c>
      <c r="L20" s="80">
        <v>220201102</v>
      </c>
      <c r="M20" s="81" t="s">
        <v>575</v>
      </c>
      <c r="N20" s="77" t="s">
        <v>596</v>
      </c>
      <c r="O20" s="82">
        <v>1</v>
      </c>
      <c r="P20" s="72">
        <v>0</v>
      </c>
      <c r="Q20" s="73">
        <v>0</v>
      </c>
      <c r="R20" s="73">
        <v>0</v>
      </c>
      <c r="S20" s="73">
        <v>0</v>
      </c>
      <c r="T20" s="73">
        <v>0</v>
      </c>
      <c r="U20" s="73">
        <v>0</v>
      </c>
      <c r="V20" s="73">
        <v>0</v>
      </c>
      <c r="W20" s="73">
        <v>0</v>
      </c>
      <c r="X20" s="73">
        <v>0</v>
      </c>
      <c r="Y20" s="73">
        <v>0</v>
      </c>
      <c r="Z20" s="73">
        <v>0</v>
      </c>
      <c r="AA20" s="73">
        <v>0</v>
      </c>
      <c r="AB20" s="73">
        <v>0</v>
      </c>
      <c r="AC20" s="73">
        <v>0</v>
      </c>
      <c r="AD20" s="73">
        <v>0</v>
      </c>
      <c r="AE20" s="95">
        <f>+SUM('POAI 2022 - RANGO'!$P20:$AD20)</f>
        <v>0</v>
      </c>
    </row>
    <row r="21" spans="1:31" ht="84.5" thickBot="1" x14ac:dyDescent="0.4">
      <c r="A21" s="94" t="s">
        <v>57</v>
      </c>
      <c r="B21" s="74">
        <v>19</v>
      </c>
      <c r="C21" s="75" t="s">
        <v>58</v>
      </c>
      <c r="D21" s="75" t="s">
        <v>597</v>
      </c>
      <c r="E21" s="76">
        <v>1905</v>
      </c>
      <c r="F21" s="77" t="s">
        <v>598</v>
      </c>
      <c r="G21" s="75" t="s">
        <v>599</v>
      </c>
      <c r="H21" s="77" t="s">
        <v>600</v>
      </c>
      <c r="I21" s="78">
        <v>1905031</v>
      </c>
      <c r="J21" s="79" t="s">
        <v>56</v>
      </c>
      <c r="K21" s="75" t="s">
        <v>601</v>
      </c>
      <c r="L21" s="80">
        <v>190503100</v>
      </c>
      <c r="M21" s="81">
        <v>202068080103</v>
      </c>
      <c r="N21" s="77" t="s">
        <v>602</v>
      </c>
      <c r="O21" s="82">
        <v>1</v>
      </c>
      <c r="P21" s="72">
        <v>0</v>
      </c>
      <c r="Q21" s="73">
        <v>0</v>
      </c>
      <c r="R21" s="73">
        <v>100418655.8</v>
      </c>
      <c r="S21" s="73">
        <v>0</v>
      </c>
      <c r="T21" s="73">
        <v>0</v>
      </c>
      <c r="U21" s="73">
        <v>0</v>
      </c>
      <c r="V21" s="73">
        <v>0</v>
      </c>
      <c r="W21" s="73">
        <v>0</v>
      </c>
      <c r="X21" s="73">
        <v>0</v>
      </c>
      <c r="Y21" s="73">
        <v>0</v>
      </c>
      <c r="Z21" s="73">
        <v>0</v>
      </c>
      <c r="AA21" s="73">
        <v>0</v>
      </c>
      <c r="AB21" s="73">
        <v>0</v>
      </c>
      <c r="AC21" s="73">
        <v>0</v>
      </c>
      <c r="AD21" s="73">
        <v>0</v>
      </c>
      <c r="AE21" s="95">
        <f>+SUM('POAI 2022 - RANGO'!$P21:$AD21)</f>
        <v>100418655.8</v>
      </c>
    </row>
    <row r="22" spans="1:31" ht="84.5" thickBot="1" x14ac:dyDescent="0.4">
      <c r="A22" s="94" t="s">
        <v>57</v>
      </c>
      <c r="B22" s="74">
        <v>19</v>
      </c>
      <c r="C22" s="75" t="s">
        <v>58</v>
      </c>
      <c r="D22" s="75" t="s">
        <v>597</v>
      </c>
      <c r="E22" s="76">
        <v>1905</v>
      </c>
      <c r="F22" s="77" t="s">
        <v>598</v>
      </c>
      <c r="G22" s="75" t="s">
        <v>599</v>
      </c>
      <c r="H22" s="77" t="s">
        <v>603</v>
      </c>
      <c r="I22" s="78">
        <v>1905023</v>
      </c>
      <c r="J22" s="79" t="s">
        <v>60</v>
      </c>
      <c r="K22" s="75" t="s">
        <v>604</v>
      </c>
      <c r="L22" s="80">
        <v>190502300</v>
      </c>
      <c r="M22" s="81">
        <v>2020680810088</v>
      </c>
      <c r="N22" s="77" t="s">
        <v>605</v>
      </c>
      <c r="O22" s="82">
        <v>20</v>
      </c>
      <c r="P22" s="72">
        <v>30000000</v>
      </c>
      <c r="Q22" s="73">
        <v>0</v>
      </c>
      <c r="R22" s="73">
        <v>41850000</v>
      </c>
      <c r="S22" s="73">
        <v>0</v>
      </c>
      <c r="T22" s="73">
        <v>0</v>
      </c>
      <c r="U22" s="73">
        <v>0</v>
      </c>
      <c r="V22" s="73">
        <v>0</v>
      </c>
      <c r="W22" s="73">
        <v>0</v>
      </c>
      <c r="X22" s="73">
        <v>0</v>
      </c>
      <c r="Y22" s="73">
        <v>0</v>
      </c>
      <c r="Z22" s="73">
        <v>0</v>
      </c>
      <c r="AA22" s="73">
        <v>0</v>
      </c>
      <c r="AB22" s="73">
        <v>0</v>
      </c>
      <c r="AC22" s="73">
        <v>0</v>
      </c>
      <c r="AD22" s="73">
        <v>0</v>
      </c>
      <c r="AE22" s="95">
        <f>+SUM('POAI 2022 - RANGO'!$P22:$AD22)</f>
        <v>71850000</v>
      </c>
    </row>
    <row r="23" spans="1:31" ht="84.5" thickBot="1" x14ac:dyDescent="0.4">
      <c r="A23" s="94" t="s">
        <v>57</v>
      </c>
      <c r="B23" s="74">
        <v>19</v>
      </c>
      <c r="C23" s="75" t="s">
        <v>58</v>
      </c>
      <c r="D23" s="75" t="s">
        <v>597</v>
      </c>
      <c r="E23" s="76">
        <v>1905</v>
      </c>
      <c r="F23" s="77" t="s">
        <v>598</v>
      </c>
      <c r="G23" s="75" t="s">
        <v>599</v>
      </c>
      <c r="H23" s="77" t="s">
        <v>603</v>
      </c>
      <c r="I23" s="78">
        <v>1905023</v>
      </c>
      <c r="J23" s="79" t="s">
        <v>62</v>
      </c>
      <c r="K23" s="75" t="s">
        <v>604</v>
      </c>
      <c r="L23" s="80">
        <v>190502300</v>
      </c>
      <c r="M23" s="81">
        <v>2020680810088</v>
      </c>
      <c r="N23" s="77" t="s">
        <v>605</v>
      </c>
      <c r="O23" s="82">
        <v>1</v>
      </c>
      <c r="P23" s="72">
        <v>30000000</v>
      </c>
      <c r="Q23" s="73">
        <v>0</v>
      </c>
      <c r="R23" s="73">
        <v>41850000</v>
      </c>
      <c r="S23" s="73">
        <v>0</v>
      </c>
      <c r="T23" s="73">
        <v>0</v>
      </c>
      <c r="U23" s="73">
        <v>0</v>
      </c>
      <c r="V23" s="73">
        <v>0</v>
      </c>
      <c r="W23" s="73">
        <v>0</v>
      </c>
      <c r="X23" s="73">
        <v>0</v>
      </c>
      <c r="Y23" s="73">
        <v>0</v>
      </c>
      <c r="Z23" s="73">
        <v>0</v>
      </c>
      <c r="AA23" s="73">
        <v>0</v>
      </c>
      <c r="AB23" s="73">
        <v>0</v>
      </c>
      <c r="AC23" s="73">
        <v>0</v>
      </c>
      <c r="AD23" s="73">
        <v>0</v>
      </c>
      <c r="AE23" s="95">
        <f>+SUM('POAI 2022 - RANGO'!$P23:$AD23)</f>
        <v>71850000</v>
      </c>
    </row>
    <row r="24" spans="1:31" ht="63.5" thickBot="1" x14ac:dyDescent="0.4">
      <c r="A24" s="94" t="s">
        <v>57</v>
      </c>
      <c r="B24" s="74">
        <v>19</v>
      </c>
      <c r="C24" s="75" t="s">
        <v>58</v>
      </c>
      <c r="D24" s="75" t="s">
        <v>597</v>
      </c>
      <c r="E24" s="76">
        <v>1905</v>
      </c>
      <c r="F24" s="77" t="s">
        <v>606</v>
      </c>
      <c r="G24" s="75" t="s">
        <v>599</v>
      </c>
      <c r="H24" s="77" t="s">
        <v>607</v>
      </c>
      <c r="I24" s="78">
        <v>1905028</v>
      </c>
      <c r="J24" s="79" t="s">
        <v>63</v>
      </c>
      <c r="K24" s="75" t="s">
        <v>608</v>
      </c>
      <c r="L24" s="80">
        <v>190502801</v>
      </c>
      <c r="M24" s="81">
        <v>202068080103</v>
      </c>
      <c r="N24" s="77" t="s">
        <v>602</v>
      </c>
      <c r="O24" s="82">
        <v>1</v>
      </c>
      <c r="P24" s="72">
        <v>0</v>
      </c>
      <c r="Q24" s="73">
        <v>0</v>
      </c>
      <c r="R24" s="73">
        <v>87063701.980000004</v>
      </c>
      <c r="S24" s="73">
        <v>0</v>
      </c>
      <c r="T24" s="73">
        <v>0</v>
      </c>
      <c r="U24" s="73">
        <v>0</v>
      </c>
      <c r="V24" s="73">
        <v>0</v>
      </c>
      <c r="W24" s="73">
        <v>0</v>
      </c>
      <c r="X24" s="73">
        <v>0</v>
      </c>
      <c r="Y24" s="73">
        <v>0</v>
      </c>
      <c r="Z24" s="73">
        <v>0</v>
      </c>
      <c r="AA24" s="73">
        <v>0</v>
      </c>
      <c r="AB24" s="73">
        <v>0</v>
      </c>
      <c r="AC24" s="73">
        <v>0</v>
      </c>
      <c r="AD24" s="73">
        <v>0</v>
      </c>
      <c r="AE24" s="95">
        <f>+SUM('POAI 2022 - RANGO'!$P24:$AD24)</f>
        <v>87063701.980000004</v>
      </c>
    </row>
    <row r="25" spans="1:31" ht="63.5" thickBot="1" x14ac:dyDescent="0.4">
      <c r="A25" s="94" t="s">
        <v>57</v>
      </c>
      <c r="B25" s="74">
        <v>19</v>
      </c>
      <c r="C25" s="75" t="s">
        <v>58</v>
      </c>
      <c r="D25" s="75" t="s">
        <v>597</v>
      </c>
      <c r="E25" s="76">
        <v>1905</v>
      </c>
      <c r="F25" s="77" t="s">
        <v>606</v>
      </c>
      <c r="G25" s="75" t="s">
        <v>599</v>
      </c>
      <c r="H25" s="77" t="s">
        <v>607</v>
      </c>
      <c r="I25" s="78">
        <v>1905028</v>
      </c>
      <c r="J25" s="79" t="s">
        <v>64</v>
      </c>
      <c r="K25" s="75" t="s">
        <v>609</v>
      </c>
      <c r="L25" s="80">
        <v>190502800</v>
      </c>
      <c r="M25" s="81">
        <v>2020680810088</v>
      </c>
      <c r="N25" s="77" t="s">
        <v>605</v>
      </c>
      <c r="O25" s="82">
        <v>1</v>
      </c>
      <c r="P25" s="72">
        <v>10500000</v>
      </c>
      <c r="Q25" s="73">
        <v>0</v>
      </c>
      <c r="R25" s="73">
        <v>42000000</v>
      </c>
      <c r="S25" s="73">
        <v>0</v>
      </c>
      <c r="T25" s="73">
        <v>0</v>
      </c>
      <c r="U25" s="73">
        <v>0</v>
      </c>
      <c r="V25" s="73">
        <v>0</v>
      </c>
      <c r="W25" s="73">
        <v>0</v>
      </c>
      <c r="X25" s="73">
        <v>0</v>
      </c>
      <c r="Y25" s="73">
        <v>0</v>
      </c>
      <c r="Z25" s="73">
        <v>0</v>
      </c>
      <c r="AA25" s="73">
        <v>0</v>
      </c>
      <c r="AB25" s="73">
        <v>0</v>
      </c>
      <c r="AC25" s="73">
        <v>0</v>
      </c>
      <c r="AD25" s="73">
        <v>0</v>
      </c>
      <c r="AE25" s="95">
        <f>+SUM('POAI 2022 - RANGO'!$P25:$AD25)</f>
        <v>52500000</v>
      </c>
    </row>
    <row r="26" spans="1:31" ht="63.5" thickBot="1" x14ac:dyDescent="0.4">
      <c r="A26" s="94" t="s">
        <v>57</v>
      </c>
      <c r="B26" s="74">
        <v>19</v>
      </c>
      <c r="C26" s="75" t="s">
        <v>58</v>
      </c>
      <c r="D26" s="75" t="s">
        <v>597</v>
      </c>
      <c r="E26" s="76">
        <v>1905</v>
      </c>
      <c r="F26" s="77" t="s">
        <v>610</v>
      </c>
      <c r="G26" s="75" t="s">
        <v>599</v>
      </c>
      <c r="H26" s="77" t="s">
        <v>611</v>
      </c>
      <c r="I26" s="78">
        <v>1905025</v>
      </c>
      <c r="J26" s="79" t="s">
        <v>65</v>
      </c>
      <c r="K26" s="75" t="s">
        <v>612</v>
      </c>
      <c r="L26" s="80">
        <v>190502501</v>
      </c>
      <c r="M26" s="81">
        <v>2020680810088</v>
      </c>
      <c r="N26" s="77" t="s">
        <v>605</v>
      </c>
      <c r="O26" s="82">
        <v>1</v>
      </c>
      <c r="P26" s="72">
        <v>11727000</v>
      </c>
      <c r="Q26" s="73">
        <v>0</v>
      </c>
      <c r="R26" s="73">
        <v>6240000</v>
      </c>
      <c r="S26" s="73">
        <v>0</v>
      </c>
      <c r="T26" s="73">
        <v>0</v>
      </c>
      <c r="U26" s="73">
        <v>0</v>
      </c>
      <c r="V26" s="73">
        <v>0</v>
      </c>
      <c r="W26" s="73">
        <v>0</v>
      </c>
      <c r="X26" s="73">
        <v>0</v>
      </c>
      <c r="Y26" s="73">
        <v>0</v>
      </c>
      <c r="Z26" s="73">
        <v>0</v>
      </c>
      <c r="AA26" s="73">
        <v>0</v>
      </c>
      <c r="AB26" s="73">
        <v>0</v>
      </c>
      <c r="AC26" s="73">
        <v>0</v>
      </c>
      <c r="AD26" s="73">
        <v>0</v>
      </c>
      <c r="AE26" s="95">
        <f>+SUM('POAI 2022 - RANGO'!$P26:$AD26)</f>
        <v>17967000</v>
      </c>
    </row>
    <row r="27" spans="1:31" ht="63.5" thickBot="1" x14ac:dyDescent="0.4">
      <c r="A27" s="94" t="s">
        <v>57</v>
      </c>
      <c r="B27" s="74">
        <v>19</v>
      </c>
      <c r="C27" s="75" t="s">
        <v>58</v>
      </c>
      <c r="D27" s="75" t="s">
        <v>597</v>
      </c>
      <c r="E27" s="76">
        <v>1905</v>
      </c>
      <c r="F27" s="77" t="s">
        <v>610</v>
      </c>
      <c r="G27" s="75" t="s">
        <v>599</v>
      </c>
      <c r="H27" s="77" t="s">
        <v>611</v>
      </c>
      <c r="I27" s="78">
        <v>1905025</v>
      </c>
      <c r="J27" s="79" t="s">
        <v>65</v>
      </c>
      <c r="K27" s="75" t="s">
        <v>612</v>
      </c>
      <c r="L27" s="80">
        <v>190502501</v>
      </c>
      <c r="M27" s="81">
        <v>202068080103</v>
      </c>
      <c r="N27" s="77" t="s">
        <v>602</v>
      </c>
      <c r="O27" s="82">
        <v>1</v>
      </c>
      <c r="P27" s="72">
        <v>0</v>
      </c>
      <c r="Q27" s="73">
        <v>0</v>
      </c>
      <c r="R27" s="73">
        <v>37989347.979999997</v>
      </c>
      <c r="S27" s="73">
        <v>0</v>
      </c>
      <c r="T27" s="73">
        <v>0</v>
      </c>
      <c r="U27" s="73">
        <v>0</v>
      </c>
      <c r="V27" s="73">
        <v>0</v>
      </c>
      <c r="W27" s="73">
        <v>0</v>
      </c>
      <c r="X27" s="73">
        <v>0</v>
      </c>
      <c r="Y27" s="73">
        <v>0</v>
      </c>
      <c r="Z27" s="73">
        <v>0</v>
      </c>
      <c r="AA27" s="73">
        <v>0</v>
      </c>
      <c r="AB27" s="73">
        <v>0</v>
      </c>
      <c r="AC27" s="73">
        <v>0</v>
      </c>
      <c r="AD27" s="73">
        <v>0</v>
      </c>
      <c r="AE27" s="95">
        <f>+SUM('POAI 2022 - RANGO'!$P27:$AD27)</f>
        <v>37989347.979999997</v>
      </c>
    </row>
    <row r="28" spans="1:31" ht="63.5" thickBot="1" x14ac:dyDescent="0.4">
      <c r="A28" s="94" t="s">
        <v>57</v>
      </c>
      <c r="B28" s="74">
        <v>19</v>
      </c>
      <c r="C28" s="75" t="s">
        <v>58</v>
      </c>
      <c r="D28" s="75" t="s">
        <v>597</v>
      </c>
      <c r="E28" s="76">
        <v>1905</v>
      </c>
      <c r="F28" s="77" t="s">
        <v>610</v>
      </c>
      <c r="G28" s="75" t="s">
        <v>599</v>
      </c>
      <c r="H28" s="77" t="s">
        <v>611</v>
      </c>
      <c r="I28" s="78">
        <v>1905025</v>
      </c>
      <c r="J28" s="79" t="s">
        <v>66</v>
      </c>
      <c r="K28" s="75" t="s">
        <v>613</v>
      </c>
      <c r="L28" s="80">
        <v>190502500</v>
      </c>
      <c r="M28" s="81">
        <v>2020680810088</v>
      </c>
      <c r="N28" s="77" t="s">
        <v>605</v>
      </c>
      <c r="O28" s="82">
        <v>5</v>
      </c>
      <c r="P28" s="72">
        <v>9967000</v>
      </c>
      <c r="Q28" s="73">
        <v>0</v>
      </c>
      <c r="R28" s="73">
        <v>0</v>
      </c>
      <c r="S28" s="73">
        <v>0</v>
      </c>
      <c r="T28" s="73">
        <v>0</v>
      </c>
      <c r="U28" s="73">
        <v>0</v>
      </c>
      <c r="V28" s="73">
        <v>0</v>
      </c>
      <c r="W28" s="73">
        <v>0</v>
      </c>
      <c r="X28" s="73">
        <v>0</v>
      </c>
      <c r="Y28" s="73">
        <v>0</v>
      </c>
      <c r="Z28" s="73">
        <v>0</v>
      </c>
      <c r="AA28" s="73">
        <v>0</v>
      </c>
      <c r="AB28" s="73">
        <v>0</v>
      </c>
      <c r="AC28" s="73">
        <v>0</v>
      </c>
      <c r="AD28" s="73">
        <v>0</v>
      </c>
      <c r="AE28" s="95">
        <f>+SUM('POAI 2022 - RANGO'!$P28:$AD28)</f>
        <v>9967000</v>
      </c>
    </row>
    <row r="29" spans="1:31" ht="63.5" thickBot="1" x14ac:dyDescent="0.4">
      <c r="A29" s="94" t="s">
        <v>57</v>
      </c>
      <c r="B29" s="74">
        <v>19</v>
      </c>
      <c r="C29" s="75" t="s">
        <v>58</v>
      </c>
      <c r="D29" s="75" t="s">
        <v>597</v>
      </c>
      <c r="E29" s="76">
        <v>1905</v>
      </c>
      <c r="F29" s="77" t="s">
        <v>610</v>
      </c>
      <c r="G29" s="75" t="s">
        <v>599</v>
      </c>
      <c r="H29" s="77" t="s">
        <v>611</v>
      </c>
      <c r="I29" s="78">
        <v>1905025</v>
      </c>
      <c r="J29" s="79" t="s">
        <v>67</v>
      </c>
      <c r="K29" s="75" t="s">
        <v>613</v>
      </c>
      <c r="L29" s="80">
        <v>190502500</v>
      </c>
      <c r="M29" s="81">
        <v>2020680810088</v>
      </c>
      <c r="N29" s="77" t="s">
        <v>605</v>
      </c>
      <c r="O29" s="82">
        <v>1</v>
      </c>
      <c r="P29" s="72">
        <v>16207000</v>
      </c>
      <c r="Q29" s="73">
        <v>0</v>
      </c>
      <c r="R29" s="73">
        <v>7800000</v>
      </c>
      <c r="S29" s="73">
        <v>0</v>
      </c>
      <c r="T29" s="73">
        <v>0</v>
      </c>
      <c r="U29" s="73">
        <v>0</v>
      </c>
      <c r="V29" s="73">
        <v>0</v>
      </c>
      <c r="W29" s="73">
        <v>0</v>
      </c>
      <c r="X29" s="73">
        <v>0</v>
      </c>
      <c r="Y29" s="73">
        <v>0</v>
      </c>
      <c r="Z29" s="73">
        <v>0</v>
      </c>
      <c r="AA29" s="73">
        <v>0</v>
      </c>
      <c r="AB29" s="73">
        <v>0</v>
      </c>
      <c r="AC29" s="73">
        <v>0</v>
      </c>
      <c r="AD29" s="73">
        <v>0</v>
      </c>
      <c r="AE29" s="95">
        <f>+SUM('POAI 2022 - RANGO'!$P29:$AD29)</f>
        <v>24007000</v>
      </c>
    </row>
    <row r="30" spans="1:31" ht="63.5" thickBot="1" x14ac:dyDescent="0.4">
      <c r="A30" s="94" t="s">
        <v>57</v>
      </c>
      <c r="B30" s="74">
        <v>19</v>
      </c>
      <c r="C30" s="75" t="s">
        <v>58</v>
      </c>
      <c r="D30" s="75" t="s">
        <v>597</v>
      </c>
      <c r="E30" s="76">
        <v>1905</v>
      </c>
      <c r="F30" s="77" t="s">
        <v>610</v>
      </c>
      <c r="G30" s="75" t="s">
        <v>599</v>
      </c>
      <c r="H30" s="77" t="s">
        <v>611</v>
      </c>
      <c r="I30" s="78">
        <v>1905025</v>
      </c>
      <c r="J30" s="79" t="s">
        <v>68</v>
      </c>
      <c r="K30" s="75" t="s">
        <v>612</v>
      </c>
      <c r="L30" s="80">
        <v>190502501</v>
      </c>
      <c r="M30" s="81">
        <v>2020680810088</v>
      </c>
      <c r="N30" s="77" t="s">
        <v>605</v>
      </c>
      <c r="O30" s="82">
        <v>1</v>
      </c>
      <c r="P30" s="72">
        <v>12807000</v>
      </c>
      <c r="Q30" s="73">
        <v>0</v>
      </c>
      <c r="R30" s="73">
        <v>7800000</v>
      </c>
      <c r="S30" s="73">
        <v>0</v>
      </c>
      <c r="T30" s="73">
        <v>0</v>
      </c>
      <c r="U30" s="73">
        <v>0</v>
      </c>
      <c r="V30" s="73">
        <v>0</v>
      </c>
      <c r="W30" s="73">
        <v>0</v>
      </c>
      <c r="X30" s="73">
        <v>0</v>
      </c>
      <c r="Y30" s="73">
        <v>0</v>
      </c>
      <c r="Z30" s="73">
        <v>0</v>
      </c>
      <c r="AA30" s="73">
        <v>0</v>
      </c>
      <c r="AB30" s="73">
        <v>0</v>
      </c>
      <c r="AC30" s="73">
        <v>0</v>
      </c>
      <c r="AD30" s="73">
        <v>0</v>
      </c>
      <c r="AE30" s="95">
        <f>+SUM('POAI 2022 - RANGO'!$P30:$AD30)</f>
        <v>20607000</v>
      </c>
    </row>
    <row r="31" spans="1:31" ht="63.5" thickBot="1" x14ac:dyDescent="0.4">
      <c r="A31" s="94" t="s">
        <v>57</v>
      </c>
      <c r="B31" s="74">
        <v>19</v>
      </c>
      <c r="C31" s="75" t="s">
        <v>58</v>
      </c>
      <c r="D31" s="75" t="s">
        <v>597</v>
      </c>
      <c r="E31" s="76">
        <v>1905</v>
      </c>
      <c r="F31" s="77" t="s">
        <v>610</v>
      </c>
      <c r="G31" s="75" t="s">
        <v>599</v>
      </c>
      <c r="H31" s="77" t="s">
        <v>611</v>
      </c>
      <c r="I31" s="78">
        <v>1905025</v>
      </c>
      <c r="J31" s="79" t="s">
        <v>69</v>
      </c>
      <c r="K31" s="75" t="s">
        <v>612</v>
      </c>
      <c r="L31" s="80">
        <v>190502501</v>
      </c>
      <c r="M31" s="81">
        <v>2020680810088</v>
      </c>
      <c r="N31" s="77" t="s">
        <v>605</v>
      </c>
      <c r="O31" s="82">
        <v>1</v>
      </c>
      <c r="P31" s="72">
        <v>15617000</v>
      </c>
      <c r="Q31" s="73">
        <v>0</v>
      </c>
      <c r="R31" s="73">
        <v>6240000</v>
      </c>
      <c r="S31" s="73">
        <v>0</v>
      </c>
      <c r="T31" s="73">
        <v>0</v>
      </c>
      <c r="U31" s="73">
        <v>0</v>
      </c>
      <c r="V31" s="73">
        <v>0</v>
      </c>
      <c r="W31" s="73">
        <v>0</v>
      </c>
      <c r="X31" s="73">
        <v>0</v>
      </c>
      <c r="Y31" s="73">
        <v>0</v>
      </c>
      <c r="Z31" s="73">
        <v>0</v>
      </c>
      <c r="AA31" s="73">
        <v>0</v>
      </c>
      <c r="AB31" s="73">
        <v>0</v>
      </c>
      <c r="AC31" s="73">
        <v>0</v>
      </c>
      <c r="AD31" s="73">
        <v>0</v>
      </c>
      <c r="AE31" s="95">
        <f>+SUM('POAI 2022 - RANGO'!$P31:$AD31)</f>
        <v>21857000</v>
      </c>
    </row>
    <row r="32" spans="1:31" ht="63.5" thickBot="1" x14ac:dyDescent="0.4">
      <c r="A32" s="94" t="s">
        <v>57</v>
      </c>
      <c r="B32" s="74">
        <v>19</v>
      </c>
      <c r="C32" s="75" t="s">
        <v>58</v>
      </c>
      <c r="D32" s="75" t="s">
        <v>597</v>
      </c>
      <c r="E32" s="76">
        <v>1905</v>
      </c>
      <c r="F32" s="77" t="s">
        <v>610</v>
      </c>
      <c r="G32" s="75" t="s">
        <v>599</v>
      </c>
      <c r="H32" s="77" t="s">
        <v>611</v>
      </c>
      <c r="I32" s="78">
        <v>1905025</v>
      </c>
      <c r="J32" s="79" t="s">
        <v>69</v>
      </c>
      <c r="K32" s="75" t="s">
        <v>612</v>
      </c>
      <c r="L32" s="80">
        <v>190502501</v>
      </c>
      <c r="M32" s="81">
        <v>202068080103</v>
      </c>
      <c r="N32" s="77" t="s">
        <v>602</v>
      </c>
      <c r="O32" s="82">
        <v>1</v>
      </c>
      <c r="P32" s="72">
        <v>0</v>
      </c>
      <c r="Q32" s="73">
        <v>0</v>
      </c>
      <c r="R32" s="73">
        <v>0</v>
      </c>
      <c r="S32" s="73">
        <v>0</v>
      </c>
      <c r="T32" s="73">
        <v>0</v>
      </c>
      <c r="U32" s="73">
        <v>0</v>
      </c>
      <c r="V32" s="73">
        <v>0</v>
      </c>
      <c r="W32" s="73">
        <v>0</v>
      </c>
      <c r="X32" s="73">
        <v>0</v>
      </c>
      <c r="Y32" s="73">
        <v>0</v>
      </c>
      <c r="Z32" s="73">
        <v>0</v>
      </c>
      <c r="AA32" s="73">
        <v>0</v>
      </c>
      <c r="AB32" s="73">
        <v>0</v>
      </c>
      <c r="AC32" s="73">
        <v>0</v>
      </c>
      <c r="AD32" s="73">
        <v>0</v>
      </c>
      <c r="AE32" s="95">
        <f>+SUM('POAI 2022 - RANGO'!$P32:$AD32)</f>
        <v>0</v>
      </c>
    </row>
    <row r="33" spans="1:31" ht="63.5" thickBot="1" x14ac:dyDescent="0.4">
      <c r="A33" s="94" t="s">
        <v>57</v>
      </c>
      <c r="B33" s="74">
        <v>19</v>
      </c>
      <c r="C33" s="75" t="s">
        <v>58</v>
      </c>
      <c r="D33" s="75" t="s">
        <v>597</v>
      </c>
      <c r="E33" s="76">
        <v>1905</v>
      </c>
      <c r="F33" s="77" t="s">
        <v>610</v>
      </c>
      <c r="G33" s="75" t="s">
        <v>599</v>
      </c>
      <c r="H33" s="77" t="s">
        <v>611</v>
      </c>
      <c r="I33" s="78">
        <v>1905025</v>
      </c>
      <c r="J33" s="79" t="s">
        <v>70</v>
      </c>
      <c r="K33" s="75" t="s">
        <v>612</v>
      </c>
      <c r="L33" s="80">
        <v>190502501</v>
      </c>
      <c r="M33" s="81">
        <v>2020680810088</v>
      </c>
      <c r="N33" s="77" t="s">
        <v>605</v>
      </c>
      <c r="O33" s="82">
        <v>1</v>
      </c>
      <c r="P33" s="72">
        <v>33167000</v>
      </c>
      <c r="Q33" s="73">
        <v>0</v>
      </c>
      <c r="R33" s="73">
        <v>24960000</v>
      </c>
      <c r="S33" s="73">
        <v>0</v>
      </c>
      <c r="T33" s="73">
        <v>0</v>
      </c>
      <c r="U33" s="73">
        <v>0</v>
      </c>
      <c r="V33" s="73">
        <v>0</v>
      </c>
      <c r="W33" s="73">
        <v>0</v>
      </c>
      <c r="X33" s="73">
        <v>0</v>
      </c>
      <c r="Y33" s="73">
        <v>0</v>
      </c>
      <c r="Z33" s="73">
        <v>0</v>
      </c>
      <c r="AA33" s="73">
        <v>0</v>
      </c>
      <c r="AB33" s="73">
        <v>0</v>
      </c>
      <c r="AC33" s="73">
        <v>0</v>
      </c>
      <c r="AD33" s="73">
        <v>0</v>
      </c>
      <c r="AE33" s="95">
        <f>+SUM('POAI 2022 - RANGO'!$P33:$AD33)</f>
        <v>58127000</v>
      </c>
    </row>
    <row r="34" spans="1:31" ht="63.5" thickBot="1" x14ac:dyDescent="0.4">
      <c r="A34" s="94" t="s">
        <v>57</v>
      </c>
      <c r="B34" s="74">
        <v>19</v>
      </c>
      <c r="C34" s="75" t="s">
        <v>58</v>
      </c>
      <c r="D34" s="75" t="s">
        <v>597</v>
      </c>
      <c r="E34" s="76">
        <v>1905</v>
      </c>
      <c r="F34" s="77" t="s">
        <v>610</v>
      </c>
      <c r="G34" s="75" t="s">
        <v>599</v>
      </c>
      <c r="H34" s="77" t="s">
        <v>611</v>
      </c>
      <c r="I34" s="78">
        <v>1905025</v>
      </c>
      <c r="J34" s="79" t="s">
        <v>71</v>
      </c>
      <c r="K34" s="75" t="s">
        <v>613</v>
      </c>
      <c r="L34" s="80">
        <v>190502500</v>
      </c>
      <c r="M34" s="81">
        <v>2020680810088</v>
      </c>
      <c r="N34" s="77" t="s">
        <v>605</v>
      </c>
      <c r="O34" s="82">
        <v>1</v>
      </c>
      <c r="P34" s="72">
        <v>19827000</v>
      </c>
      <c r="Q34" s="73">
        <v>0</v>
      </c>
      <c r="R34" s="73">
        <v>18720000</v>
      </c>
      <c r="S34" s="73">
        <v>0</v>
      </c>
      <c r="T34" s="73">
        <v>0</v>
      </c>
      <c r="U34" s="73">
        <v>0</v>
      </c>
      <c r="V34" s="73">
        <v>0</v>
      </c>
      <c r="W34" s="73">
        <v>0</v>
      </c>
      <c r="X34" s="73">
        <v>0</v>
      </c>
      <c r="Y34" s="73">
        <v>0</v>
      </c>
      <c r="Z34" s="73">
        <v>0</v>
      </c>
      <c r="AA34" s="73">
        <v>0</v>
      </c>
      <c r="AB34" s="73">
        <v>0</v>
      </c>
      <c r="AC34" s="73">
        <v>0</v>
      </c>
      <c r="AD34" s="73">
        <v>0</v>
      </c>
      <c r="AE34" s="95">
        <f>+SUM('POAI 2022 - RANGO'!$P34:$AD34)</f>
        <v>38547000</v>
      </c>
    </row>
    <row r="35" spans="1:31" ht="63.5" thickBot="1" x14ac:dyDescent="0.4">
      <c r="A35" s="94" t="s">
        <v>57</v>
      </c>
      <c r="B35" s="74">
        <v>19</v>
      </c>
      <c r="C35" s="75" t="s">
        <v>58</v>
      </c>
      <c r="D35" s="75" t="s">
        <v>597</v>
      </c>
      <c r="E35" s="76">
        <v>1905</v>
      </c>
      <c r="F35" s="77" t="s">
        <v>610</v>
      </c>
      <c r="G35" s="75" t="s">
        <v>599</v>
      </c>
      <c r="H35" s="77" t="s">
        <v>611</v>
      </c>
      <c r="I35" s="78">
        <v>1905025</v>
      </c>
      <c r="J35" s="79" t="s">
        <v>72</v>
      </c>
      <c r="K35" s="75" t="s">
        <v>612</v>
      </c>
      <c r="L35" s="80">
        <v>190502501</v>
      </c>
      <c r="M35" s="81">
        <v>2020680810088</v>
      </c>
      <c r="N35" s="77" t="s">
        <v>605</v>
      </c>
      <c r="O35" s="83">
        <v>0.05</v>
      </c>
      <c r="P35" s="72">
        <v>12417000</v>
      </c>
      <c r="Q35" s="73">
        <v>0</v>
      </c>
      <c r="R35" s="73">
        <v>6240000</v>
      </c>
      <c r="S35" s="73">
        <v>0</v>
      </c>
      <c r="T35" s="73">
        <v>0</v>
      </c>
      <c r="U35" s="73">
        <v>0</v>
      </c>
      <c r="V35" s="73">
        <v>0</v>
      </c>
      <c r="W35" s="73">
        <v>0</v>
      </c>
      <c r="X35" s="73">
        <v>0</v>
      </c>
      <c r="Y35" s="73">
        <v>0</v>
      </c>
      <c r="Z35" s="73">
        <v>0</v>
      </c>
      <c r="AA35" s="73">
        <v>0</v>
      </c>
      <c r="AB35" s="73">
        <v>0</v>
      </c>
      <c r="AC35" s="73">
        <v>0</v>
      </c>
      <c r="AD35" s="73">
        <v>0</v>
      </c>
      <c r="AE35" s="95">
        <f>+SUM('POAI 2022 - RANGO'!$P35:$AD35)</f>
        <v>18657000</v>
      </c>
    </row>
    <row r="36" spans="1:31" ht="63.5" thickBot="1" x14ac:dyDescent="0.4">
      <c r="A36" s="94" t="s">
        <v>57</v>
      </c>
      <c r="B36" s="74">
        <v>19</v>
      </c>
      <c r="C36" s="75" t="s">
        <v>58</v>
      </c>
      <c r="D36" s="75" t="s">
        <v>597</v>
      </c>
      <c r="E36" s="76">
        <v>1905</v>
      </c>
      <c r="F36" s="77" t="s">
        <v>610</v>
      </c>
      <c r="G36" s="75" t="s">
        <v>599</v>
      </c>
      <c r="H36" s="77" t="s">
        <v>611</v>
      </c>
      <c r="I36" s="78">
        <v>1905025</v>
      </c>
      <c r="J36" s="79" t="s">
        <v>73</v>
      </c>
      <c r="K36" s="75" t="s">
        <v>613</v>
      </c>
      <c r="L36" s="80">
        <v>190502500</v>
      </c>
      <c r="M36" s="81">
        <v>2020680810088</v>
      </c>
      <c r="N36" s="77" t="s">
        <v>605</v>
      </c>
      <c r="O36" s="82">
        <v>50</v>
      </c>
      <c r="P36" s="72">
        <v>10364000</v>
      </c>
      <c r="Q36" s="73">
        <v>0</v>
      </c>
      <c r="R36" s="73">
        <v>0</v>
      </c>
      <c r="S36" s="73">
        <v>0</v>
      </c>
      <c r="T36" s="73">
        <v>0</v>
      </c>
      <c r="U36" s="73">
        <v>0</v>
      </c>
      <c r="V36" s="73">
        <v>0</v>
      </c>
      <c r="W36" s="73">
        <v>0</v>
      </c>
      <c r="X36" s="73">
        <v>0</v>
      </c>
      <c r="Y36" s="73">
        <v>0</v>
      </c>
      <c r="Z36" s="73">
        <v>0</v>
      </c>
      <c r="AA36" s="73">
        <v>0</v>
      </c>
      <c r="AB36" s="73">
        <v>0</v>
      </c>
      <c r="AC36" s="73">
        <v>0</v>
      </c>
      <c r="AD36" s="73">
        <v>0</v>
      </c>
      <c r="AE36" s="95">
        <f>+SUM('POAI 2022 - RANGO'!$P36:$AD36)</f>
        <v>10364000</v>
      </c>
    </row>
    <row r="37" spans="1:31" ht="63.5" thickBot="1" x14ac:dyDescent="0.4">
      <c r="A37" s="94" t="s">
        <v>57</v>
      </c>
      <c r="B37" s="74">
        <v>19</v>
      </c>
      <c r="C37" s="75" t="s">
        <v>58</v>
      </c>
      <c r="D37" s="75" t="s">
        <v>597</v>
      </c>
      <c r="E37" s="76">
        <v>1905</v>
      </c>
      <c r="F37" s="77" t="s">
        <v>610</v>
      </c>
      <c r="G37" s="75" t="s">
        <v>599</v>
      </c>
      <c r="H37" s="77" t="s">
        <v>611</v>
      </c>
      <c r="I37" s="78">
        <v>1905025</v>
      </c>
      <c r="J37" s="79" t="s">
        <v>74</v>
      </c>
      <c r="K37" s="75" t="s">
        <v>612</v>
      </c>
      <c r="L37" s="80">
        <v>190502501</v>
      </c>
      <c r="M37" s="81">
        <v>202068080103</v>
      </c>
      <c r="N37" s="77" t="s">
        <v>602</v>
      </c>
      <c r="O37" s="82">
        <v>1</v>
      </c>
      <c r="P37" s="72">
        <v>0</v>
      </c>
      <c r="Q37" s="73">
        <v>0</v>
      </c>
      <c r="R37" s="73">
        <v>0</v>
      </c>
      <c r="S37" s="73">
        <v>0</v>
      </c>
      <c r="T37" s="73">
        <v>0</v>
      </c>
      <c r="U37" s="73">
        <v>0</v>
      </c>
      <c r="V37" s="73">
        <v>0</v>
      </c>
      <c r="W37" s="73">
        <v>0</v>
      </c>
      <c r="X37" s="73">
        <v>0</v>
      </c>
      <c r="Y37" s="73">
        <v>0</v>
      </c>
      <c r="Z37" s="73">
        <v>0</v>
      </c>
      <c r="AA37" s="73">
        <v>0</v>
      </c>
      <c r="AB37" s="73">
        <v>0</v>
      </c>
      <c r="AC37" s="73">
        <v>0</v>
      </c>
      <c r="AD37" s="73">
        <v>0</v>
      </c>
      <c r="AE37" s="95">
        <f>+SUM('POAI 2022 - RANGO'!$P37:$AD37)</f>
        <v>0</v>
      </c>
    </row>
    <row r="38" spans="1:31" ht="84.5" thickBot="1" x14ac:dyDescent="0.4">
      <c r="A38" s="94" t="s">
        <v>57</v>
      </c>
      <c r="B38" s="74">
        <v>19</v>
      </c>
      <c r="C38" s="75" t="s">
        <v>58</v>
      </c>
      <c r="D38" s="75" t="s">
        <v>597</v>
      </c>
      <c r="E38" s="76">
        <v>1905</v>
      </c>
      <c r="F38" s="77" t="s">
        <v>614</v>
      </c>
      <c r="G38" s="75" t="s">
        <v>599</v>
      </c>
      <c r="H38" s="77" t="s">
        <v>615</v>
      </c>
      <c r="I38" s="78">
        <v>1905021</v>
      </c>
      <c r="J38" s="79" t="s">
        <v>75</v>
      </c>
      <c r="K38" s="75" t="s">
        <v>616</v>
      </c>
      <c r="L38" s="80">
        <v>190502101</v>
      </c>
      <c r="M38" s="81">
        <v>2020680810088</v>
      </c>
      <c r="N38" s="77" t="s">
        <v>605</v>
      </c>
      <c r="O38" s="82">
        <v>1</v>
      </c>
      <c r="P38" s="72">
        <v>9009000</v>
      </c>
      <c r="Q38" s="73">
        <v>0</v>
      </c>
      <c r="R38" s="73">
        <v>17841000</v>
      </c>
      <c r="S38" s="73">
        <v>0</v>
      </c>
      <c r="T38" s="73">
        <v>0</v>
      </c>
      <c r="U38" s="73">
        <v>0</v>
      </c>
      <c r="V38" s="73">
        <v>0</v>
      </c>
      <c r="W38" s="73">
        <v>0</v>
      </c>
      <c r="X38" s="73">
        <v>0</v>
      </c>
      <c r="Y38" s="73">
        <v>0</v>
      </c>
      <c r="Z38" s="73">
        <v>0</v>
      </c>
      <c r="AA38" s="73">
        <v>0</v>
      </c>
      <c r="AB38" s="73">
        <v>0</v>
      </c>
      <c r="AC38" s="73">
        <v>0</v>
      </c>
      <c r="AD38" s="73">
        <v>0</v>
      </c>
      <c r="AE38" s="95">
        <f>+SUM('POAI 2022 - RANGO'!$P38:$AD38)</f>
        <v>26850000</v>
      </c>
    </row>
    <row r="39" spans="1:31" ht="84.5" thickBot="1" x14ac:dyDescent="0.4">
      <c r="A39" s="94" t="s">
        <v>57</v>
      </c>
      <c r="B39" s="74">
        <v>19</v>
      </c>
      <c r="C39" s="75" t="s">
        <v>58</v>
      </c>
      <c r="D39" s="75" t="s">
        <v>597</v>
      </c>
      <c r="E39" s="76">
        <v>1905</v>
      </c>
      <c r="F39" s="77" t="s">
        <v>614</v>
      </c>
      <c r="G39" s="75" t="s">
        <v>599</v>
      </c>
      <c r="H39" s="77" t="s">
        <v>615</v>
      </c>
      <c r="I39" s="78">
        <v>1905021</v>
      </c>
      <c r="J39" s="79" t="s">
        <v>75</v>
      </c>
      <c r="K39" s="75" t="s">
        <v>616</v>
      </c>
      <c r="L39" s="80">
        <v>190502101</v>
      </c>
      <c r="M39" s="81">
        <v>202068080103</v>
      </c>
      <c r="N39" s="77" t="s">
        <v>602</v>
      </c>
      <c r="O39" s="82">
        <v>1</v>
      </c>
      <c r="P39" s="72">
        <v>0</v>
      </c>
      <c r="Q39" s="73">
        <v>0</v>
      </c>
      <c r="R39" s="73">
        <v>16241909.949999999</v>
      </c>
      <c r="S39" s="73">
        <v>0</v>
      </c>
      <c r="T39" s="73">
        <v>0</v>
      </c>
      <c r="U39" s="73">
        <v>0</v>
      </c>
      <c r="V39" s="73">
        <v>0</v>
      </c>
      <c r="W39" s="73">
        <v>0</v>
      </c>
      <c r="X39" s="73">
        <v>0</v>
      </c>
      <c r="Y39" s="73">
        <v>0</v>
      </c>
      <c r="Z39" s="73">
        <v>0</v>
      </c>
      <c r="AA39" s="73">
        <v>0</v>
      </c>
      <c r="AB39" s="73">
        <v>0</v>
      </c>
      <c r="AC39" s="73">
        <v>0</v>
      </c>
      <c r="AD39" s="73">
        <v>0</v>
      </c>
      <c r="AE39" s="95">
        <f>+SUM('POAI 2022 - RANGO'!$P39:$AD39)</f>
        <v>16241909.949999999</v>
      </c>
    </row>
    <row r="40" spans="1:31" ht="84.5" thickBot="1" x14ac:dyDescent="0.4">
      <c r="A40" s="94" t="s">
        <v>57</v>
      </c>
      <c r="B40" s="74">
        <v>19</v>
      </c>
      <c r="C40" s="75" t="s">
        <v>58</v>
      </c>
      <c r="D40" s="75" t="s">
        <v>597</v>
      </c>
      <c r="E40" s="76">
        <v>1905</v>
      </c>
      <c r="F40" s="77" t="s">
        <v>614</v>
      </c>
      <c r="G40" s="75" t="s">
        <v>599</v>
      </c>
      <c r="H40" s="77" t="s">
        <v>615</v>
      </c>
      <c r="I40" s="78">
        <v>1905021</v>
      </c>
      <c r="J40" s="79" t="s">
        <v>76</v>
      </c>
      <c r="K40" s="75" t="s">
        <v>616</v>
      </c>
      <c r="L40" s="80">
        <v>190502101</v>
      </c>
      <c r="M40" s="81">
        <v>2020680810088</v>
      </c>
      <c r="N40" s="77" t="s">
        <v>605</v>
      </c>
      <c r="O40" s="82">
        <v>1</v>
      </c>
      <c r="P40" s="72">
        <v>9009000</v>
      </c>
      <c r="Q40" s="73">
        <v>0</v>
      </c>
      <c r="R40" s="73">
        <v>17841000</v>
      </c>
      <c r="S40" s="73">
        <v>0</v>
      </c>
      <c r="T40" s="73">
        <v>0</v>
      </c>
      <c r="U40" s="73">
        <v>0</v>
      </c>
      <c r="V40" s="73">
        <v>0</v>
      </c>
      <c r="W40" s="73">
        <v>0</v>
      </c>
      <c r="X40" s="73">
        <v>0</v>
      </c>
      <c r="Y40" s="73">
        <v>0</v>
      </c>
      <c r="Z40" s="73">
        <v>0</v>
      </c>
      <c r="AA40" s="73">
        <v>0</v>
      </c>
      <c r="AB40" s="73">
        <v>0</v>
      </c>
      <c r="AC40" s="73">
        <v>0</v>
      </c>
      <c r="AD40" s="73">
        <v>0</v>
      </c>
      <c r="AE40" s="95">
        <f>+SUM('POAI 2022 - RANGO'!$P40:$AD40)</f>
        <v>26850000</v>
      </c>
    </row>
    <row r="41" spans="1:31" ht="84.5" thickBot="1" x14ac:dyDescent="0.4">
      <c r="A41" s="94" t="s">
        <v>57</v>
      </c>
      <c r="B41" s="74">
        <v>19</v>
      </c>
      <c r="C41" s="75" t="s">
        <v>58</v>
      </c>
      <c r="D41" s="75" t="s">
        <v>597</v>
      </c>
      <c r="E41" s="76">
        <v>1905</v>
      </c>
      <c r="F41" s="77" t="s">
        <v>614</v>
      </c>
      <c r="G41" s="75" t="s">
        <v>599</v>
      </c>
      <c r="H41" s="77" t="s">
        <v>615</v>
      </c>
      <c r="I41" s="78">
        <v>1905021</v>
      </c>
      <c r="J41" s="79" t="s">
        <v>76</v>
      </c>
      <c r="K41" s="75" t="s">
        <v>616</v>
      </c>
      <c r="L41" s="80">
        <v>190502101</v>
      </c>
      <c r="M41" s="81">
        <v>202068080103</v>
      </c>
      <c r="N41" s="77" t="s">
        <v>602</v>
      </c>
      <c r="O41" s="82">
        <v>1</v>
      </c>
      <c r="P41" s="72">
        <v>0</v>
      </c>
      <c r="Q41" s="73">
        <v>0</v>
      </c>
      <c r="R41" s="73">
        <v>22206362.57</v>
      </c>
      <c r="S41" s="73">
        <v>0</v>
      </c>
      <c r="T41" s="73">
        <v>0</v>
      </c>
      <c r="U41" s="73">
        <v>0</v>
      </c>
      <c r="V41" s="73">
        <v>0</v>
      </c>
      <c r="W41" s="73">
        <v>0</v>
      </c>
      <c r="X41" s="73">
        <v>0</v>
      </c>
      <c r="Y41" s="73">
        <v>0</v>
      </c>
      <c r="Z41" s="73">
        <v>0</v>
      </c>
      <c r="AA41" s="73">
        <v>0</v>
      </c>
      <c r="AB41" s="73">
        <v>0</v>
      </c>
      <c r="AC41" s="73">
        <v>0</v>
      </c>
      <c r="AD41" s="73">
        <v>0</v>
      </c>
      <c r="AE41" s="95">
        <f>+SUM('POAI 2022 - RANGO'!$P41:$AD41)</f>
        <v>22206362.57</v>
      </c>
    </row>
    <row r="42" spans="1:31" ht="84.5" thickBot="1" x14ac:dyDescent="0.4">
      <c r="A42" s="94" t="s">
        <v>57</v>
      </c>
      <c r="B42" s="74">
        <v>19</v>
      </c>
      <c r="C42" s="75" t="s">
        <v>58</v>
      </c>
      <c r="D42" s="75" t="s">
        <v>597</v>
      </c>
      <c r="E42" s="76">
        <v>1905</v>
      </c>
      <c r="F42" s="77" t="s">
        <v>614</v>
      </c>
      <c r="G42" s="75" t="s">
        <v>599</v>
      </c>
      <c r="H42" s="77" t="s">
        <v>615</v>
      </c>
      <c r="I42" s="78">
        <v>1905021</v>
      </c>
      <c r="J42" s="79" t="s">
        <v>77</v>
      </c>
      <c r="K42" s="75" t="s">
        <v>616</v>
      </c>
      <c r="L42" s="80">
        <v>190502101</v>
      </c>
      <c r="M42" s="81">
        <v>2020680810088</v>
      </c>
      <c r="N42" s="77" t="s">
        <v>605</v>
      </c>
      <c r="O42" s="82">
        <v>1</v>
      </c>
      <c r="P42" s="72">
        <v>4875000</v>
      </c>
      <c r="Q42" s="73">
        <v>0</v>
      </c>
      <c r="R42" s="73">
        <v>10860000</v>
      </c>
      <c r="S42" s="73">
        <v>0</v>
      </c>
      <c r="T42" s="73">
        <v>0</v>
      </c>
      <c r="U42" s="73">
        <v>0</v>
      </c>
      <c r="V42" s="73">
        <v>0</v>
      </c>
      <c r="W42" s="73">
        <v>0</v>
      </c>
      <c r="X42" s="73">
        <v>0</v>
      </c>
      <c r="Y42" s="73">
        <v>0</v>
      </c>
      <c r="Z42" s="73">
        <v>0</v>
      </c>
      <c r="AA42" s="73">
        <v>0</v>
      </c>
      <c r="AB42" s="73">
        <v>0</v>
      </c>
      <c r="AC42" s="73">
        <v>0</v>
      </c>
      <c r="AD42" s="73">
        <v>0</v>
      </c>
      <c r="AE42" s="95">
        <f>+SUM('POAI 2022 - RANGO'!$P42:$AD42)</f>
        <v>15735000</v>
      </c>
    </row>
    <row r="43" spans="1:31" ht="84.5" thickBot="1" x14ac:dyDescent="0.4">
      <c r="A43" s="94" t="s">
        <v>57</v>
      </c>
      <c r="B43" s="74">
        <v>19</v>
      </c>
      <c r="C43" s="75" t="s">
        <v>58</v>
      </c>
      <c r="D43" s="75" t="s">
        <v>597</v>
      </c>
      <c r="E43" s="76">
        <v>1905</v>
      </c>
      <c r="F43" s="77" t="s">
        <v>614</v>
      </c>
      <c r="G43" s="75" t="s">
        <v>599</v>
      </c>
      <c r="H43" s="77" t="s">
        <v>615</v>
      </c>
      <c r="I43" s="78">
        <v>1905021</v>
      </c>
      <c r="J43" s="79" t="s">
        <v>77</v>
      </c>
      <c r="K43" s="75" t="s">
        <v>616</v>
      </c>
      <c r="L43" s="80">
        <v>190502101</v>
      </c>
      <c r="M43" s="81">
        <v>202068080103</v>
      </c>
      <c r="N43" s="77" t="s">
        <v>602</v>
      </c>
      <c r="O43" s="82">
        <v>1</v>
      </c>
      <c r="P43" s="72">
        <v>0</v>
      </c>
      <c r="Q43" s="73">
        <v>0</v>
      </c>
      <c r="R43" s="73">
        <v>22190329.09</v>
      </c>
      <c r="S43" s="73">
        <v>0</v>
      </c>
      <c r="T43" s="73">
        <v>0</v>
      </c>
      <c r="U43" s="73">
        <v>0</v>
      </c>
      <c r="V43" s="73">
        <v>0</v>
      </c>
      <c r="W43" s="73">
        <v>0</v>
      </c>
      <c r="X43" s="73">
        <v>0</v>
      </c>
      <c r="Y43" s="73">
        <v>0</v>
      </c>
      <c r="Z43" s="73">
        <v>0</v>
      </c>
      <c r="AA43" s="73">
        <v>0</v>
      </c>
      <c r="AB43" s="73">
        <v>0</v>
      </c>
      <c r="AC43" s="73">
        <v>0</v>
      </c>
      <c r="AD43" s="73">
        <v>0</v>
      </c>
      <c r="AE43" s="95">
        <f>+SUM('POAI 2022 - RANGO'!$P43:$AD43)</f>
        <v>22190329.09</v>
      </c>
    </row>
    <row r="44" spans="1:31" ht="84.5" thickBot="1" x14ac:dyDescent="0.4">
      <c r="A44" s="94" t="s">
        <v>57</v>
      </c>
      <c r="B44" s="74">
        <v>19</v>
      </c>
      <c r="C44" s="75" t="s">
        <v>58</v>
      </c>
      <c r="D44" s="75" t="s">
        <v>597</v>
      </c>
      <c r="E44" s="76">
        <v>1905</v>
      </c>
      <c r="F44" s="77" t="s">
        <v>614</v>
      </c>
      <c r="G44" s="75" t="s">
        <v>599</v>
      </c>
      <c r="H44" s="77" t="s">
        <v>615</v>
      </c>
      <c r="I44" s="78">
        <v>1905021</v>
      </c>
      <c r="J44" s="79" t="s">
        <v>78</v>
      </c>
      <c r="K44" s="75" t="s">
        <v>616</v>
      </c>
      <c r="L44" s="80">
        <v>190502101</v>
      </c>
      <c r="M44" s="81">
        <v>2020680810088</v>
      </c>
      <c r="N44" s="77" t="s">
        <v>605</v>
      </c>
      <c r="O44" s="82">
        <v>1</v>
      </c>
      <c r="P44" s="72">
        <v>4875000</v>
      </c>
      <c r="Q44" s="73">
        <v>0</v>
      </c>
      <c r="R44" s="73">
        <v>10860000</v>
      </c>
      <c r="S44" s="73">
        <v>0</v>
      </c>
      <c r="T44" s="73">
        <v>0</v>
      </c>
      <c r="U44" s="73">
        <v>0</v>
      </c>
      <c r="V44" s="73">
        <v>0</v>
      </c>
      <c r="W44" s="73">
        <v>0</v>
      </c>
      <c r="X44" s="73">
        <v>0</v>
      </c>
      <c r="Y44" s="73">
        <v>0</v>
      </c>
      <c r="Z44" s="73">
        <v>0</v>
      </c>
      <c r="AA44" s="73">
        <v>0</v>
      </c>
      <c r="AB44" s="73">
        <v>0</v>
      </c>
      <c r="AC44" s="73">
        <v>0</v>
      </c>
      <c r="AD44" s="73">
        <v>0</v>
      </c>
      <c r="AE44" s="95">
        <f>+SUM('POAI 2022 - RANGO'!$P44:$AD44)</f>
        <v>15735000</v>
      </c>
    </row>
    <row r="45" spans="1:31" ht="84.5" thickBot="1" x14ac:dyDescent="0.4">
      <c r="A45" s="94" t="s">
        <v>57</v>
      </c>
      <c r="B45" s="74">
        <v>19</v>
      </c>
      <c r="C45" s="75" t="s">
        <v>58</v>
      </c>
      <c r="D45" s="75" t="s">
        <v>597</v>
      </c>
      <c r="E45" s="76">
        <v>1905</v>
      </c>
      <c r="F45" s="77" t="s">
        <v>614</v>
      </c>
      <c r="G45" s="75" t="s">
        <v>599</v>
      </c>
      <c r="H45" s="77" t="s">
        <v>615</v>
      </c>
      <c r="I45" s="78">
        <v>1905021</v>
      </c>
      <c r="J45" s="79" t="s">
        <v>78</v>
      </c>
      <c r="K45" s="75" t="s">
        <v>616</v>
      </c>
      <c r="L45" s="80">
        <v>190502101</v>
      </c>
      <c r="M45" s="81">
        <v>202068080103</v>
      </c>
      <c r="N45" s="77" t="s">
        <v>602</v>
      </c>
      <c r="O45" s="82">
        <v>1</v>
      </c>
      <c r="P45" s="72">
        <v>0</v>
      </c>
      <c r="Q45" s="73">
        <v>0</v>
      </c>
      <c r="R45" s="73">
        <v>13997223.48</v>
      </c>
      <c r="S45" s="73">
        <v>0</v>
      </c>
      <c r="T45" s="73">
        <v>0</v>
      </c>
      <c r="U45" s="73">
        <v>0</v>
      </c>
      <c r="V45" s="73">
        <v>0</v>
      </c>
      <c r="W45" s="73">
        <v>0</v>
      </c>
      <c r="X45" s="73">
        <v>0</v>
      </c>
      <c r="Y45" s="73">
        <v>0</v>
      </c>
      <c r="Z45" s="73">
        <v>0</v>
      </c>
      <c r="AA45" s="73">
        <v>0</v>
      </c>
      <c r="AB45" s="73">
        <v>0</v>
      </c>
      <c r="AC45" s="73">
        <v>0</v>
      </c>
      <c r="AD45" s="73">
        <v>0</v>
      </c>
      <c r="AE45" s="95">
        <f>+SUM('POAI 2022 - RANGO'!$P45:$AD45)</f>
        <v>13997223.48</v>
      </c>
    </row>
    <row r="46" spans="1:31" ht="84.5" thickBot="1" x14ac:dyDescent="0.4">
      <c r="A46" s="94" t="s">
        <v>57</v>
      </c>
      <c r="B46" s="74">
        <v>19</v>
      </c>
      <c r="C46" s="75" t="s">
        <v>58</v>
      </c>
      <c r="D46" s="75" t="s">
        <v>597</v>
      </c>
      <c r="E46" s="76">
        <v>1905</v>
      </c>
      <c r="F46" s="77" t="s">
        <v>614</v>
      </c>
      <c r="G46" s="75" t="s">
        <v>599</v>
      </c>
      <c r="H46" s="77" t="s">
        <v>615</v>
      </c>
      <c r="I46" s="78">
        <v>1905021</v>
      </c>
      <c r="J46" s="79" t="s">
        <v>79</v>
      </c>
      <c r="K46" s="75" t="s">
        <v>616</v>
      </c>
      <c r="L46" s="80">
        <v>190502101</v>
      </c>
      <c r="M46" s="81">
        <v>2020680810088</v>
      </c>
      <c r="N46" s="77" t="s">
        <v>605</v>
      </c>
      <c r="O46" s="82">
        <v>1</v>
      </c>
      <c r="P46" s="72">
        <v>4875000</v>
      </c>
      <c r="Q46" s="73">
        <v>0</v>
      </c>
      <c r="R46" s="73">
        <v>10860000</v>
      </c>
      <c r="S46" s="73">
        <v>0</v>
      </c>
      <c r="T46" s="73">
        <v>0</v>
      </c>
      <c r="U46" s="73">
        <v>0</v>
      </c>
      <c r="V46" s="73">
        <v>0</v>
      </c>
      <c r="W46" s="73">
        <v>0</v>
      </c>
      <c r="X46" s="73">
        <v>0</v>
      </c>
      <c r="Y46" s="73">
        <v>0</v>
      </c>
      <c r="Z46" s="73">
        <v>0</v>
      </c>
      <c r="AA46" s="73">
        <v>0</v>
      </c>
      <c r="AB46" s="73">
        <v>0</v>
      </c>
      <c r="AC46" s="73">
        <v>0</v>
      </c>
      <c r="AD46" s="73">
        <v>0</v>
      </c>
      <c r="AE46" s="95">
        <f>+SUM('POAI 2022 - RANGO'!$P46:$AD46)</f>
        <v>15735000</v>
      </c>
    </row>
    <row r="47" spans="1:31" ht="84.5" thickBot="1" x14ac:dyDescent="0.4">
      <c r="A47" s="94" t="s">
        <v>57</v>
      </c>
      <c r="B47" s="74">
        <v>19</v>
      </c>
      <c r="C47" s="75" t="s">
        <v>58</v>
      </c>
      <c r="D47" s="75" t="s">
        <v>597</v>
      </c>
      <c r="E47" s="76">
        <v>1905</v>
      </c>
      <c r="F47" s="77" t="s">
        <v>614</v>
      </c>
      <c r="G47" s="75" t="s">
        <v>599</v>
      </c>
      <c r="H47" s="77" t="s">
        <v>615</v>
      </c>
      <c r="I47" s="78">
        <v>1905021</v>
      </c>
      <c r="J47" s="79" t="s">
        <v>79</v>
      </c>
      <c r="K47" s="75" t="s">
        <v>616</v>
      </c>
      <c r="L47" s="80">
        <v>190502101</v>
      </c>
      <c r="M47" s="81">
        <v>202068080103</v>
      </c>
      <c r="N47" s="77" t="s">
        <v>602</v>
      </c>
      <c r="O47" s="82">
        <v>1</v>
      </c>
      <c r="P47" s="72">
        <v>0</v>
      </c>
      <c r="Q47" s="73">
        <v>0</v>
      </c>
      <c r="R47" s="73">
        <v>24948086.75</v>
      </c>
      <c r="S47" s="73">
        <v>0</v>
      </c>
      <c r="T47" s="73">
        <v>0</v>
      </c>
      <c r="U47" s="73">
        <v>0</v>
      </c>
      <c r="V47" s="73">
        <v>0</v>
      </c>
      <c r="W47" s="73">
        <v>0</v>
      </c>
      <c r="X47" s="73">
        <v>0</v>
      </c>
      <c r="Y47" s="73">
        <v>0</v>
      </c>
      <c r="Z47" s="73">
        <v>0</v>
      </c>
      <c r="AA47" s="73">
        <v>0</v>
      </c>
      <c r="AB47" s="73">
        <v>0</v>
      </c>
      <c r="AC47" s="73">
        <v>0</v>
      </c>
      <c r="AD47" s="73">
        <v>0</v>
      </c>
      <c r="AE47" s="95">
        <f>+SUM('POAI 2022 - RANGO'!$P47:$AD47)</f>
        <v>24948086.75</v>
      </c>
    </row>
    <row r="48" spans="1:31" ht="84.5" thickBot="1" x14ac:dyDescent="0.4">
      <c r="A48" s="94" t="s">
        <v>57</v>
      </c>
      <c r="B48" s="74">
        <v>19</v>
      </c>
      <c r="C48" s="75" t="s">
        <v>58</v>
      </c>
      <c r="D48" s="75" t="s">
        <v>597</v>
      </c>
      <c r="E48" s="76">
        <v>1905</v>
      </c>
      <c r="F48" s="77" t="s">
        <v>614</v>
      </c>
      <c r="G48" s="75" t="s">
        <v>599</v>
      </c>
      <c r="H48" s="77" t="s">
        <v>615</v>
      </c>
      <c r="I48" s="78">
        <v>1905021</v>
      </c>
      <c r="J48" s="79" t="s">
        <v>80</v>
      </c>
      <c r="K48" s="75" t="s">
        <v>616</v>
      </c>
      <c r="L48" s="80">
        <v>190502101</v>
      </c>
      <c r="M48" s="81">
        <v>2020680810088</v>
      </c>
      <c r="N48" s="77" t="s">
        <v>605</v>
      </c>
      <c r="O48" s="82">
        <v>1</v>
      </c>
      <c r="P48" s="72">
        <v>4602000</v>
      </c>
      <c r="Q48" s="73">
        <v>0</v>
      </c>
      <c r="R48" s="73">
        <v>3978000</v>
      </c>
      <c r="S48" s="73">
        <v>0</v>
      </c>
      <c r="T48" s="73">
        <v>0</v>
      </c>
      <c r="U48" s="73">
        <v>0</v>
      </c>
      <c r="V48" s="73">
        <v>0</v>
      </c>
      <c r="W48" s="73">
        <v>0</v>
      </c>
      <c r="X48" s="73">
        <v>0</v>
      </c>
      <c r="Y48" s="73">
        <v>0</v>
      </c>
      <c r="Z48" s="73">
        <v>0</v>
      </c>
      <c r="AA48" s="73">
        <v>0</v>
      </c>
      <c r="AB48" s="73">
        <v>0</v>
      </c>
      <c r="AC48" s="73">
        <v>0</v>
      </c>
      <c r="AD48" s="73">
        <v>0</v>
      </c>
      <c r="AE48" s="95">
        <f>+SUM('POAI 2022 - RANGO'!$P48:$AD48)</f>
        <v>8580000</v>
      </c>
    </row>
    <row r="49" spans="1:31" ht="84.5" thickBot="1" x14ac:dyDescent="0.4">
      <c r="A49" s="94" t="s">
        <v>57</v>
      </c>
      <c r="B49" s="74">
        <v>19</v>
      </c>
      <c r="C49" s="75" t="s">
        <v>58</v>
      </c>
      <c r="D49" s="75" t="s">
        <v>597</v>
      </c>
      <c r="E49" s="76">
        <v>1905</v>
      </c>
      <c r="F49" s="77" t="s">
        <v>614</v>
      </c>
      <c r="G49" s="75" t="s">
        <v>599</v>
      </c>
      <c r="H49" s="77" t="s">
        <v>615</v>
      </c>
      <c r="I49" s="78">
        <v>1905021</v>
      </c>
      <c r="J49" s="79" t="s">
        <v>80</v>
      </c>
      <c r="K49" s="75" t="s">
        <v>616</v>
      </c>
      <c r="L49" s="80">
        <v>190502101</v>
      </c>
      <c r="M49" s="81">
        <v>202068080103</v>
      </c>
      <c r="N49" s="77" t="s">
        <v>602</v>
      </c>
      <c r="O49" s="82">
        <v>1</v>
      </c>
      <c r="P49" s="72">
        <v>0</v>
      </c>
      <c r="Q49" s="73">
        <v>0</v>
      </c>
      <c r="R49" s="73">
        <v>60750835.93</v>
      </c>
      <c r="S49" s="73">
        <v>0</v>
      </c>
      <c r="T49" s="73">
        <v>0</v>
      </c>
      <c r="U49" s="73">
        <v>0</v>
      </c>
      <c r="V49" s="73">
        <v>0</v>
      </c>
      <c r="W49" s="73">
        <v>0</v>
      </c>
      <c r="X49" s="73">
        <v>0</v>
      </c>
      <c r="Y49" s="73">
        <v>0</v>
      </c>
      <c r="Z49" s="73">
        <v>0</v>
      </c>
      <c r="AA49" s="73">
        <v>0</v>
      </c>
      <c r="AB49" s="73">
        <v>0</v>
      </c>
      <c r="AC49" s="73">
        <v>0</v>
      </c>
      <c r="AD49" s="73">
        <v>0</v>
      </c>
      <c r="AE49" s="95">
        <f>+SUM('POAI 2022 - RANGO'!$P49:$AD49)</f>
        <v>60750835.93</v>
      </c>
    </row>
    <row r="50" spans="1:31" ht="84.5" thickBot="1" x14ac:dyDescent="0.4">
      <c r="A50" s="94" t="s">
        <v>57</v>
      </c>
      <c r="B50" s="74">
        <v>19</v>
      </c>
      <c r="C50" s="75" t="s">
        <v>58</v>
      </c>
      <c r="D50" s="75" t="s">
        <v>597</v>
      </c>
      <c r="E50" s="76">
        <v>1905</v>
      </c>
      <c r="F50" s="77" t="s">
        <v>614</v>
      </c>
      <c r="G50" s="75" t="s">
        <v>599</v>
      </c>
      <c r="H50" s="77" t="s">
        <v>615</v>
      </c>
      <c r="I50" s="78">
        <v>1905021</v>
      </c>
      <c r="J50" s="79" t="s">
        <v>81</v>
      </c>
      <c r="K50" s="75" t="s">
        <v>617</v>
      </c>
      <c r="L50" s="80">
        <v>190502100</v>
      </c>
      <c r="M50" s="81">
        <v>2020680810088</v>
      </c>
      <c r="N50" s="77" t="s">
        <v>605</v>
      </c>
      <c r="O50" s="82">
        <v>1</v>
      </c>
      <c r="P50" s="72">
        <v>3315000</v>
      </c>
      <c r="Q50" s="73">
        <v>0</v>
      </c>
      <c r="R50" s="73">
        <v>3120000</v>
      </c>
      <c r="S50" s="73">
        <v>0</v>
      </c>
      <c r="T50" s="73">
        <v>0</v>
      </c>
      <c r="U50" s="73">
        <v>0</v>
      </c>
      <c r="V50" s="73">
        <v>0</v>
      </c>
      <c r="W50" s="73">
        <v>0</v>
      </c>
      <c r="X50" s="73">
        <v>0</v>
      </c>
      <c r="Y50" s="73">
        <v>0</v>
      </c>
      <c r="Z50" s="73">
        <v>0</v>
      </c>
      <c r="AA50" s="73">
        <v>0</v>
      </c>
      <c r="AB50" s="73">
        <v>0</v>
      </c>
      <c r="AC50" s="73">
        <v>0</v>
      </c>
      <c r="AD50" s="73">
        <v>0</v>
      </c>
      <c r="AE50" s="95">
        <f>+SUM('POAI 2022 - RANGO'!$P50:$AD50)</f>
        <v>6435000</v>
      </c>
    </row>
    <row r="51" spans="1:31" ht="84.5" thickBot="1" x14ac:dyDescent="0.4">
      <c r="A51" s="94" t="s">
        <v>57</v>
      </c>
      <c r="B51" s="74">
        <v>19</v>
      </c>
      <c r="C51" s="75" t="s">
        <v>58</v>
      </c>
      <c r="D51" s="75" t="s">
        <v>597</v>
      </c>
      <c r="E51" s="76">
        <v>1905</v>
      </c>
      <c r="F51" s="77" t="s">
        <v>614</v>
      </c>
      <c r="G51" s="75" t="s">
        <v>599</v>
      </c>
      <c r="H51" s="77" t="s">
        <v>615</v>
      </c>
      <c r="I51" s="78">
        <v>1905021</v>
      </c>
      <c r="J51" s="79" t="s">
        <v>82</v>
      </c>
      <c r="K51" s="75" t="s">
        <v>617</v>
      </c>
      <c r="L51" s="80">
        <v>190502100</v>
      </c>
      <c r="M51" s="81">
        <v>2020680810088</v>
      </c>
      <c r="N51" s="77" t="s">
        <v>605</v>
      </c>
      <c r="O51" s="82">
        <v>1</v>
      </c>
      <c r="P51" s="72">
        <v>1755000</v>
      </c>
      <c r="Q51" s="73">
        <v>0</v>
      </c>
      <c r="R51" s="73">
        <v>0</v>
      </c>
      <c r="S51" s="73">
        <v>0</v>
      </c>
      <c r="T51" s="73">
        <v>0</v>
      </c>
      <c r="U51" s="73">
        <v>0</v>
      </c>
      <c r="V51" s="73">
        <v>0</v>
      </c>
      <c r="W51" s="73">
        <v>0</v>
      </c>
      <c r="X51" s="73">
        <v>0</v>
      </c>
      <c r="Y51" s="73">
        <v>0</v>
      </c>
      <c r="Z51" s="73">
        <v>0</v>
      </c>
      <c r="AA51" s="73">
        <v>0</v>
      </c>
      <c r="AB51" s="73">
        <v>0</v>
      </c>
      <c r="AC51" s="73">
        <v>0</v>
      </c>
      <c r="AD51" s="73">
        <v>0</v>
      </c>
      <c r="AE51" s="95">
        <f>+SUM('POAI 2022 - RANGO'!$P51:$AD51)</f>
        <v>1755000</v>
      </c>
    </row>
    <row r="52" spans="1:31" ht="84.5" thickBot="1" x14ac:dyDescent="0.4">
      <c r="A52" s="94" t="s">
        <v>57</v>
      </c>
      <c r="B52" s="74">
        <v>19</v>
      </c>
      <c r="C52" s="75" t="s">
        <v>58</v>
      </c>
      <c r="D52" s="75" t="s">
        <v>597</v>
      </c>
      <c r="E52" s="76">
        <v>1905</v>
      </c>
      <c r="F52" s="77" t="s">
        <v>614</v>
      </c>
      <c r="G52" s="75" t="s">
        <v>599</v>
      </c>
      <c r="H52" s="77" t="s">
        <v>615</v>
      </c>
      <c r="I52" s="78">
        <v>1905021</v>
      </c>
      <c r="J52" s="79" t="s">
        <v>83</v>
      </c>
      <c r="K52" s="75" t="s">
        <v>617</v>
      </c>
      <c r="L52" s="80">
        <v>190502100</v>
      </c>
      <c r="M52" s="81">
        <v>2020680810088</v>
      </c>
      <c r="N52" s="77" t="s">
        <v>605</v>
      </c>
      <c r="O52" s="82">
        <v>1</v>
      </c>
      <c r="P52" s="72">
        <v>3315000</v>
      </c>
      <c r="Q52" s="73">
        <v>0</v>
      </c>
      <c r="R52" s="73">
        <v>3120000</v>
      </c>
      <c r="S52" s="73">
        <v>0</v>
      </c>
      <c r="T52" s="73">
        <v>0</v>
      </c>
      <c r="U52" s="73">
        <v>0</v>
      </c>
      <c r="V52" s="73">
        <v>0</v>
      </c>
      <c r="W52" s="73">
        <v>0</v>
      </c>
      <c r="X52" s="73">
        <v>0</v>
      </c>
      <c r="Y52" s="73">
        <v>0</v>
      </c>
      <c r="Z52" s="73">
        <v>0</v>
      </c>
      <c r="AA52" s="73">
        <v>0</v>
      </c>
      <c r="AB52" s="73">
        <v>0</v>
      </c>
      <c r="AC52" s="73">
        <v>0</v>
      </c>
      <c r="AD52" s="73">
        <v>0</v>
      </c>
      <c r="AE52" s="95">
        <f>+SUM('POAI 2022 - RANGO'!$P52:$AD52)</f>
        <v>6435000</v>
      </c>
    </row>
    <row r="53" spans="1:31" ht="84.5" thickBot="1" x14ac:dyDescent="0.4">
      <c r="A53" s="94" t="s">
        <v>57</v>
      </c>
      <c r="B53" s="74">
        <v>19</v>
      </c>
      <c r="C53" s="75" t="s">
        <v>58</v>
      </c>
      <c r="D53" s="75" t="s">
        <v>597</v>
      </c>
      <c r="E53" s="76">
        <v>1905</v>
      </c>
      <c r="F53" s="77" t="s">
        <v>614</v>
      </c>
      <c r="G53" s="75" t="s">
        <v>599</v>
      </c>
      <c r="H53" s="77" t="s">
        <v>615</v>
      </c>
      <c r="I53" s="78">
        <v>1905021</v>
      </c>
      <c r="J53" s="79" t="s">
        <v>84</v>
      </c>
      <c r="K53" s="75" t="s">
        <v>617</v>
      </c>
      <c r="L53" s="80">
        <v>190502100</v>
      </c>
      <c r="M53" s="81">
        <v>2020680810088</v>
      </c>
      <c r="N53" s="77" t="s">
        <v>605</v>
      </c>
      <c r="O53" s="82">
        <v>1</v>
      </c>
      <c r="P53" s="72">
        <v>1755000</v>
      </c>
      <c r="Q53" s="73">
        <v>0</v>
      </c>
      <c r="R53" s="73">
        <v>0</v>
      </c>
      <c r="S53" s="73">
        <v>0</v>
      </c>
      <c r="T53" s="73">
        <v>0</v>
      </c>
      <c r="U53" s="73">
        <v>0</v>
      </c>
      <c r="V53" s="73">
        <v>0</v>
      </c>
      <c r="W53" s="73">
        <v>0</v>
      </c>
      <c r="X53" s="73">
        <v>0</v>
      </c>
      <c r="Y53" s="73">
        <v>0</v>
      </c>
      <c r="Z53" s="73">
        <v>0</v>
      </c>
      <c r="AA53" s="73">
        <v>0</v>
      </c>
      <c r="AB53" s="73">
        <v>0</v>
      </c>
      <c r="AC53" s="73">
        <v>0</v>
      </c>
      <c r="AD53" s="73">
        <v>0</v>
      </c>
      <c r="AE53" s="95">
        <f>+SUM('POAI 2022 - RANGO'!$P53:$AD53)</f>
        <v>1755000</v>
      </c>
    </row>
    <row r="54" spans="1:31" ht="84.5" thickBot="1" x14ac:dyDescent="0.4">
      <c r="A54" s="94" t="s">
        <v>57</v>
      </c>
      <c r="B54" s="74">
        <v>19</v>
      </c>
      <c r="C54" s="75" t="s">
        <v>58</v>
      </c>
      <c r="D54" s="75" t="s">
        <v>597</v>
      </c>
      <c r="E54" s="76">
        <v>1905</v>
      </c>
      <c r="F54" s="77" t="s">
        <v>614</v>
      </c>
      <c r="G54" s="75" t="s">
        <v>599</v>
      </c>
      <c r="H54" s="77" t="s">
        <v>615</v>
      </c>
      <c r="I54" s="78">
        <v>1905021</v>
      </c>
      <c r="J54" s="79" t="s">
        <v>85</v>
      </c>
      <c r="K54" s="75" t="s">
        <v>617</v>
      </c>
      <c r="L54" s="80">
        <v>190502100</v>
      </c>
      <c r="M54" s="81">
        <v>2020680810088</v>
      </c>
      <c r="N54" s="77" t="s">
        <v>605</v>
      </c>
      <c r="O54" s="82">
        <v>1</v>
      </c>
      <c r="P54" s="72">
        <v>3315000</v>
      </c>
      <c r="Q54" s="73">
        <v>0</v>
      </c>
      <c r="R54" s="73">
        <v>3120000</v>
      </c>
      <c r="S54" s="73">
        <v>0</v>
      </c>
      <c r="T54" s="73">
        <v>0</v>
      </c>
      <c r="U54" s="73">
        <v>0</v>
      </c>
      <c r="V54" s="73">
        <v>0</v>
      </c>
      <c r="W54" s="73">
        <v>0</v>
      </c>
      <c r="X54" s="73">
        <v>0</v>
      </c>
      <c r="Y54" s="73">
        <v>0</v>
      </c>
      <c r="Z54" s="73">
        <v>0</v>
      </c>
      <c r="AA54" s="73">
        <v>0</v>
      </c>
      <c r="AB54" s="73">
        <v>0</v>
      </c>
      <c r="AC54" s="73">
        <v>0</v>
      </c>
      <c r="AD54" s="73">
        <v>0</v>
      </c>
      <c r="AE54" s="95">
        <f>+SUM('POAI 2022 - RANGO'!$P54:$AD54)</f>
        <v>6435000</v>
      </c>
    </row>
    <row r="55" spans="1:31" ht="53" thickBot="1" x14ac:dyDescent="0.4">
      <c r="A55" s="94" t="s">
        <v>57</v>
      </c>
      <c r="B55" s="74">
        <v>19</v>
      </c>
      <c r="C55" s="75" t="s">
        <v>58</v>
      </c>
      <c r="D55" s="75" t="s">
        <v>597</v>
      </c>
      <c r="E55" s="76">
        <v>1905</v>
      </c>
      <c r="F55" s="77" t="s">
        <v>618</v>
      </c>
      <c r="G55" s="75" t="s">
        <v>599</v>
      </c>
      <c r="H55" s="77" t="s">
        <v>619</v>
      </c>
      <c r="I55" s="78">
        <v>1905022</v>
      </c>
      <c r="J55" s="79" t="s">
        <v>86</v>
      </c>
      <c r="K55" s="75" t="s">
        <v>620</v>
      </c>
      <c r="L55" s="80">
        <v>190502200</v>
      </c>
      <c r="M55" s="81">
        <v>2020680810088</v>
      </c>
      <c r="N55" s="77" t="s">
        <v>605</v>
      </c>
      <c r="O55" s="82">
        <v>1</v>
      </c>
      <c r="P55" s="72">
        <v>4042000</v>
      </c>
      <c r="Q55" s="73">
        <v>0</v>
      </c>
      <c r="R55" s="73">
        <v>14816000</v>
      </c>
      <c r="S55" s="73">
        <v>0</v>
      </c>
      <c r="T55" s="73">
        <v>0</v>
      </c>
      <c r="U55" s="73">
        <v>0</v>
      </c>
      <c r="V55" s="73">
        <v>0</v>
      </c>
      <c r="W55" s="73">
        <v>0</v>
      </c>
      <c r="X55" s="73">
        <v>0</v>
      </c>
      <c r="Y55" s="73">
        <v>0</v>
      </c>
      <c r="Z55" s="73">
        <v>0</v>
      </c>
      <c r="AA55" s="73">
        <v>0</v>
      </c>
      <c r="AB55" s="73">
        <v>0</v>
      </c>
      <c r="AC55" s="73">
        <v>0</v>
      </c>
      <c r="AD55" s="73">
        <v>0</v>
      </c>
      <c r="AE55" s="95">
        <f>+SUM('POAI 2022 - RANGO'!$P55:$AD55)</f>
        <v>18858000</v>
      </c>
    </row>
    <row r="56" spans="1:31" ht="53" thickBot="1" x14ac:dyDescent="0.4">
      <c r="A56" s="94" t="s">
        <v>57</v>
      </c>
      <c r="B56" s="74">
        <v>19</v>
      </c>
      <c r="C56" s="75" t="s">
        <v>58</v>
      </c>
      <c r="D56" s="75" t="s">
        <v>597</v>
      </c>
      <c r="E56" s="76">
        <v>1905</v>
      </c>
      <c r="F56" s="77" t="s">
        <v>618</v>
      </c>
      <c r="G56" s="75" t="s">
        <v>599</v>
      </c>
      <c r="H56" s="77" t="s">
        <v>619</v>
      </c>
      <c r="I56" s="78">
        <v>1905022</v>
      </c>
      <c r="J56" s="79" t="s">
        <v>86</v>
      </c>
      <c r="K56" s="75" t="s">
        <v>620</v>
      </c>
      <c r="L56" s="80">
        <v>190502200</v>
      </c>
      <c r="M56" s="81">
        <v>2021680810056</v>
      </c>
      <c r="N56" s="77" t="s">
        <v>621</v>
      </c>
      <c r="O56" s="82">
        <v>1</v>
      </c>
      <c r="P56" s="72">
        <v>300000000</v>
      </c>
      <c r="Q56" s="73">
        <v>0</v>
      </c>
      <c r="R56" s="73">
        <v>0</v>
      </c>
      <c r="S56" s="73">
        <v>0</v>
      </c>
      <c r="T56" s="73">
        <v>0</v>
      </c>
      <c r="U56" s="73">
        <v>0</v>
      </c>
      <c r="V56" s="73">
        <v>0</v>
      </c>
      <c r="W56" s="73">
        <v>0</v>
      </c>
      <c r="X56" s="73">
        <v>0</v>
      </c>
      <c r="Y56" s="73">
        <v>0</v>
      </c>
      <c r="Z56" s="73">
        <v>0</v>
      </c>
      <c r="AA56" s="73">
        <v>0</v>
      </c>
      <c r="AB56" s="73">
        <v>0</v>
      </c>
      <c r="AC56" s="73">
        <v>0</v>
      </c>
      <c r="AD56" s="73">
        <v>0</v>
      </c>
      <c r="AE56" s="95">
        <f>+SUM('POAI 2022 - RANGO'!$P56:$AD56)</f>
        <v>300000000</v>
      </c>
    </row>
    <row r="57" spans="1:31" ht="53" thickBot="1" x14ac:dyDescent="0.4">
      <c r="A57" s="94" t="s">
        <v>57</v>
      </c>
      <c r="B57" s="74">
        <v>19</v>
      </c>
      <c r="C57" s="75" t="s">
        <v>58</v>
      </c>
      <c r="D57" s="75" t="s">
        <v>597</v>
      </c>
      <c r="E57" s="76">
        <v>1905</v>
      </c>
      <c r="F57" s="77" t="s">
        <v>618</v>
      </c>
      <c r="G57" s="75" t="s">
        <v>599</v>
      </c>
      <c r="H57" s="77" t="s">
        <v>619</v>
      </c>
      <c r="I57" s="78">
        <v>1905022</v>
      </c>
      <c r="J57" s="79" t="s">
        <v>87</v>
      </c>
      <c r="K57" s="75" t="s">
        <v>622</v>
      </c>
      <c r="L57" s="80">
        <v>190502201</v>
      </c>
      <c r="M57" s="81">
        <v>202068080103</v>
      </c>
      <c r="N57" s="77" t="s">
        <v>602</v>
      </c>
      <c r="O57" s="82">
        <v>1</v>
      </c>
      <c r="P57" s="72">
        <v>0</v>
      </c>
      <c r="Q57" s="73">
        <v>0</v>
      </c>
      <c r="R57" s="73">
        <v>3907911.53</v>
      </c>
      <c r="S57" s="73">
        <v>0</v>
      </c>
      <c r="T57" s="73">
        <v>0</v>
      </c>
      <c r="U57" s="73">
        <v>0</v>
      </c>
      <c r="V57" s="73">
        <v>0</v>
      </c>
      <c r="W57" s="73">
        <v>0</v>
      </c>
      <c r="X57" s="73">
        <v>0</v>
      </c>
      <c r="Y57" s="73">
        <v>0</v>
      </c>
      <c r="Z57" s="73">
        <v>0</v>
      </c>
      <c r="AA57" s="73">
        <v>0</v>
      </c>
      <c r="AB57" s="73">
        <v>0</v>
      </c>
      <c r="AC57" s="73">
        <v>0</v>
      </c>
      <c r="AD57" s="73">
        <v>0</v>
      </c>
      <c r="AE57" s="95">
        <f>+SUM('POAI 2022 - RANGO'!$P57:$AD57)</f>
        <v>3907911.53</v>
      </c>
    </row>
    <row r="58" spans="1:31" ht="53" thickBot="1" x14ac:dyDescent="0.4">
      <c r="A58" s="94" t="s">
        <v>57</v>
      </c>
      <c r="B58" s="74">
        <v>19</v>
      </c>
      <c r="C58" s="75" t="s">
        <v>58</v>
      </c>
      <c r="D58" s="75" t="s">
        <v>597</v>
      </c>
      <c r="E58" s="76">
        <v>1905</v>
      </c>
      <c r="F58" s="77" t="s">
        <v>618</v>
      </c>
      <c r="G58" s="75" t="s">
        <v>599</v>
      </c>
      <c r="H58" s="77" t="s">
        <v>619</v>
      </c>
      <c r="I58" s="78">
        <v>1905022</v>
      </c>
      <c r="J58" s="79" t="s">
        <v>88</v>
      </c>
      <c r="K58" s="75" t="s">
        <v>622</v>
      </c>
      <c r="L58" s="80">
        <v>190502201</v>
      </c>
      <c r="M58" s="81">
        <v>2020680810088</v>
      </c>
      <c r="N58" s="77" t="s">
        <v>605</v>
      </c>
      <c r="O58" s="82">
        <v>1</v>
      </c>
      <c r="P58" s="72">
        <v>1320000</v>
      </c>
      <c r="Q58" s="73">
        <v>0</v>
      </c>
      <c r="R58" s="73">
        <v>2640000</v>
      </c>
      <c r="S58" s="73">
        <v>0</v>
      </c>
      <c r="T58" s="73">
        <v>0</v>
      </c>
      <c r="U58" s="73">
        <v>0</v>
      </c>
      <c r="V58" s="73">
        <v>0</v>
      </c>
      <c r="W58" s="73">
        <v>0</v>
      </c>
      <c r="X58" s="73">
        <v>0</v>
      </c>
      <c r="Y58" s="73">
        <v>0</v>
      </c>
      <c r="Z58" s="73">
        <v>0</v>
      </c>
      <c r="AA58" s="73">
        <v>0</v>
      </c>
      <c r="AB58" s="73">
        <v>0</v>
      </c>
      <c r="AC58" s="73">
        <v>0</v>
      </c>
      <c r="AD58" s="73">
        <v>0</v>
      </c>
      <c r="AE58" s="95">
        <f>+SUM('POAI 2022 - RANGO'!$P58:$AD58)</f>
        <v>3960000</v>
      </c>
    </row>
    <row r="59" spans="1:31" ht="53" thickBot="1" x14ac:dyDescent="0.4">
      <c r="A59" s="94" t="s">
        <v>57</v>
      </c>
      <c r="B59" s="74">
        <v>19</v>
      </c>
      <c r="C59" s="75" t="s">
        <v>58</v>
      </c>
      <c r="D59" s="75" t="s">
        <v>597</v>
      </c>
      <c r="E59" s="76">
        <v>1905</v>
      </c>
      <c r="F59" s="77" t="s">
        <v>618</v>
      </c>
      <c r="G59" s="75" t="s">
        <v>599</v>
      </c>
      <c r="H59" s="77" t="s">
        <v>619</v>
      </c>
      <c r="I59" s="78">
        <v>1905022</v>
      </c>
      <c r="J59" s="79" t="s">
        <v>88</v>
      </c>
      <c r="K59" s="75" t="s">
        <v>622</v>
      </c>
      <c r="L59" s="80">
        <v>190502201</v>
      </c>
      <c r="M59" s="81">
        <v>202068080103</v>
      </c>
      <c r="N59" s="77" t="s">
        <v>602</v>
      </c>
      <c r="O59" s="82">
        <v>1</v>
      </c>
      <c r="P59" s="72">
        <v>0</v>
      </c>
      <c r="Q59" s="73">
        <v>0</v>
      </c>
      <c r="R59" s="73">
        <v>23935958.140000001</v>
      </c>
      <c r="S59" s="73">
        <v>0</v>
      </c>
      <c r="T59" s="73">
        <v>0</v>
      </c>
      <c r="U59" s="73">
        <v>0</v>
      </c>
      <c r="V59" s="73">
        <v>0</v>
      </c>
      <c r="W59" s="73">
        <v>0</v>
      </c>
      <c r="X59" s="73">
        <v>0</v>
      </c>
      <c r="Y59" s="73">
        <v>0</v>
      </c>
      <c r="Z59" s="73">
        <v>0</v>
      </c>
      <c r="AA59" s="73">
        <v>0</v>
      </c>
      <c r="AB59" s="73">
        <v>0</v>
      </c>
      <c r="AC59" s="73">
        <v>0</v>
      </c>
      <c r="AD59" s="73">
        <v>0</v>
      </c>
      <c r="AE59" s="95">
        <f>+SUM('POAI 2022 - RANGO'!$P59:$AD59)</f>
        <v>23935958.140000001</v>
      </c>
    </row>
    <row r="60" spans="1:31" ht="53" thickBot="1" x14ac:dyDescent="0.4">
      <c r="A60" s="94" t="s">
        <v>57</v>
      </c>
      <c r="B60" s="74">
        <v>19</v>
      </c>
      <c r="C60" s="75" t="s">
        <v>58</v>
      </c>
      <c r="D60" s="75" t="s">
        <v>597</v>
      </c>
      <c r="E60" s="76">
        <v>1905</v>
      </c>
      <c r="F60" s="77" t="s">
        <v>618</v>
      </c>
      <c r="G60" s="75" t="s">
        <v>599</v>
      </c>
      <c r="H60" s="77" t="s">
        <v>619</v>
      </c>
      <c r="I60" s="78">
        <v>1905022</v>
      </c>
      <c r="J60" s="79" t="s">
        <v>89</v>
      </c>
      <c r="K60" s="75" t="s">
        <v>622</v>
      </c>
      <c r="L60" s="80">
        <v>190502201</v>
      </c>
      <c r="M60" s="81">
        <v>202068080103</v>
      </c>
      <c r="N60" s="77" t="s">
        <v>602</v>
      </c>
      <c r="O60" s="82">
        <v>1</v>
      </c>
      <c r="P60" s="72">
        <v>0</v>
      </c>
      <c r="Q60" s="73">
        <v>0</v>
      </c>
      <c r="R60" s="73">
        <v>20557242.969999999</v>
      </c>
      <c r="S60" s="73">
        <v>0</v>
      </c>
      <c r="T60" s="73">
        <v>0</v>
      </c>
      <c r="U60" s="73">
        <v>0</v>
      </c>
      <c r="V60" s="73">
        <v>0</v>
      </c>
      <c r="W60" s="73">
        <v>0</v>
      </c>
      <c r="X60" s="73">
        <v>0</v>
      </c>
      <c r="Y60" s="73">
        <v>0</v>
      </c>
      <c r="Z60" s="73">
        <v>0</v>
      </c>
      <c r="AA60" s="73">
        <v>0</v>
      </c>
      <c r="AB60" s="73">
        <v>0</v>
      </c>
      <c r="AC60" s="73">
        <v>0</v>
      </c>
      <c r="AD60" s="73">
        <v>0</v>
      </c>
      <c r="AE60" s="95">
        <f>+SUM('POAI 2022 - RANGO'!$P60:$AD60)</f>
        <v>20557242.969999999</v>
      </c>
    </row>
    <row r="61" spans="1:31" ht="53" thickBot="1" x14ac:dyDescent="0.4">
      <c r="A61" s="94" t="s">
        <v>57</v>
      </c>
      <c r="B61" s="74">
        <v>19</v>
      </c>
      <c r="C61" s="75" t="s">
        <v>58</v>
      </c>
      <c r="D61" s="75" t="s">
        <v>597</v>
      </c>
      <c r="E61" s="76">
        <v>1905</v>
      </c>
      <c r="F61" s="77" t="s">
        <v>618</v>
      </c>
      <c r="G61" s="75" t="s">
        <v>599</v>
      </c>
      <c r="H61" s="77" t="s">
        <v>623</v>
      </c>
      <c r="I61" s="78">
        <v>1905020</v>
      </c>
      <c r="J61" s="79" t="s">
        <v>90</v>
      </c>
      <c r="K61" s="75" t="s">
        <v>624</v>
      </c>
      <c r="L61" s="80">
        <v>190502000</v>
      </c>
      <c r="M61" s="81">
        <v>2020680810088</v>
      </c>
      <c r="N61" s="77" t="s">
        <v>605</v>
      </c>
      <c r="O61" s="82">
        <v>1</v>
      </c>
      <c r="P61" s="72">
        <v>1560000</v>
      </c>
      <c r="Q61" s="73">
        <v>0</v>
      </c>
      <c r="R61" s="73">
        <v>3120000</v>
      </c>
      <c r="S61" s="73">
        <v>0</v>
      </c>
      <c r="T61" s="73">
        <v>0</v>
      </c>
      <c r="U61" s="73">
        <v>0</v>
      </c>
      <c r="V61" s="73">
        <v>0</v>
      </c>
      <c r="W61" s="73">
        <v>0</v>
      </c>
      <c r="X61" s="73">
        <v>0</v>
      </c>
      <c r="Y61" s="73">
        <v>0</v>
      </c>
      <c r="Z61" s="73">
        <v>0</v>
      </c>
      <c r="AA61" s="73">
        <v>0</v>
      </c>
      <c r="AB61" s="73">
        <v>0</v>
      </c>
      <c r="AC61" s="73">
        <v>0</v>
      </c>
      <c r="AD61" s="73">
        <v>0</v>
      </c>
      <c r="AE61" s="95">
        <f>+SUM('POAI 2022 - RANGO'!$P61:$AD61)</f>
        <v>4680000</v>
      </c>
    </row>
    <row r="62" spans="1:31" ht="53" thickBot="1" x14ac:dyDescent="0.4">
      <c r="A62" s="94" t="s">
        <v>57</v>
      </c>
      <c r="B62" s="74">
        <v>19</v>
      </c>
      <c r="C62" s="75" t="s">
        <v>58</v>
      </c>
      <c r="D62" s="75" t="s">
        <v>597</v>
      </c>
      <c r="E62" s="76">
        <v>1905</v>
      </c>
      <c r="F62" s="77" t="s">
        <v>618</v>
      </c>
      <c r="G62" s="75" t="s">
        <v>599</v>
      </c>
      <c r="H62" s="77" t="s">
        <v>619</v>
      </c>
      <c r="I62" s="78">
        <v>1905022</v>
      </c>
      <c r="J62" s="79" t="s">
        <v>91</v>
      </c>
      <c r="K62" s="75" t="s">
        <v>620</v>
      </c>
      <c r="L62" s="80">
        <v>190502200</v>
      </c>
      <c r="M62" s="81">
        <v>202068080103</v>
      </c>
      <c r="N62" s="77" t="s">
        <v>602</v>
      </c>
      <c r="O62" s="82">
        <v>1</v>
      </c>
      <c r="P62" s="72">
        <v>0</v>
      </c>
      <c r="Q62" s="73">
        <v>0</v>
      </c>
      <c r="R62" s="73">
        <v>19397081.719999999</v>
      </c>
      <c r="S62" s="73">
        <v>0</v>
      </c>
      <c r="T62" s="73">
        <v>0</v>
      </c>
      <c r="U62" s="73">
        <v>0</v>
      </c>
      <c r="V62" s="73">
        <v>0</v>
      </c>
      <c r="W62" s="73">
        <v>0</v>
      </c>
      <c r="X62" s="73">
        <v>0</v>
      </c>
      <c r="Y62" s="73">
        <v>0</v>
      </c>
      <c r="Z62" s="73">
        <v>0</v>
      </c>
      <c r="AA62" s="73">
        <v>0</v>
      </c>
      <c r="AB62" s="73">
        <v>0</v>
      </c>
      <c r="AC62" s="73">
        <v>0</v>
      </c>
      <c r="AD62" s="73">
        <v>0</v>
      </c>
      <c r="AE62" s="95">
        <f>+SUM('POAI 2022 - RANGO'!$P62:$AD62)</f>
        <v>19397081.719999999</v>
      </c>
    </row>
    <row r="63" spans="1:31" ht="53" thickBot="1" x14ac:dyDescent="0.4">
      <c r="A63" s="94" t="s">
        <v>57</v>
      </c>
      <c r="B63" s="74">
        <v>19</v>
      </c>
      <c r="C63" s="75" t="s">
        <v>58</v>
      </c>
      <c r="D63" s="75" t="s">
        <v>597</v>
      </c>
      <c r="E63" s="76">
        <v>1905</v>
      </c>
      <c r="F63" s="77" t="s">
        <v>618</v>
      </c>
      <c r="G63" s="75" t="s">
        <v>599</v>
      </c>
      <c r="H63" s="77" t="s">
        <v>619</v>
      </c>
      <c r="I63" s="78">
        <v>1905022</v>
      </c>
      <c r="J63" s="79" t="s">
        <v>92</v>
      </c>
      <c r="K63" s="75" t="s">
        <v>622</v>
      </c>
      <c r="L63" s="80">
        <v>190502201</v>
      </c>
      <c r="M63" s="81">
        <v>2020680810088</v>
      </c>
      <c r="N63" s="77" t="s">
        <v>605</v>
      </c>
      <c r="O63" s="82">
        <v>1</v>
      </c>
      <c r="P63" s="72">
        <v>1560000</v>
      </c>
      <c r="Q63" s="73">
        <v>0</v>
      </c>
      <c r="R63" s="73">
        <v>3120000</v>
      </c>
      <c r="S63" s="73">
        <v>0</v>
      </c>
      <c r="T63" s="73">
        <v>0</v>
      </c>
      <c r="U63" s="73">
        <v>0</v>
      </c>
      <c r="V63" s="73">
        <v>0</v>
      </c>
      <c r="W63" s="73">
        <v>0</v>
      </c>
      <c r="X63" s="73">
        <v>0</v>
      </c>
      <c r="Y63" s="73">
        <v>0</v>
      </c>
      <c r="Z63" s="73">
        <v>0</v>
      </c>
      <c r="AA63" s="73">
        <v>0</v>
      </c>
      <c r="AB63" s="73">
        <v>0</v>
      </c>
      <c r="AC63" s="73">
        <v>0</v>
      </c>
      <c r="AD63" s="73">
        <v>0</v>
      </c>
      <c r="AE63" s="95">
        <f>+SUM('POAI 2022 - RANGO'!$P63:$AD63)</f>
        <v>4680000</v>
      </c>
    </row>
    <row r="64" spans="1:31" ht="53" thickBot="1" x14ac:dyDescent="0.4">
      <c r="A64" s="94" t="s">
        <v>57</v>
      </c>
      <c r="B64" s="74">
        <v>19</v>
      </c>
      <c r="C64" s="75" t="s">
        <v>58</v>
      </c>
      <c r="D64" s="75" t="s">
        <v>597</v>
      </c>
      <c r="E64" s="76">
        <v>1905</v>
      </c>
      <c r="F64" s="77" t="s">
        <v>618</v>
      </c>
      <c r="G64" s="75" t="s">
        <v>599</v>
      </c>
      <c r="H64" s="77" t="s">
        <v>619</v>
      </c>
      <c r="I64" s="78">
        <v>1905022</v>
      </c>
      <c r="J64" s="79" t="s">
        <v>92</v>
      </c>
      <c r="K64" s="75" t="s">
        <v>622</v>
      </c>
      <c r="L64" s="80">
        <v>190502201</v>
      </c>
      <c r="M64" s="81">
        <v>202068080103</v>
      </c>
      <c r="N64" s="77" t="s">
        <v>602</v>
      </c>
      <c r="O64" s="82">
        <v>1</v>
      </c>
      <c r="P64" s="72">
        <v>0</v>
      </c>
      <c r="Q64" s="73">
        <v>0</v>
      </c>
      <c r="R64" s="73">
        <v>34743775.969999999</v>
      </c>
      <c r="S64" s="73">
        <v>0</v>
      </c>
      <c r="T64" s="73">
        <v>0</v>
      </c>
      <c r="U64" s="73">
        <v>0</v>
      </c>
      <c r="V64" s="73">
        <v>0</v>
      </c>
      <c r="W64" s="73">
        <v>0</v>
      </c>
      <c r="X64" s="73">
        <v>0</v>
      </c>
      <c r="Y64" s="73">
        <v>0</v>
      </c>
      <c r="Z64" s="73">
        <v>0</v>
      </c>
      <c r="AA64" s="73">
        <v>0</v>
      </c>
      <c r="AB64" s="73">
        <v>0</v>
      </c>
      <c r="AC64" s="73">
        <v>0</v>
      </c>
      <c r="AD64" s="73">
        <v>0</v>
      </c>
      <c r="AE64" s="95">
        <f>+SUM('POAI 2022 - RANGO'!$P64:$AD64)</f>
        <v>34743775.969999999</v>
      </c>
    </row>
    <row r="65" spans="1:31" ht="53" thickBot="1" x14ac:dyDescent="0.4">
      <c r="A65" s="94" t="s">
        <v>57</v>
      </c>
      <c r="B65" s="74">
        <v>19</v>
      </c>
      <c r="C65" s="75" t="s">
        <v>58</v>
      </c>
      <c r="D65" s="75" t="s">
        <v>597</v>
      </c>
      <c r="E65" s="76">
        <v>1905</v>
      </c>
      <c r="F65" s="77" t="s">
        <v>618</v>
      </c>
      <c r="G65" s="75" t="s">
        <v>599</v>
      </c>
      <c r="H65" s="77" t="s">
        <v>619</v>
      </c>
      <c r="I65" s="78">
        <v>1905022</v>
      </c>
      <c r="J65" s="79" t="s">
        <v>93</v>
      </c>
      <c r="K65" s="75" t="s">
        <v>622</v>
      </c>
      <c r="L65" s="80">
        <v>190502201</v>
      </c>
      <c r="M65" s="81">
        <v>2020680810088</v>
      </c>
      <c r="N65" s="77" t="s">
        <v>605</v>
      </c>
      <c r="O65" s="82">
        <v>1</v>
      </c>
      <c r="P65" s="72">
        <v>2682000</v>
      </c>
      <c r="Q65" s="73">
        <v>0</v>
      </c>
      <c r="R65" s="73">
        <v>12096000</v>
      </c>
      <c r="S65" s="73">
        <v>0</v>
      </c>
      <c r="T65" s="73">
        <v>0</v>
      </c>
      <c r="U65" s="73">
        <v>0</v>
      </c>
      <c r="V65" s="73">
        <v>0</v>
      </c>
      <c r="W65" s="73">
        <v>0</v>
      </c>
      <c r="X65" s="73">
        <v>0</v>
      </c>
      <c r="Y65" s="73">
        <v>0</v>
      </c>
      <c r="Z65" s="73">
        <v>0</v>
      </c>
      <c r="AA65" s="73">
        <v>0</v>
      </c>
      <c r="AB65" s="73">
        <v>0</v>
      </c>
      <c r="AC65" s="73">
        <v>0</v>
      </c>
      <c r="AD65" s="73">
        <v>0</v>
      </c>
      <c r="AE65" s="95">
        <f>+SUM('POAI 2022 - RANGO'!$P65:$AD65)</f>
        <v>14778000</v>
      </c>
    </row>
    <row r="66" spans="1:31" ht="53" thickBot="1" x14ac:dyDescent="0.4">
      <c r="A66" s="94" t="s">
        <v>57</v>
      </c>
      <c r="B66" s="74">
        <v>19</v>
      </c>
      <c r="C66" s="75" t="s">
        <v>58</v>
      </c>
      <c r="D66" s="75" t="s">
        <v>597</v>
      </c>
      <c r="E66" s="76">
        <v>1905</v>
      </c>
      <c r="F66" s="77" t="s">
        <v>618</v>
      </c>
      <c r="G66" s="75" t="s">
        <v>599</v>
      </c>
      <c r="H66" s="77" t="s">
        <v>619</v>
      </c>
      <c r="I66" s="78">
        <v>1905022</v>
      </c>
      <c r="J66" s="79" t="s">
        <v>93</v>
      </c>
      <c r="K66" s="75" t="s">
        <v>622</v>
      </c>
      <c r="L66" s="80">
        <v>190502201</v>
      </c>
      <c r="M66" s="81">
        <v>202068080103</v>
      </c>
      <c r="N66" s="77" t="s">
        <v>602</v>
      </c>
      <c r="O66" s="82">
        <v>1</v>
      </c>
      <c r="P66" s="72">
        <v>0</v>
      </c>
      <c r="Q66" s="73">
        <v>0</v>
      </c>
      <c r="R66" s="73">
        <v>16018366.539999999</v>
      </c>
      <c r="S66" s="73">
        <v>0</v>
      </c>
      <c r="T66" s="73">
        <v>0</v>
      </c>
      <c r="U66" s="73">
        <v>0</v>
      </c>
      <c r="V66" s="73">
        <v>0</v>
      </c>
      <c r="W66" s="73">
        <v>0</v>
      </c>
      <c r="X66" s="73">
        <v>0</v>
      </c>
      <c r="Y66" s="73">
        <v>0</v>
      </c>
      <c r="Z66" s="73">
        <v>0</v>
      </c>
      <c r="AA66" s="73">
        <v>0</v>
      </c>
      <c r="AB66" s="73">
        <v>0</v>
      </c>
      <c r="AC66" s="73">
        <v>0</v>
      </c>
      <c r="AD66" s="73">
        <v>0</v>
      </c>
      <c r="AE66" s="95">
        <f>+SUM('POAI 2022 - RANGO'!$P66:$AD66)</f>
        <v>16018366.539999999</v>
      </c>
    </row>
    <row r="67" spans="1:31" ht="53" thickBot="1" x14ac:dyDescent="0.4">
      <c r="A67" s="94" t="s">
        <v>57</v>
      </c>
      <c r="B67" s="74">
        <v>19</v>
      </c>
      <c r="C67" s="75" t="s">
        <v>58</v>
      </c>
      <c r="D67" s="75" t="s">
        <v>597</v>
      </c>
      <c r="E67" s="76">
        <v>1905</v>
      </c>
      <c r="F67" s="77" t="s">
        <v>618</v>
      </c>
      <c r="G67" s="75" t="s">
        <v>599</v>
      </c>
      <c r="H67" s="77" t="s">
        <v>619</v>
      </c>
      <c r="I67" s="78">
        <v>1905022</v>
      </c>
      <c r="J67" s="79" t="s">
        <v>94</v>
      </c>
      <c r="K67" s="75" t="s">
        <v>622</v>
      </c>
      <c r="L67" s="80">
        <v>190502201</v>
      </c>
      <c r="M67" s="81">
        <v>2020680810088</v>
      </c>
      <c r="N67" s="77" t="s">
        <v>605</v>
      </c>
      <c r="O67" s="82">
        <v>1</v>
      </c>
      <c r="P67" s="72">
        <v>2682000</v>
      </c>
      <c r="Q67" s="73">
        <v>0</v>
      </c>
      <c r="R67" s="73">
        <v>12096000</v>
      </c>
      <c r="S67" s="73">
        <v>0</v>
      </c>
      <c r="T67" s="73">
        <v>0</v>
      </c>
      <c r="U67" s="73">
        <v>0</v>
      </c>
      <c r="V67" s="73">
        <v>0</v>
      </c>
      <c r="W67" s="73">
        <v>0</v>
      </c>
      <c r="X67" s="73">
        <v>0</v>
      </c>
      <c r="Y67" s="73">
        <v>0</v>
      </c>
      <c r="Z67" s="73">
        <v>0</v>
      </c>
      <c r="AA67" s="73">
        <v>0</v>
      </c>
      <c r="AB67" s="73">
        <v>0</v>
      </c>
      <c r="AC67" s="73">
        <v>0</v>
      </c>
      <c r="AD67" s="73">
        <v>0</v>
      </c>
      <c r="AE67" s="95">
        <f>+SUM('POAI 2022 - RANGO'!$P67:$AD67)</f>
        <v>14778000</v>
      </c>
    </row>
    <row r="68" spans="1:31" ht="53" thickBot="1" x14ac:dyDescent="0.4">
      <c r="A68" s="94" t="s">
        <v>57</v>
      </c>
      <c r="B68" s="74">
        <v>19</v>
      </c>
      <c r="C68" s="75" t="s">
        <v>58</v>
      </c>
      <c r="D68" s="75" t="s">
        <v>597</v>
      </c>
      <c r="E68" s="76">
        <v>1905</v>
      </c>
      <c r="F68" s="77" t="s">
        <v>618</v>
      </c>
      <c r="G68" s="75" t="s">
        <v>599</v>
      </c>
      <c r="H68" s="77" t="s">
        <v>619</v>
      </c>
      <c r="I68" s="78">
        <v>1905022</v>
      </c>
      <c r="J68" s="79" t="s">
        <v>94</v>
      </c>
      <c r="K68" s="75" t="s">
        <v>622</v>
      </c>
      <c r="L68" s="80">
        <v>190502201</v>
      </c>
      <c r="M68" s="81">
        <v>202068080103</v>
      </c>
      <c r="N68" s="77" t="s">
        <v>602</v>
      </c>
      <c r="O68" s="82">
        <v>1</v>
      </c>
      <c r="P68" s="72">
        <v>0</v>
      </c>
      <c r="Q68" s="73">
        <v>0</v>
      </c>
      <c r="R68" s="73">
        <v>30469497.73</v>
      </c>
      <c r="S68" s="73">
        <v>0</v>
      </c>
      <c r="T68" s="73">
        <v>0</v>
      </c>
      <c r="U68" s="73">
        <v>0</v>
      </c>
      <c r="V68" s="73">
        <v>0</v>
      </c>
      <c r="W68" s="73">
        <v>0</v>
      </c>
      <c r="X68" s="73">
        <v>0</v>
      </c>
      <c r="Y68" s="73">
        <v>0</v>
      </c>
      <c r="Z68" s="73">
        <v>0</v>
      </c>
      <c r="AA68" s="73">
        <v>0</v>
      </c>
      <c r="AB68" s="73">
        <v>0</v>
      </c>
      <c r="AC68" s="73">
        <v>0</v>
      </c>
      <c r="AD68" s="73">
        <v>0</v>
      </c>
      <c r="AE68" s="95">
        <f>+SUM('POAI 2022 - RANGO'!$P68:$AD68)</f>
        <v>30469497.73</v>
      </c>
    </row>
    <row r="69" spans="1:31" ht="53" thickBot="1" x14ac:dyDescent="0.4">
      <c r="A69" s="94" t="s">
        <v>57</v>
      </c>
      <c r="B69" s="74">
        <v>19</v>
      </c>
      <c r="C69" s="75" t="s">
        <v>58</v>
      </c>
      <c r="D69" s="75" t="s">
        <v>597</v>
      </c>
      <c r="E69" s="76">
        <v>1905</v>
      </c>
      <c r="F69" s="77" t="s">
        <v>618</v>
      </c>
      <c r="G69" s="75" t="s">
        <v>599</v>
      </c>
      <c r="H69" s="77" t="s">
        <v>623</v>
      </c>
      <c r="I69" s="78">
        <v>1905020</v>
      </c>
      <c r="J69" s="79" t="s">
        <v>95</v>
      </c>
      <c r="K69" s="75" t="s">
        <v>625</v>
      </c>
      <c r="L69" s="80">
        <v>190502001</v>
      </c>
      <c r="M69" s="81">
        <v>2020680810088</v>
      </c>
      <c r="N69" s="77" t="s">
        <v>605</v>
      </c>
      <c r="O69" s="82">
        <v>1</v>
      </c>
      <c r="P69" s="72">
        <v>1122000</v>
      </c>
      <c r="Q69" s="73">
        <v>0</v>
      </c>
      <c r="R69" s="73">
        <v>8976000</v>
      </c>
      <c r="S69" s="73">
        <v>0</v>
      </c>
      <c r="T69" s="73">
        <v>0</v>
      </c>
      <c r="U69" s="73">
        <v>0</v>
      </c>
      <c r="V69" s="73">
        <v>0</v>
      </c>
      <c r="W69" s="73">
        <v>0</v>
      </c>
      <c r="X69" s="73">
        <v>0</v>
      </c>
      <c r="Y69" s="73">
        <v>0</v>
      </c>
      <c r="Z69" s="73">
        <v>0</v>
      </c>
      <c r="AA69" s="73">
        <v>0</v>
      </c>
      <c r="AB69" s="73">
        <v>0</v>
      </c>
      <c r="AC69" s="73">
        <v>0</v>
      </c>
      <c r="AD69" s="73">
        <v>0</v>
      </c>
      <c r="AE69" s="95">
        <f>+SUM('POAI 2022 - RANGO'!$P69:$AD69)</f>
        <v>10098000</v>
      </c>
    </row>
    <row r="70" spans="1:31" ht="53" thickBot="1" x14ac:dyDescent="0.4">
      <c r="A70" s="94" t="s">
        <v>57</v>
      </c>
      <c r="B70" s="74">
        <v>19</v>
      </c>
      <c r="C70" s="75" t="s">
        <v>58</v>
      </c>
      <c r="D70" s="75" t="s">
        <v>597</v>
      </c>
      <c r="E70" s="76">
        <v>1905</v>
      </c>
      <c r="F70" s="77" t="s">
        <v>618</v>
      </c>
      <c r="G70" s="75" t="s">
        <v>599</v>
      </c>
      <c r="H70" s="77" t="s">
        <v>623</v>
      </c>
      <c r="I70" s="78">
        <v>1905020</v>
      </c>
      <c r="J70" s="79" t="s">
        <v>95</v>
      </c>
      <c r="K70" s="75" t="s">
        <v>625</v>
      </c>
      <c r="L70" s="80">
        <v>190502001</v>
      </c>
      <c r="M70" s="81">
        <v>202068080103</v>
      </c>
      <c r="N70" s="77" t="s">
        <v>602</v>
      </c>
      <c r="O70" s="82">
        <v>1</v>
      </c>
      <c r="P70" s="72">
        <v>0</v>
      </c>
      <c r="Q70" s="73">
        <v>0</v>
      </c>
      <c r="R70" s="73">
        <v>25340363.850000001</v>
      </c>
      <c r="S70" s="73">
        <v>0</v>
      </c>
      <c r="T70" s="73">
        <v>0</v>
      </c>
      <c r="U70" s="73">
        <v>0</v>
      </c>
      <c r="V70" s="73">
        <v>0</v>
      </c>
      <c r="W70" s="73">
        <v>0</v>
      </c>
      <c r="X70" s="73">
        <v>0</v>
      </c>
      <c r="Y70" s="73">
        <v>0</v>
      </c>
      <c r="Z70" s="73">
        <v>0</v>
      </c>
      <c r="AA70" s="73">
        <v>0</v>
      </c>
      <c r="AB70" s="73">
        <v>0</v>
      </c>
      <c r="AC70" s="73">
        <v>0</v>
      </c>
      <c r="AD70" s="73">
        <v>0</v>
      </c>
      <c r="AE70" s="95">
        <f>+SUM('POAI 2022 - RANGO'!$P70:$AD70)</f>
        <v>25340363.850000001</v>
      </c>
    </row>
    <row r="71" spans="1:31" ht="53" thickBot="1" x14ac:dyDescent="0.4">
      <c r="A71" s="94" t="s">
        <v>57</v>
      </c>
      <c r="B71" s="74">
        <v>19</v>
      </c>
      <c r="C71" s="75" t="s">
        <v>58</v>
      </c>
      <c r="D71" s="75" t="s">
        <v>597</v>
      </c>
      <c r="E71" s="76">
        <v>1905</v>
      </c>
      <c r="F71" s="77" t="s">
        <v>618</v>
      </c>
      <c r="G71" s="75" t="s">
        <v>599</v>
      </c>
      <c r="H71" s="77" t="s">
        <v>619</v>
      </c>
      <c r="I71" s="78">
        <v>1905022</v>
      </c>
      <c r="J71" s="79" t="s">
        <v>96</v>
      </c>
      <c r="K71" s="75" t="s">
        <v>620</v>
      </c>
      <c r="L71" s="80">
        <v>190502200</v>
      </c>
      <c r="M71" s="81">
        <v>2020680810088</v>
      </c>
      <c r="N71" s="77" t="s">
        <v>605</v>
      </c>
      <c r="O71" s="82">
        <v>1</v>
      </c>
      <c r="P71" s="72">
        <v>1056000</v>
      </c>
      <c r="Q71" s="73">
        <v>0</v>
      </c>
      <c r="R71" s="73">
        <v>8448000</v>
      </c>
      <c r="S71" s="73">
        <v>0</v>
      </c>
      <c r="T71" s="73">
        <v>0</v>
      </c>
      <c r="U71" s="73">
        <v>0</v>
      </c>
      <c r="V71" s="73">
        <v>0</v>
      </c>
      <c r="W71" s="73">
        <v>0</v>
      </c>
      <c r="X71" s="73">
        <v>0</v>
      </c>
      <c r="Y71" s="73">
        <v>0</v>
      </c>
      <c r="Z71" s="73">
        <v>0</v>
      </c>
      <c r="AA71" s="73">
        <v>0</v>
      </c>
      <c r="AB71" s="73">
        <v>0</v>
      </c>
      <c r="AC71" s="73">
        <v>0</v>
      </c>
      <c r="AD71" s="73">
        <v>0</v>
      </c>
      <c r="AE71" s="95">
        <f>+SUM('POAI 2022 - RANGO'!$P71:$AD71)</f>
        <v>9504000</v>
      </c>
    </row>
    <row r="72" spans="1:31" ht="53" thickBot="1" x14ac:dyDescent="0.4">
      <c r="A72" s="94" t="s">
        <v>57</v>
      </c>
      <c r="B72" s="74">
        <v>19</v>
      </c>
      <c r="C72" s="75" t="s">
        <v>58</v>
      </c>
      <c r="D72" s="75" t="s">
        <v>597</v>
      </c>
      <c r="E72" s="76">
        <v>1905</v>
      </c>
      <c r="F72" s="77" t="s">
        <v>618</v>
      </c>
      <c r="G72" s="75" t="s">
        <v>599</v>
      </c>
      <c r="H72" s="77" t="s">
        <v>619</v>
      </c>
      <c r="I72" s="78">
        <v>1905022</v>
      </c>
      <c r="J72" s="79" t="s">
        <v>97</v>
      </c>
      <c r="K72" s="75" t="s">
        <v>622</v>
      </c>
      <c r="L72" s="80">
        <v>190502201</v>
      </c>
      <c r="M72" s="81">
        <v>2020680810088</v>
      </c>
      <c r="N72" s="77" t="s">
        <v>605</v>
      </c>
      <c r="O72" s="82">
        <v>1</v>
      </c>
      <c r="P72" s="72">
        <v>2376000</v>
      </c>
      <c r="Q72" s="73">
        <v>0</v>
      </c>
      <c r="R72" s="73">
        <v>11088000</v>
      </c>
      <c r="S72" s="73">
        <v>0</v>
      </c>
      <c r="T72" s="73">
        <v>0</v>
      </c>
      <c r="U72" s="73">
        <v>0</v>
      </c>
      <c r="V72" s="73">
        <v>0</v>
      </c>
      <c r="W72" s="73">
        <v>0</v>
      </c>
      <c r="X72" s="73">
        <v>0</v>
      </c>
      <c r="Y72" s="73">
        <v>0</v>
      </c>
      <c r="Z72" s="73">
        <v>0</v>
      </c>
      <c r="AA72" s="73">
        <v>0</v>
      </c>
      <c r="AB72" s="73">
        <v>0</v>
      </c>
      <c r="AC72" s="73">
        <v>0</v>
      </c>
      <c r="AD72" s="73">
        <v>0</v>
      </c>
      <c r="AE72" s="95">
        <f>+SUM('POAI 2022 - RANGO'!$P72:$AD72)</f>
        <v>13464000</v>
      </c>
    </row>
    <row r="73" spans="1:31" ht="53" thickBot="1" x14ac:dyDescent="0.4">
      <c r="A73" s="94" t="s">
        <v>57</v>
      </c>
      <c r="B73" s="74">
        <v>19</v>
      </c>
      <c r="C73" s="75" t="s">
        <v>58</v>
      </c>
      <c r="D73" s="75" t="s">
        <v>597</v>
      </c>
      <c r="E73" s="76">
        <v>1905</v>
      </c>
      <c r="F73" s="77" t="s">
        <v>618</v>
      </c>
      <c r="G73" s="75" t="s">
        <v>599</v>
      </c>
      <c r="H73" s="77" t="s">
        <v>619</v>
      </c>
      <c r="I73" s="78">
        <v>1905022</v>
      </c>
      <c r="J73" s="79" t="s">
        <v>97</v>
      </c>
      <c r="K73" s="75" t="s">
        <v>622</v>
      </c>
      <c r="L73" s="80">
        <v>190502201</v>
      </c>
      <c r="M73" s="81">
        <v>202068080103</v>
      </c>
      <c r="N73" s="77" t="s">
        <v>602</v>
      </c>
      <c r="O73" s="82">
        <v>1</v>
      </c>
      <c r="P73" s="72">
        <v>0</v>
      </c>
      <c r="Q73" s="73">
        <v>0</v>
      </c>
      <c r="R73" s="73">
        <v>29166860.550000001</v>
      </c>
      <c r="S73" s="73">
        <v>0</v>
      </c>
      <c r="T73" s="73">
        <v>0</v>
      </c>
      <c r="U73" s="73">
        <v>0</v>
      </c>
      <c r="V73" s="73">
        <v>0</v>
      </c>
      <c r="W73" s="73">
        <v>0</v>
      </c>
      <c r="X73" s="73">
        <v>0</v>
      </c>
      <c r="Y73" s="73">
        <v>0</v>
      </c>
      <c r="Z73" s="73">
        <v>0</v>
      </c>
      <c r="AA73" s="73">
        <v>0</v>
      </c>
      <c r="AB73" s="73">
        <v>0</v>
      </c>
      <c r="AC73" s="73">
        <v>0</v>
      </c>
      <c r="AD73" s="73">
        <v>0</v>
      </c>
      <c r="AE73" s="95">
        <f>+SUM('POAI 2022 - RANGO'!$P73:$AD73)</f>
        <v>29166860.550000001</v>
      </c>
    </row>
    <row r="74" spans="1:31" ht="53" thickBot="1" x14ac:dyDescent="0.4">
      <c r="A74" s="94" t="s">
        <v>57</v>
      </c>
      <c r="B74" s="74">
        <v>19</v>
      </c>
      <c r="C74" s="75" t="s">
        <v>58</v>
      </c>
      <c r="D74" s="75" t="s">
        <v>597</v>
      </c>
      <c r="E74" s="76">
        <v>1905</v>
      </c>
      <c r="F74" s="77" t="s">
        <v>626</v>
      </c>
      <c r="G74" s="75" t="s">
        <v>599</v>
      </c>
      <c r="H74" s="77" t="s">
        <v>627</v>
      </c>
      <c r="I74" s="78">
        <v>1905014</v>
      </c>
      <c r="J74" s="79" t="s">
        <v>98</v>
      </c>
      <c r="K74" s="75" t="s">
        <v>628</v>
      </c>
      <c r="L74" s="80">
        <v>190501400</v>
      </c>
      <c r="M74" s="81">
        <v>2020680810088</v>
      </c>
      <c r="N74" s="77" t="s">
        <v>605</v>
      </c>
      <c r="O74" s="82">
        <v>1</v>
      </c>
      <c r="P74" s="72">
        <v>8100000</v>
      </c>
      <c r="Q74" s="73">
        <v>0</v>
      </c>
      <c r="R74" s="73">
        <v>7800000</v>
      </c>
      <c r="S74" s="73">
        <v>0</v>
      </c>
      <c r="T74" s="73">
        <v>0</v>
      </c>
      <c r="U74" s="73">
        <v>0</v>
      </c>
      <c r="V74" s="73">
        <v>0</v>
      </c>
      <c r="W74" s="73">
        <v>0</v>
      </c>
      <c r="X74" s="73">
        <v>0</v>
      </c>
      <c r="Y74" s="73">
        <v>0</v>
      </c>
      <c r="Z74" s="73">
        <v>0</v>
      </c>
      <c r="AA74" s="73">
        <v>0</v>
      </c>
      <c r="AB74" s="73">
        <v>0</v>
      </c>
      <c r="AC74" s="73">
        <v>0</v>
      </c>
      <c r="AD74" s="73">
        <v>0</v>
      </c>
      <c r="AE74" s="95">
        <f>+SUM('POAI 2022 - RANGO'!$P74:$AD74)</f>
        <v>15900000</v>
      </c>
    </row>
    <row r="75" spans="1:31" ht="53" thickBot="1" x14ac:dyDescent="0.4">
      <c r="A75" s="94" t="s">
        <v>57</v>
      </c>
      <c r="B75" s="74">
        <v>19</v>
      </c>
      <c r="C75" s="75" t="s">
        <v>58</v>
      </c>
      <c r="D75" s="75" t="s">
        <v>597</v>
      </c>
      <c r="E75" s="76">
        <v>1905</v>
      </c>
      <c r="F75" s="77" t="s">
        <v>626</v>
      </c>
      <c r="G75" s="75" t="s">
        <v>599</v>
      </c>
      <c r="H75" s="77" t="s">
        <v>627</v>
      </c>
      <c r="I75" s="78">
        <v>1905014</v>
      </c>
      <c r="J75" s="79" t="s">
        <v>98</v>
      </c>
      <c r="K75" s="75" t="s">
        <v>628</v>
      </c>
      <c r="L75" s="80">
        <v>190501400</v>
      </c>
      <c r="M75" s="81">
        <v>202068080103</v>
      </c>
      <c r="N75" s="77" t="s">
        <v>602</v>
      </c>
      <c r="O75" s="82">
        <v>1</v>
      </c>
      <c r="P75" s="72">
        <v>0</v>
      </c>
      <c r="Q75" s="73">
        <v>0</v>
      </c>
      <c r="R75" s="73">
        <v>27379057.210000001</v>
      </c>
      <c r="S75" s="73">
        <v>0</v>
      </c>
      <c r="T75" s="73">
        <v>0</v>
      </c>
      <c r="U75" s="73">
        <v>0</v>
      </c>
      <c r="V75" s="73">
        <v>0</v>
      </c>
      <c r="W75" s="73">
        <v>0</v>
      </c>
      <c r="X75" s="73">
        <v>0</v>
      </c>
      <c r="Y75" s="73">
        <v>0</v>
      </c>
      <c r="Z75" s="73">
        <v>0</v>
      </c>
      <c r="AA75" s="73">
        <v>0</v>
      </c>
      <c r="AB75" s="73">
        <v>0</v>
      </c>
      <c r="AC75" s="73">
        <v>0</v>
      </c>
      <c r="AD75" s="73">
        <v>0</v>
      </c>
      <c r="AE75" s="95">
        <f>+SUM('POAI 2022 - RANGO'!$P75:$AD75)</f>
        <v>27379057.210000001</v>
      </c>
    </row>
    <row r="76" spans="1:31" ht="53" thickBot="1" x14ac:dyDescent="0.4">
      <c r="A76" s="94" t="s">
        <v>57</v>
      </c>
      <c r="B76" s="74">
        <v>19</v>
      </c>
      <c r="C76" s="75" t="s">
        <v>58</v>
      </c>
      <c r="D76" s="75" t="s">
        <v>597</v>
      </c>
      <c r="E76" s="76">
        <v>1905</v>
      </c>
      <c r="F76" s="77" t="s">
        <v>626</v>
      </c>
      <c r="G76" s="75" t="s">
        <v>599</v>
      </c>
      <c r="H76" s="77" t="s">
        <v>603</v>
      </c>
      <c r="I76" s="78">
        <v>1905023</v>
      </c>
      <c r="J76" s="79" t="s">
        <v>99</v>
      </c>
      <c r="K76" s="75" t="s">
        <v>604</v>
      </c>
      <c r="L76" s="80">
        <v>190502300</v>
      </c>
      <c r="M76" s="81">
        <v>2020680810088</v>
      </c>
      <c r="N76" s="77" t="s">
        <v>605</v>
      </c>
      <c r="O76" s="82">
        <v>300</v>
      </c>
      <c r="P76" s="72">
        <v>100000000</v>
      </c>
      <c r="Q76" s="73">
        <v>0</v>
      </c>
      <c r="R76" s="73">
        <v>0</v>
      </c>
      <c r="S76" s="73">
        <v>0</v>
      </c>
      <c r="T76" s="73">
        <v>0</v>
      </c>
      <c r="U76" s="73">
        <v>0</v>
      </c>
      <c r="V76" s="73">
        <v>0</v>
      </c>
      <c r="W76" s="73">
        <v>0</v>
      </c>
      <c r="X76" s="73">
        <v>0</v>
      </c>
      <c r="Y76" s="73">
        <v>0</v>
      </c>
      <c r="Z76" s="73">
        <v>0</v>
      </c>
      <c r="AA76" s="73">
        <v>0</v>
      </c>
      <c r="AB76" s="73">
        <v>0</v>
      </c>
      <c r="AC76" s="73">
        <v>0</v>
      </c>
      <c r="AD76" s="73">
        <v>83580826.5</v>
      </c>
      <c r="AE76" s="95">
        <f>+SUM('POAI 2022 - RANGO'!$P76:$AD76)</f>
        <v>183580826.5</v>
      </c>
    </row>
    <row r="77" spans="1:31" ht="53" thickBot="1" x14ac:dyDescent="0.4">
      <c r="A77" s="94" t="s">
        <v>57</v>
      </c>
      <c r="B77" s="74">
        <v>19</v>
      </c>
      <c r="C77" s="75" t="s">
        <v>58</v>
      </c>
      <c r="D77" s="75" t="s">
        <v>597</v>
      </c>
      <c r="E77" s="76">
        <v>1905</v>
      </c>
      <c r="F77" s="77" t="s">
        <v>626</v>
      </c>
      <c r="G77" s="75" t="s">
        <v>599</v>
      </c>
      <c r="H77" s="77" t="s">
        <v>603</v>
      </c>
      <c r="I77" s="78">
        <v>1905023</v>
      </c>
      <c r="J77" s="79" t="s">
        <v>100</v>
      </c>
      <c r="K77" s="75" t="s">
        <v>604</v>
      </c>
      <c r="L77" s="80">
        <v>190502300</v>
      </c>
      <c r="M77" s="81">
        <v>2020680810088</v>
      </c>
      <c r="N77" s="77" t="s">
        <v>605</v>
      </c>
      <c r="O77" s="83">
        <v>0.05</v>
      </c>
      <c r="P77" s="72">
        <v>32750000</v>
      </c>
      <c r="Q77" s="73">
        <v>0</v>
      </c>
      <c r="R77" s="73">
        <v>23700000</v>
      </c>
      <c r="S77" s="73">
        <v>0</v>
      </c>
      <c r="T77" s="73">
        <v>0</v>
      </c>
      <c r="U77" s="73">
        <v>0</v>
      </c>
      <c r="V77" s="73">
        <v>0</v>
      </c>
      <c r="W77" s="73">
        <v>0</v>
      </c>
      <c r="X77" s="73">
        <v>0</v>
      </c>
      <c r="Y77" s="73">
        <v>0</v>
      </c>
      <c r="Z77" s="73">
        <v>0</v>
      </c>
      <c r="AA77" s="73">
        <v>0</v>
      </c>
      <c r="AB77" s="73">
        <v>0</v>
      </c>
      <c r="AC77" s="73">
        <v>0</v>
      </c>
      <c r="AD77" s="73">
        <v>0</v>
      </c>
      <c r="AE77" s="95">
        <f>+SUM('POAI 2022 - RANGO'!$P77:$AD77)</f>
        <v>56450000</v>
      </c>
    </row>
    <row r="78" spans="1:31" ht="53" thickBot="1" x14ac:dyDescent="0.4">
      <c r="A78" s="94" t="s">
        <v>57</v>
      </c>
      <c r="B78" s="74">
        <v>19</v>
      </c>
      <c r="C78" s="75" t="s">
        <v>58</v>
      </c>
      <c r="D78" s="75" t="s">
        <v>597</v>
      </c>
      <c r="E78" s="76">
        <v>1905</v>
      </c>
      <c r="F78" s="77" t="s">
        <v>626</v>
      </c>
      <c r="G78" s="75" t="s">
        <v>599</v>
      </c>
      <c r="H78" s="77" t="s">
        <v>603</v>
      </c>
      <c r="I78" s="78">
        <v>1905023</v>
      </c>
      <c r="J78" s="79" t="s">
        <v>101</v>
      </c>
      <c r="K78" s="75" t="s">
        <v>629</v>
      </c>
      <c r="L78" s="80">
        <v>190502301</v>
      </c>
      <c r="M78" s="81">
        <v>2020680810088</v>
      </c>
      <c r="N78" s="77" t="s">
        <v>605</v>
      </c>
      <c r="O78" s="82">
        <v>1</v>
      </c>
      <c r="P78" s="72">
        <v>12150000</v>
      </c>
      <c r="Q78" s="73">
        <v>0</v>
      </c>
      <c r="R78" s="73">
        <v>23700000</v>
      </c>
      <c r="S78" s="73">
        <v>0</v>
      </c>
      <c r="T78" s="73">
        <v>0</v>
      </c>
      <c r="U78" s="73">
        <v>0</v>
      </c>
      <c r="V78" s="73">
        <v>0</v>
      </c>
      <c r="W78" s="73">
        <v>0</v>
      </c>
      <c r="X78" s="73">
        <v>0</v>
      </c>
      <c r="Y78" s="73">
        <v>0</v>
      </c>
      <c r="Z78" s="73">
        <v>0</v>
      </c>
      <c r="AA78" s="73">
        <v>0</v>
      </c>
      <c r="AB78" s="73">
        <v>0</v>
      </c>
      <c r="AC78" s="73">
        <v>0</v>
      </c>
      <c r="AD78" s="73">
        <v>0</v>
      </c>
      <c r="AE78" s="95">
        <f>+SUM('POAI 2022 - RANGO'!$P78:$AD78)</f>
        <v>35850000</v>
      </c>
    </row>
    <row r="79" spans="1:31" ht="53" thickBot="1" x14ac:dyDescent="0.4">
      <c r="A79" s="94" t="s">
        <v>57</v>
      </c>
      <c r="B79" s="74">
        <v>19</v>
      </c>
      <c r="C79" s="75" t="s">
        <v>58</v>
      </c>
      <c r="D79" s="75" t="s">
        <v>597</v>
      </c>
      <c r="E79" s="76">
        <v>1905</v>
      </c>
      <c r="F79" s="77" t="s">
        <v>626</v>
      </c>
      <c r="G79" s="75" t="s">
        <v>599</v>
      </c>
      <c r="H79" s="77" t="s">
        <v>603</v>
      </c>
      <c r="I79" s="78">
        <v>1905023</v>
      </c>
      <c r="J79" s="79" t="s">
        <v>101</v>
      </c>
      <c r="K79" s="75" t="s">
        <v>629</v>
      </c>
      <c r="L79" s="80">
        <v>190502301</v>
      </c>
      <c r="M79" s="81">
        <v>202068080103</v>
      </c>
      <c r="N79" s="77" t="s">
        <v>602</v>
      </c>
      <c r="O79" s="82">
        <v>1</v>
      </c>
      <c r="P79" s="72">
        <v>0</v>
      </c>
      <c r="Q79" s="73">
        <v>0</v>
      </c>
      <c r="R79" s="73">
        <v>82049628.689999998</v>
      </c>
      <c r="S79" s="73">
        <v>0</v>
      </c>
      <c r="T79" s="73">
        <v>0</v>
      </c>
      <c r="U79" s="73">
        <v>0</v>
      </c>
      <c r="V79" s="73">
        <v>0</v>
      </c>
      <c r="W79" s="73">
        <v>0</v>
      </c>
      <c r="X79" s="73">
        <v>0</v>
      </c>
      <c r="Y79" s="73">
        <v>0</v>
      </c>
      <c r="Z79" s="73">
        <v>0</v>
      </c>
      <c r="AA79" s="73">
        <v>0</v>
      </c>
      <c r="AB79" s="73">
        <v>0</v>
      </c>
      <c r="AC79" s="73">
        <v>0</v>
      </c>
      <c r="AD79" s="73">
        <v>0</v>
      </c>
      <c r="AE79" s="95">
        <f>+SUM('POAI 2022 - RANGO'!$P79:$AD79)</f>
        <v>82049628.689999998</v>
      </c>
    </row>
    <row r="80" spans="1:31" ht="63.5" thickBot="1" x14ac:dyDescent="0.4">
      <c r="A80" s="94" t="s">
        <v>57</v>
      </c>
      <c r="B80" s="74">
        <v>19</v>
      </c>
      <c r="C80" s="75" t="s">
        <v>58</v>
      </c>
      <c r="D80" s="75" t="s">
        <v>597</v>
      </c>
      <c r="E80" s="76">
        <v>1905</v>
      </c>
      <c r="F80" s="77" t="s">
        <v>630</v>
      </c>
      <c r="G80" s="75" t="s">
        <v>599</v>
      </c>
      <c r="H80" s="77" t="s">
        <v>631</v>
      </c>
      <c r="I80" s="78">
        <v>1905024</v>
      </c>
      <c r="J80" s="79" t="s">
        <v>102</v>
      </c>
      <c r="K80" s="75" t="s">
        <v>632</v>
      </c>
      <c r="L80" s="80">
        <v>190502401</v>
      </c>
      <c r="M80" s="81">
        <v>2020680810088</v>
      </c>
      <c r="N80" s="77" t="s">
        <v>605</v>
      </c>
      <c r="O80" s="82">
        <v>1</v>
      </c>
      <c r="P80" s="72">
        <v>76656000</v>
      </c>
      <c r="Q80" s="73">
        <v>0</v>
      </c>
      <c r="R80" s="73">
        <v>56900000</v>
      </c>
      <c r="S80" s="73">
        <v>0</v>
      </c>
      <c r="T80" s="73">
        <v>0</v>
      </c>
      <c r="U80" s="73">
        <v>0</v>
      </c>
      <c r="V80" s="73">
        <v>0</v>
      </c>
      <c r="W80" s="73">
        <v>0</v>
      </c>
      <c r="X80" s="73">
        <v>0</v>
      </c>
      <c r="Y80" s="73">
        <v>0</v>
      </c>
      <c r="Z80" s="73">
        <v>0</v>
      </c>
      <c r="AA80" s="73">
        <v>0</v>
      </c>
      <c r="AB80" s="73">
        <v>0</v>
      </c>
      <c r="AC80" s="73">
        <v>0</v>
      </c>
      <c r="AD80" s="73">
        <v>0</v>
      </c>
      <c r="AE80" s="95">
        <f>+SUM('POAI 2022 - RANGO'!$P80:$AD80)</f>
        <v>133556000</v>
      </c>
    </row>
    <row r="81" spans="1:31" ht="63.5" thickBot="1" x14ac:dyDescent="0.4">
      <c r="A81" s="94" t="s">
        <v>57</v>
      </c>
      <c r="B81" s="74">
        <v>19</v>
      </c>
      <c r="C81" s="75" t="s">
        <v>58</v>
      </c>
      <c r="D81" s="75" t="s">
        <v>597</v>
      </c>
      <c r="E81" s="76">
        <v>1905</v>
      </c>
      <c r="F81" s="77" t="s">
        <v>630</v>
      </c>
      <c r="G81" s="75" t="s">
        <v>599</v>
      </c>
      <c r="H81" s="77" t="s">
        <v>631</v>
      </c>
      <c r="I81" s="78">
        <v>1905024</v>
      </c>
      <c r="J81" s="79" t="s">
        <v>102</v>
      </c>
      <c r="K81" s="75" t="s">
        <v>632</v>
      </c>
      <c r="L81" s="80">
        <v>190502401</v>
      </c>
      <c r="M81" s="81">
        <v>202068080103</v>
      </c>
      <c r="N81" s="77" t="s">
        <v>602</v>
      </c>
      <c r="O81" s="82">
        <v>1</v>
      </c>
      <c r="P81" s="72">
        <v>0</v>
      </c>
      <c r="Q81" s="73">
        <v>0</v>
      </c>
      <c r="R81" s="73">
        <v>30027336.899999999</v>
      </c>
      <c r="S81" s="73">
        <v>0</v>
      </c>
      <c r="T81" s="73">
        <v>0</v>
      </c>
      <c r="U81" s="73">
        <v>0</v>
      </c>
      <c r="V81" s="73">
        <v>0</v>
      </c>
      <c r="W81" s="73">
        <v>0</v>
      </c>
      <c r="X81" s="73">
        <v>0</v>
      </c>
      <c r="Y81" s="73">
        <v>0</v>
      </c>
      <c r="Z81" s="73">
        <v>0</v>
      </c>
      <c r="AA81" s="73">
        <v>0</v>
      </c>
      <c r="AB81" s="73">
        <v>0</v>
      </c>
      <c r="AC81" s="73">
        <v>0</v>
      </c>
      <c r="AD81" s="73">
        <v>0</v>
      </c>
      <c r="AE81" s="95">
        <f>+SUM('POAI 2022 - RANGO'!$P81:$AD81)</f>
        <v>30027336.899999999</v>
      </c>
    </row>
    <row r="82" spans="1:31" ht="63.5" thickBot="1" x14ac:dyDescent="0.4">
      <c r="A82" s="94" t="s">
        <v>57</v>
      </c>
      <c r="B82" s="74">
        <v>19</v>
      </c>
      <c r="C82" s="75" t="s">
        <v>58</v>
      </c>
      <c r="D82" s="75" t="s">
        <v>597</v>
      </c>
      <c r="E82" s="76">
        <v>1905</v>
      </c>
      <c r="F82" s="77" t="s">
        <v>630</v>
      </c>
      <c r="G82" s="75" t="s">
        <v>599</v>
      </c>
      <c r="H82" s="77" t="s">
        <v>631</v>
      </c>
      <c r="I82" s="78">
        <v>1905024</v>
      </c>
      <c r="J82" s="79" t="s">
        <v>103</v>
      </c>
      <c r="K82" s="75" t="s">
        <v>632</v>
      </c>
      <c r="L82" s="80">
        <v>190502401</v>
      </c>
      <c r="M82" s="81">
        <v>2020680810088</v>
      </c>
      <c r="N82" s="77" t="s">
        <v>605</v>
      </c>
      <c r="O82" s="82">
        <v>1</v>
      </c>
      <c r="P82" s="72">
        <v>16376000</v>
      </c>
      <c r="Q82" s="73">
        <v>0</v>
      </c>
      <c r="R82" s="73">
        <v>0</v>
      </c>
      <c r="S82" s="73">
        <v>0</v>
      </c>
      <c r="T82" s="73">
        <v>0</v>
      </c>
      <c r="U82" s="73">
        <v>0</v>
      </c>
      <c r="V82" s="73">
        <v>0</v>
      </c>
      <c r="W82" s="73">
        <v>0</v>
      </c>
      <c r="X82" s="73">
        <v>0</v>
      </c>
      <c r="Y82" s="73">
        <v>0</v>
      </c>
      <c r="Z82" s="73">
        <v>0</v>
      </c>
      <c r="AA82" s="73">
        <v>0</v>
      </c>
      <c r="AB82" s="73">
        <v>0</v>
      </c>
      <c r="AC82" s="73">
        <v>0</v>
      </c>
      <c r="AD82" s="73">
        <v>0</v>
      </c>
      <c r="AE82" s="95">
        <f>+SUM('POAI 2022 - RANGO'!$P82:$AD82)</f>
        <v>16376000</v>
      </c>
    </row>
    <row r="83" spans="1:31" ht="63.5" thickBot="1" x14ac:dyDescent="0.4">
      <c r="A83" s="94" t="s">
        <v>57</v>
      </c>
      <c r="B83" s="74">
        <v>19</v>
      </c>
      <c r="C83" s="75" t="s">
        <v>58</v>
      </c>
      <c r="D83" s="75" t="s">
        <v>597</v>
      </c>
      <c r="E83" s="76">
        <v>1905</v>
      </c>
      <c r="F83" s="77" t="s">
        <v>630</v>
      </c>
      <c r="G83" s="75" t="s">
        <v>599</v>
      </c>
      <c r="H83" s="77" t="s">
        <v>631</v>
      </c>
      <c r="I83" s="78">
        <v>1905024</v>
      </c>
      <c r="J83" s="79" t="s">
        <v>103</v>
      </c>
      <c r="K83" s="75" t="s">
        <v>632</v>
      </c>
      <c r="L83" s="80">
        <v>190502401</v>
      </c>
      <c r="M83" s="81">
        <v>202068080103</v>
      </c>
      <c r="N83" s="77" t="s">
        <v>602</v>
      </c>
      <c r="O83" s="82">
        <v>1</v>
      </c>
      <c r="P83" s="72">
        <v>0</v>
      </c>
      <c r="Q83" s="73">
        <v>0</v>
      </c>
      <c r="R83" s="73">
        <v>12759429.6</v>
      </c>
      <c r="S83" s="73">
        <v>0</v>
      </c>
      <c r="T83" s="73">
        <v>0</v>
      </c>
      <c r="U83" s="73">
        <v>0</v>
      </c>
      <c r="V83" s="73">
        <v>0</v>
      </c>
      <c r="W83" s="73">
        <v>0</v>
      </c>
      <c r="X83" s="73">
        <v>0</v>
      </c>
      <c r="Y83" s="73">
        <v>0</v>
      </c>
      <c r="Z83" s="73">
        <v>0</v>
      </c>
      <c r="AA83" s="73">
        <v>0</v>
      </c>
      <c r="AB83" s="73">
        <v>0</v>
      </c>
      <c r="AC83" s="73">
        <v>0</v>
      </c>
      <c r="AD83" s="73">
        <v>0</v>
      </c>
      <c r="AE83" s="95">
        <f>+SUM('POAI 2022 - RANGO'!$P83:$AD83)</f>
        <v>12759429.6</v>
      </c>
    </row>
    <row r="84" spans="1:31" ht="63.5" thickBot="1" x14ac:dyDescent="0.4">
      <c r="A84" s="94" t="s">
        <v>57</v>
      </c>
      <c r="B84" s="74">
        <v>19</v>
      </c>
      <c r="C84" s="75" t="s">
        <v>58</v>
      </c>
      <c r="D84" s="75" t="s">
        <v>597</v>
      </c>
      <c r="E84" s="76">
        <v>1905</v>
      </c>
      <c r="F84" s="77" t="s">
        <v>630</v>
      </c>
      <c r="G84" s="75" t="s">
        <v>599</v>
      </c>
      <c r="H84" s="77" t="s">
        <v>631</v>
      </c>
      <c r="I84" s="78">
        <v>1905024</v>
      </c>
      <c r="J84" s="79" t="s">
        <v>104</v>
      </c>
      <c r="K84" s="75" t="s">
        <v>633</v>
      </c>
      <c r="L84" s="80">
        <v>190502400</v>
      </c>
      <c r="M84" s="81">
        <v>2020680810088</v>
      </c>
      <c r="N84" s="77" t="s">
        <v>605</v>
      </c>
      <c r="O84" s="82">
        <v>1</v>
      </c>
      <c r="P84" s="72">
        <v>33656000</v>
      </c>
      <c r="Q84" s="73">
        <v>0</v>
      </c>
      <c r="R84" s="73">
        <v>31980000</v>
      </c>
      <c r="S84" s="73">
        <v>0</v>
      </c>
      <c r="T84" s="73">
        <v>0</v>
      </c>
      <c r="U84" s="73">
        <v>0</v>
      </c>
      <c r="V84" s="73">
        <v>0</v>
      </c>
      <c r="W84" s="73">
        <v>0</v>
      </c>
      <c r="X84" s="73">
        <v>0</v>
      </c>
      <c r="Y84" s="73">
        <v>0</v>
      </c>
      <c r="Z84" s="73">
        <v>0</v>
      </c>
      <c r="AA84" s="73">
        <v>0</v>
      </c>
      <c r="AB84" s="73">
        <v>0</v>
      </c>
      <c r="AC84" s="73">
        <v>0</v>
      </c>
      <c r="AD84" s="73">
        <v>0</v>
      </c>
      <c r="AE84" s="95">
        <f>+SUM('POAI 2022 - RANGO'!$P84:$AD84)</f>
        <v>65636000</v>
      </c>
    </row>
    <row r="85" spans="1:31" ht="63.5" thickBot="1" x14ac:dyDescent="0.4">
      <c r="A85" s="94" t="s">
        <v>57</v>
      </c>
      <c r="B85" s="74">
        <v>19</v>
      </c>
      <c r="C85" s="75" t="s">
        <v>58</v>
      </c>
      <c r="D85" s="75" t="s">
        <v>597</v>
      </c>
      <c r="E85" s="76">
        <v>1905</v>
      </c>
      <c r="F85" s="77" t="s">
        <v>630</v>
      </c>
      <c r="G85" s="75" t="s">
        <v>599</v>
      </c>
      <c r="H85" s="77" t="s">
        <v>631</v>
      </c>
      <c r="I85" s="78">
        <v>1905024</v>
      </c>
      <c r="J85" s="79" t="s">
        <v>105</v>
      </c>
      <c r="K85" s="75" t="s">
        <v>632</v>
      </c>
      <c r="L85" s="80">
        <v>190502401</v>
      </c>
      <c r="M85" s="81">
        <v>2020680810088</v>
      </c>
      <c r="N85" s="77" t="s">
        <v>605</v>
      </c>
      <c r="O85" s="82">
        <v>1</v>
      </c>
      <c r="P85" s="72">
        <v>22616000</v>
      </c>
      <c r="Q85" s="73">
        <v>0</v>
      </c>
      <c r="R85" s="73">
        <v>13240000</v>
      </c>
      <c r="S85" s="73">
        <v>0</v>
      </c>
      <c r="T85" s="73">
        <v>0</v>
      </c>
      <c r="U85" s="73">
        <v>0</v>
      </c>
      <c r="V85" s="73">
        <v>0</v>
      </c>
      <c r="W85" s="73">
        <v>0</v>
      </c>
      <c r="X85" s="73">
        <v>0</v>
      </c>
      <c r="Y85" s="73">
        <v>0</v>
      </c>
      <c r="Z85" s="73">
        <v>0</v>
      </c>
      <c r="AA85" s="73">
        <v>0</v>
      </c>
      <c r="AB85" s="73">
        <v>0</v>
      </c>
      <c r="AC85" s="73">
        <v>0</v>
      </c>
      <c r="AD85" s="73">
        <v>0</v>
      </c>
      <c r="AE85" s="95">
        <f>+SUM('POAI 2022 - RANGO'!$P85:$AD85)</f>
        <v>35856000</v>
      </c>
    </row>
    <row r="86" spans="1:31" ht="63.5" thickBot="1" x14ac:dyDescent="0.4">
      <c r="A86" s="94" t="s">
        <v>57</v>
      </c>
      <c r="B86" s="74">
        <v>19</v>
      </c>
      <c r="C86" s="75" t="s">
        <v>58</v>
      </c>
      <c r="D86" s="75" t="s">
        <v>597</v>
      </c>
      <c r="E86" s="76">
        <v>1905</v>
      </c>
      <c r="F86" s="77" t="s">
        <v>630</v>
      </c>
      <c r="G86" s="75" t="s">
        <v>599</v>
      </c>
      <c r="H86" s="77" t="s">
        <v>631</v>
      </c>
      <c r="I86" s="78">
        <v>1905024</v>
      </c>
      <c r="J86" s="79" t="s">
        <v>105</v>
      </c>
      <c r="K86" s="75" t="s">
        <v>632</v>
      </c>
      <c r="L86" s="80">
        <v>190502401</v>
      </c>
      <c r="M86" s="81">
        <v>202068080103</v>
      </c>
      <c r="N86" s="77" t="s">
        <v>602</v>
      </c>
      <c r="O86" s="82">
        <v>1</v>
      </c>
      <c r="P86" s="72">
        <v>0</v>
      </c>
      <c r="Q86" s="73">
        <v>0</v>
      </c>
      <c r="R86" s="73">
        <v>66642303.829999998</v>
      </c>
      <c r="S86" s="73">
        <v>0</v>
      </c>
      <c r="T86" s="73">
        <v>0</v>
      </c>
      <c r="U86" s="73">
        <v>0</v>
      </c>
      <c r="V86" s="73">
        <v>0</v>
      </c>
      <c r="W86" s="73">
        <v>0</v>
      </c>
      <c r="X86" s="73">
        <v>0</v>
      </c>
      <c r="Y86" s="73">
        <v>0</v>
      </c>
      <c r="Z86" s="73">
        <v>0</v>
      </c>
      <c r="AA86" s="73">
        <v>0</v>
      </c>
      <c r="AB86" s="73">
        <v>0</v>
      </c>
      <c r="AC86" s="73">
        <v>0</v>
      </c>
      <c r="AD86" s="73">
        <v>0</v>
      </c>
      <c r="AE86" s="95">
        <f>+SUM('POAI 2022 - RANGO'!$P86:$AD86)</f>
        <v>66642303.829999998</v>
      </c>
    </row>
    <row r="87" spans="1:31" ht="63.5" thickBot="1" x14ac:dyDescent="0.4">
      <c r="A87" s="94" t="s">
        <v>57</v>
      </c>
      <c r="B87" s="74">
        <v>19</v>
      </c>
      <c r="C87" s="75" t="s">
        <v>58</v>
      </c>
      <c r="D87" s="75" t="s">
        <v>597</v>
      </c>
      <c r="E87" s="76">
        <v>1905</v>
      </c>
      <c r="F87" s="77" t="s">
        <v>630</v>
      </c>
      <c r="G87" s="75" t="s">
        <v>599</v>
      </c>
      <c r="H87" s="77" t="s">
        <v>631</v>
      </c>
      <c r="I87" s="78">
        <v>1905024</v>
      </c>
      <c r="J87" s="79" t="s">
        <v>106</v>
      </c>
      <c r="K87" s="75" t="s">
        <v>633</v>
      </c>
      <c r="L87" s="80">
        <v>190502400</v>
      </c>
      <c r="M87" s="81">
        <v>2020680810088</v>
      </c>
      <c r="N87" s="77" t="s">
        <v>605</v>
      </c>
      <c r="O87" s="82">
        <v>1</v>
      </c>
      <c r="P87" s="72">
        <v>29408000</v>
      </c>
      <c r="Q87" s="73">
        <v>0</v>
      </c>
      <c r="R87" s="73">
        <v>23300000</v>
      </c>
      <c r="S87" s="73">
        <v>0</v>
      </c>
      <c r="T87" s="73">
        <v>0</v>
      </c>
      <c r="U87" s="73">
        <v>0</v>
      </c>
      <c r="V87" s="73">
        <v>0</v>
      </c>
      <c r="W87" s="73">
        <v>0</v>
      </c>
      <c r="X87" s="73">
        <v>0</v>
      </c>
      <c r="Y87" s="73">
        <v>0</v>
      </c>
      <c r="Z87" s="73">
        <v>0</v>
      </c>
      <c r="AA87" s="73">
        <v>0</v>
      </c>
      <c r="AB87" s="73">
        <v>0</v>
      </c>
      <c r="AC87" s="73">
        <v>0</v>
      </c>
      <c r="AD87" s="73">
        <v>0</v>
      </c>
      <c r="AE87" s="95">
        <f>+SUM('POAI 2022 - RANGO'!$P87:$AD87)</f>
        <v>52708000</v>
      </c>
    </row>
    <row r="88" spans="1:31" ht="63.5" thickBot="1" x14ac:dyDescent="0.4">
      <c r="A88" s="94" t="s">
        <v>57</v>
      </c>
      <c r="B88" s="74">
        <v>19</v>
      </c>
      <c r="C88" s="75" t="s">
        <v>58</v>
      </c>
      <c r="D88" s="75" t="s">
        <v>597</v>
      </c>
      <c r="E88" s="76">
        <v>1905</v>
      </c>
      <c r="F88" s="77" t="s">
        <v>630</v>
      </c>
      <c r="G88" s="75" t="s">
        <v>599</v>
      </c>
      <c r="H88" s="77" t="s">
        <v>631</v>
      </c>
      <c r="I88" s="78">
        <v>1905024</v>
      </c>
      <c r="J88" s="79" t="s">
        <v>107</v>
      </c>
      <c r="K88" s="75" t="s">
        <v>633</v>
      </c>
      <c r="L88" s="80">
        <v>190502400</v>
      </c>
      <c r="M88" s="81">
        <v>2020680810088</v>
      </c>
      <c r="N88" s="77" t="s">
        <v>605</v>
      </c>
      <c r="O88" s="82">
        <v>1</v>
      </c>
      <c r="P88" s="72">
        <v>40084303.200000003</v>
      </c>
      <c r="Q88" s="73">
        <v>0</v>
      </c>
      <c r="R88" s="73">
        <v>28283696.800000001</v>
      </c>
      <c r="S88" s="73">
        <v>0</v>
      </c>
      <c r="T88" s="73">
        <v>0</v>
      </c>
      <c r="U88" s="73">
        <v>0</v>
      </c>
      <c r="V88" s="73">
        <v>0</v>
      </c>
      <c r="W88" s="73">
        <v>0</v>
      </c>
      <c r="X88" s="73">
        <v>0</v>
      </c>
      <c r="Y88" s="73">
        <v>0</v>
      </c>
      <c r="Z88" s="73">
        <v>0</v>
      </c>
      <c r="AA88" s="73">
        <v>0</v>
      </c>
      <c r="AB88" s="73">
        <v>0</v>
      </c>
      <c r="AC88" s="73">
        <v>0</v>
      </c>
      <c r="AD88" s="73">
        <v>0</v>
      </c>
      <c r="AE88" s="95">
        <f>+SUM('POAI 2022 - RANGO'!$P88:$AD88)</f>
        <v>68368000</v>
      </c>
    </row>
    <row r="89" spans="1:31" ht="53" thickBot="1" x14ac:dyDescent="0.4">
      <c r="A89" s="94" t="s">
        <v>57</v>
      </c>
      <c r="B89" s="74">
        <v>19</v>
      </c>
      <c r="C89" s="75" t="s">
        <v>58</v>
      </c>
      <c r="D89" s="75" t="s">
        <v>597</v>
      </c>
      <c r="E89" s="76">
        <v>1905</v>
      </c>
      <c r="F89" s="77" t="s">
        <v>634</v>
      </c>
      <c r="G89" s="75" t="s">
        <v>599</v>
      </c>
      <c r="H89" s="77" t="s">
        <v>635</v>
      </c>
      <c r="I89" s="78">
        <v>1905026</v>
      </c>
      <c r="J89" s="79" t="s">
        <v>108</v>
      </c>
      <c r="K89" s="75" t="s">
        <v>636</v>
      </c>
      <c r="L89" s="80">
        <v>190502601</v>
      </c>
      <c r="M89" s="81">
        <v>2020680810088</v>
      </c>
      <c r="N89" s="77" t="s">
        <v>605</v>
      </c>
      <c r="O89" s="82">
        <v>1</v>
      </c>
      <c r="P89" s="72">
        <v>34770000</v>
      </c>
      <c r="Q89" s="73">
        <v>0</v>
      </c>
      <c r="R89" s="73">
        <v>26040000</v>
      </c>
      <c r="S89" s="73">
        <v>0</v>
      </c>
      <c r="T89" s="73">
        <v>0</v>
      </c>
      <c r="U89" s="73">
        <v>0</v>
      </c>
      <c r="V89" s="73">
        <v>0</v>
      </c>
      <c r="W89" s="73">
        <v>0</v>
      </c>
      <c r="X89" s="73">
        <v>0</v>
      </c>
      <c r="Y89" s="73">
        <v>0</v>
      </c>
      <c r="Z89" s="73">
        <v>0</v>
      </c>
      <c r="AA89" s="73">
        <v>0</v>
      </c>
      <c r="AB89" s="73">
        <v>0</v>
      </c>
      <c r="AC89" s="73">
        <v>0</v>
      </c>
      <c r="AD89" s="73">
        <v>0</v>
      </c>
      <c r="AE89" s="95">
        <f>+SUM('POAI 2022 - RANGO'!$P89:$AD89)</f>
        <v>60810000</v>
      </c>
    </row>
    <row r="90" spans="1:31" ht="53" thickBot="1" x14ac:dyDescent="0.4">
      <c r="A90" s="94" t="s">
        <v>57</v>
      </c>
      <c r="B90" s="74">
        <v>19</v>
      </c>
      <c r="C90" s="75" t="s">
        <v>58</v>
      </c>
      <c r="D90" s="75" t="s">
        <v>597</v>
      </c>
      <c r="E90" s="76">
        <v>1905</v>
      </c>
      <c r="F90" s="77" t="s">
        <v>634</v>
      </c>
      <c r="G90" s="75" t="s">
        <v>599</v>
      </c>
      <c r="H90" s="77" t="s">
        <v>635</v>
      </c>
      <c r="I90" s="78">
        <v>1905026</v>
      </c>
      <c r="J90" s="79" t="s">
        <v>108</v>
      </c>
      <c r="K90" s="75" t="s">
        <v>636</v>
      </c>
      <c r="L90" s="80">
        <v>190502601</v>
      </c>
      <c r="M90" s="81">
        <v>202068080103</v>
      </c>
      <c r="N90" s="77" t="s">
        <v>602</v>
      </c>
      <c r="O90" s="82">
        <v>1</v>
      </c>
      <c r="P90" s="72">
        <v>0</v>
      </c>
      <c r="Q90" s="73">
        <v>0</v>
      </c>
      <c r="R90" s="73">
        <v>49076773.68</v>
      </c>
      <c r="S90" s="73">
        <v>0</v>
      </c>
      <c r="T90" s="73">
        <v>0</v>
      </c>
      <c r="U90" s="73">
        <v>0</v>
      </c>
      <c r="V90" s="73">
        <v>0</v>
      </c>
      <c r="W90" s="73">
        <v>0</v>
      </c>
      <c r="X90" s="73">
        <v>0</v>
      </c>
      <c r="Y90" s="73">
        <v>0</v>
      </c>
      <c r="Z90" s="73">
        <v>0</v>
      </c>
      <c r="AA90" s="73">
        <v>0</v>
      </c>
      <c r="AB90" s="73">
        <v>0</v>
      </c>
      <c r="AC90" s="73">
        <v>0</v>
      </c>
      <c r="AD90" s="73">
        <v>0</v>
      </c>
      <c r="AE90" s="95">
        <f>+SUM('POAI 2022 - RANGO'!$P90:$AD90)</f>
        <v>49076773.68</v>
      </c>
    </row>
    <row r="91" spans="1:31" ht="53" thickBot="1" x14ac:dyDescent="0.4">
      <c r="A91" s="94" t="s">
        <v>57</v>
      </c>
      <c r="B91" s="74">
        <v>19</v>
      </c>
      <c r="C91" s="75" t="s">
        <v>58</v>
      </c>
      <c r="D91" s="75" t="s">
        <v>597</v>
      </c>
      <c r="E91" s="76">
        <v>1905</v>
      </c>
      <c r="F91" s="77" t="s">
        <v>634</v>
      </c>
      <c r="G91" s="75" t="s">
        <v>599</v>
      </c>
      <c r="H91" s="77" t="s">
        <v>637</v>
      </c>
      <c r="I91" s="78">
        <v>1905027</v>
      </c>
      <c r="J91" s="79" t="s">
        <v>109</v>
      </c>
      <c r="K91" s="75" t="s">
        <v>638</v>
      </c>
      <c r="L91" s="80">
        <v>190502701</v>
      </c>
      <c r="M91" s="81">
        <v>2020680810088</v>
      </c>
      <c r="N91" s="77" t="s">
        <v>605</v>
      </c>
      <c r="O91" s="82">
        <v>1</v>
      </c>
      <c r="P91" s="72">
        <v>22320000</v>
      </c>
      <c r="Q91" s="73">
        <v>0</v>
      </c>
      <c r="R91" s="73">
        <v>19170261.600000001</v>
      </c>
      <c r="S91" s="73">
        <v>0</v>
      </c>
      <c r="T91" s="73">
        <v>0</v>
      </c>
      <c r="U91" s="73">
        <v>0</v>
      </c>
      <c r="V91" s="73">
        <v>0</v>
      </c>
      <c r="W91" s="73">
        <v>0</v>
      </c>
      <c r="X91" s="73">
        <v>0</v>
      </c>
      <c r="Y91" s="73">
        <v>0</v>
      </c>
      <c r="Z91" s="73">
        <v>0</v>
      </c>
      <c r="AA91" s="73">
        <v>0</v>
      </c>
      <c r="AB91" s="73">
        <v>0</v>
      </c>
      <c r="AC91" s="73">
        <v>0</v>
      </c>
      <c r="AD91" s="73">
        <v>0</v>
      </c>
      <c r="AE91" s="95">
        <f>+SUM('POAI 2022 - RANGO'!$P91:$AD91)</f>
        <v>41490261.600000001</v>
      </c>
    </row>
    <row r="92" spans="1:31" ht="53" thickBot="1" x14ac:dyDescent="0.4">
      <c r="A92" s="94" t="s">
        <v>57</v>
      </c>
      <c r="B92" s="74">
        <v>19</v>
      </c>
      <c r="C92" s="75" t="s">
        <v>58</v>
      </c>
      <c r="D92" s="75" t="s">
        <v>597</v>
      </c>
      <c r="E92" s="76">
        <v>1905</v>
      </c>
      <c r="F92" s="77" t="s">
        <v>634</v>
      </c>
      <c r="G92" s="75" t="s">
        <v>599</v>
      </c>
      <c r="H92" s="77" t="s">
        <v>637</v>
      </c>
      <c r="I92" s="78">
        <v>1905027</v>
      </c>
      <c r="J92" s="79" t="s">
        <v>109</v>
      </c>
      <c r="K92" s="75" t="s">
        <v>638</v>
      </c>
      <c r="L92" s="80">
        <v>190502701</v>
      </c>
      <c r="M92" s="81">
        <v>202068080103</v>
      </c>
      <c r="N92" s="77" t="s">
        <v>602</v>
      </c>
      <c r="O92" s="82">
        <v>1</v>
      </c>
      <c r="P92" s="72">
        <v>0</v>
      </c>
      <c r="Q92" s="73">
        <v>0</v>
      </c>
      <c r="R92" s="73">
        <v>13989076.09</v>
      </c>
      <c r="S92" s="73">
        <v>0</v>
      </c>
      <c r="T92" s="73">
        <v>0</v>
      </c>
      <c r="U92" s="73">
        <v>0</v>
      </c>
      <c r="V92" s="73">
        <v>0</v>
      </c>
      <c r="W92" s="73">
        <v>0</v>
      </c>
      <c r="X92" s="73">
        <v>0</v>
      </c>
      <c r="Y92" s="73">
        <v>0</v>
      </c>
      <c r="Z92" s="73">
        <v>0</v>
      </c>
      <c r="AA92" s="73">
        <v>0</v>
      </c>
      <c r="AB92" s="73">
        <v>0</v>
      </c>
      <c r="AC92" s="73">
        <v>0</v>
      </c>
      <c r="AD92" s="73">
        <v>0</v>
      </c>
      <c r="AE92" s="95">
        <f>+SUM('POAI 2022 - RANGO'!$P92:$AD92)</f>
        <v>13989076.09</v>
      </c>
    </row>
    <row r="93" spans="1:31" ht="53" thickBot="1" x14ac:dyDescent="0.4">
      <c r="A93" s="94" t="s">
        <v>57</v>
      </c>
      <c r="B93" s="74">
        <v>19</v>
      </c>
      <c r="C93" s="75" t="s">
        <v>58</v>
      </c>
      <c r="D93" s="75" t="s">
        <v>597</v>
      </c>
      <c r="E93" s="76">
        <v>1905</v>
      </c>
      <c r="F93" s="77" t="s">
        <v>634</v>
      </c>
      <c r="G93" s="75" t="s">
        <v>599</v>
      </c>
      <c r="H93" s="77" t="s">
        <v>635</v>
      </c>
      <c r="I93" s="78">
        <v>1905026</v>
      </c>
      <c r="J93" s="79" t="s">
        <v>110</v>
      </c>
      <c r="K93" s="75" t="s">
        <v>636</v>
      </c>
      <c r="L93" s="80">
        <v>190502601</v>
      </c>
      <c r="M93" s="81">
        <v>2020680810088</v>
      </c>
      <c r="N93" s="77" t="s">
        <v>605</v>
      </c>
      <c r="O93" s="82">
        <v>1</v>
      </c>
      <c r="P93" s="72">
        <v>15414000</v>
      </c>
      <c r="Q93" s="73">
        <v>0</v>
      </c>
      <c r="R93" s="73">
        <v>7016000</v>
      </c>
      <c r="S93" s="73">
        <v>0</v>
      </c>
      <c r="T93" s="73">
        <v>0</v>
      </c>
      <c r="U93" s="73">
        <v>0</v>
      </c>
      <c r="V93" s="73">
        <v>0</v>
      </c>
      <c r="W93" s="73">
        <v>0</v>
      </c>
      <c r="X93" s="73">
        <v>0</v>
      </c>
      <c r="Y93" s="73">
        <v>0</v>
      </c>
      <c r="Z93" s="73">
        <v>0</v>
      </c>
      <c r="AA93" s="73">
        <v>0</v>
      </c>
      <c r="AB93" s="73">
        <v>0</v>
      </c>
      <c r="AC93" s="73">
        <v>0</v>
      </c>
      <c r="AD93" s="73">
        <v>0</v>
      </c>
      <c r="AE93" s="95">
        <f>+SUM('POAI 2022 - RANGO'!$P93:$AD93)</f>
        <v>22430000</v>
      </c>
    </row>
    <row r="94" spans="1:31" ht="53" thickBot="1" x14ac:dyDescent="0.4">
      <c r="A94" s="94" t="s">
        <v>57</v>
      </c>
      <c r="B94" s="74">
        <v>19</v>
      </c>
      <c r="C94" s="75" t="s">
        <v>58</v>
      </c>
      <c r="D94" s="75" t="s">
        <v>597</v>
      </c>
      <c r="E94" s="76">
        <v>1905</v>
      </c>
      <c r="F94" s="77" t="s">
        <v>634</v>
      </c>
      <c r="G94" s="75" t="s">
        <v>599</v>
      </c>
      <c r="H94" s="77" t="s">
        <v>635</v>
      </c>
      <c r="I94" s="78">
        <v>1905026</v>
      </c>
      <c r="J94" s="79" t="s">
        <v>110</v>
      </c>
      <c r="K94" s="75" t="s">
        <v>636</v>
      </c>
      <c r="L94" s="80">
        <v>190502601</v>
      </c>
      <c r="M94" s="81">
        <v>202068080103</v>
      </c>
      <c r="N94" s="77" t="s">
        <v>602</v>
      </c>
      <c r="O94" s="82">
        <v>1</v>
      </c>
      <c r="P94" s="72">
        <v>0</v>
      </c>
      <c r="Q94" s="73">
        <v>0</v>
      </c>
      <c r="R94" s="73">
        <v>73165586.329999998</v>
      </c>
      <c r="S94" s="73">
        <v>0</v>
      </c>
      <c r="T94" s="73">
        <v>0</v>
      </c>
      <c r="U94" s="73">
        <v>0</v>
      </c>
      <c r="V94" s="73">
        <v>0</v>
      </c>
      <c r="W94" s="73">
        <v>0</v>
      </c>
      <c r="X94" s="73">
        <v>0</v>
      </c>
      <c r="Y94" s="73">
        <v>0</v>
      </c>
      <c r="Z94" s="73">
        <v>0</v>
      </c>
      <c r="AA94" s="73">
        <v>0</v>
      </c>
      <c r="AB94" s="73">
        <v>0</v>
      </c>
      <c r="AC94" s="73">
        <v>0</v>
      </c>
      <c r="AD94" s="73">
        <v>0</v>
      </c>
      <c r="AE94" s="95">
        <f>+SUM('POAI 2022 - RANGO'!$P94:$AD94)</f>
        <v>73165586.329999998</v>
      </c>
    </row>
    <row r="95" spans="1:31" ht="63.5" thickBot="1" x14ac:dyDescent="0.4">
      <c r="A95" s="94" t="s">
        <v>57</v>
      </c>
      <c r="B95" s="74">
        <v>19</v>
      </c>
      <c r="C95" s="75" t="s">
        <v>58</v>
      </c>
      <c r="D95" s="75" t="s">
        <v>597</v>
      </c>
      <c r="E95" s="76">
        <v>1905</v>
      </c>
      <c r="F95" s="77" t="s">
        <v>634</v>
      </c>
      <c r="G95" s="75" t="s">
        <v>599</v>
      </c>
      <c r="H95" s="77" t="s">
        <v>635</v>
      </c>
      <c r="I95" s="78">
        <v>1905026</v>
      </c>
      <c r="J95" s="79" t="s">
        <v>111</v>
      </c>
      <c r="K95" s="75" t="s">
        <v>636</v>
      </c>
      <c r="L95" s="80">
        <v>190502601</v>
      </c>
      <c r="M95" s="81">
        <v>2020680810088</v>
      </c>
      <c r="N95" s="77" t="s">
        <v>605</v>
      </c>
      <c r="O95" s="82">
        <v>1</v>
      </c>
      <c r="P95" s="72">
        <v>13094000</v>
      </c>
      <c r="Q95" s="73">
        <v>0</v>
      </c>
      <c r="R95" s="73">
        <v>17216000</v>
      </c>
      <c r="S95" s="73">
        <v>0</v>
      </c>
      <c r="T95" s="73">
        <v>0</v>
      </c>
      <c r="U95" s="73">
        <v>0</v>
      </c>
      <c r="V95" s="73">
        <v>0</v>
      </c>
      <c r="W95" s="73">
        <v>0</v>
      </c>
      <c r="X95" s="73">
        <v>0</v>
      </c>
      <c r="Y95" s="73">
        <v>0</v>
      </c>
      <c r="Z95" s="73">
        <v>0</v>
      </c>
      <c r="AA95" s="73">
        <v>0</v>
      </c>
      <c r="AB95" s="73">
        <v>0</v>
      </c>
      <c r="AC95" s="73">
        <v>0</v>
      </c>
      <c r="AD95" s="73">
        <v>0</v>
      </c>
      <c r="AE95" s="95">
        <f>+SUM('POAI 2022 - RANGO'!$P95:$AD95)</f>
        <v>30310000</v>
      </c>
    </row>
    <row r="96" spans="1:31" ht="63.5" thickBot="1" x14ac:dyDescent="0.4">
      <c r="A96" s="94" t="s">
        <v>57</v>
      </c>
      <c r="B96" s="74">
        <v>19</v>
      </c>
      <c r="C96" s="75" t="s">
        <v>58</v>
      </c>
      <c r="D96" s="75" t="s">
        <v>597</v>
      </c>
      <c r="E96" s="76">
        <v>1905</v>
      </c>
      <c r="F96" s="77" t="s">
        <v>634</v>
      </c>
      <c r="G96" s="75" t="s">
        <v>599</v>
      </c>
      <c r="H96" s="77" t="s">
        <v>635</v>
      </c>
      <c r="I96" s="78">
        <v>1905026</v>
      </c>
      <c r="J96" s="79" t="s">
        <v>111</v>
      </c>
      <c r="K96" s="75" t="s">
        <v>636</v>
      </c>
      <c r="L96" s="80">
        <v>190502601</v>
      </c>
      <c r="M96" s="81">
        <v>202068080103</v>
      </c>
      <c r="N96" s="77" t="s">
        <v>602</v>
      </c>
      <c r="O96" s="82">
        <v>1</v>
      </c>
      <c r="P96" s="72">
        <v>0</v>
      </c>
      <c r="Q96" s="73">
        <v>0</v>
      </c>
      <c r="R96" s="73">
        <v>10831601.52</v>
      </c>
      <c r="S96" s="73">
        <v>0</v>
      </c>
      <c r="T96" s="73">
        <v>0</v>
      </c>
      <c r="U96" s="73">
        <v>0</v>
      </c>
      <c r="V96" s="73">
        <v>0</v>
      </c>
      <c r="W96" s="73">
        <v>0</v>
      </c>
      <c r="X96" s="73">
        <v>0</v>
      </c>
      <c r="Y96" s="73">
        <v>0</v>
      </c>
      <c r="Z96" s="73">
        <v>0</v>
      </c>
      <c r="AA96" s="73">
        <v>0</v>
      </c>
      <c r="AB96" s="73">
        <v>0</v>
      </c>
      <c r="AC96" s="73">
        <v>0</v>
      </c>
      <c r="AD96" s="73">
        <v>0</v>
      </c>
      <c r="AE96" s="95">
        <f>+SUM('POAI 2022 - RANGO'!$P96:$AD96)</f>
        <v>10831601.52</v>
      </c>
    </row>
    <row r="97" spans="1:31" ht="53" thickBot="1" x14ac:dyDescent="0.4">
      <c r="A97" s="94" t="s">
        <v>57</v>
      </c>
      <c r="B97" s="74">
        <v>19</v>
      </c>
      <c r="C97" s="75" t="s">
        <v>58</v>
      </c>
      <c r="D97" s="75" t="s">
        <v>597</v>
      </c>
      <c r="E97" s="76">
        <v>1905</v>
      </c>
      <c r="F97" s="77" t="s">
        <v>634</v>
      </c>
      <c r="G97" s="75" t="s">
        <v>599</v>
      </c>
      <c r="H97" s="77" t="s">
        <v>635</v>
      </c>
      <c r="I97" s="78">
        <v>1905026</v>
      </c>
      <c r="J97" s="79" t="s">
        <v>112</v>
      </c>
      <c r="K97" s="75" t="s">
        <v>636</v>
      </c>
      <c r="L97" s="80">
        <v>190502601</v>
      </c>
      <c r="M97" s="81">
        <v>2020680810088</v>
      </c>
      <c r="N97" s="77" t="s">
        <v>605</v>
      </c>
      <c r="O97" s="82">
        <v>1</v>
      </c>
      <c r="P97" s="72">
        <v>14174000</v>
      </c>
      <c r="Q97" s="73">
        <v>0</v>
      </c>
      <c r="R97" s="73">
        <v>11656000</v>
      </c>
      <c r="S97" s="73">
        <v>0</v>
      </c>
      <c r="T97" s="73">
        <v>0</v>
      </c>
      <c r="U97" s="73">
        <v>0</v>
      </c>
      <c r="V97" s="73">
        <v>0</v>
      </c>
      <c r="W97" s="73">
        <v>0</v>
      </c>
      <c r="X97" s="73">
        <v>0</v>
      </c>
      <c r="Y97" s="73">
        <v>0</v>
      </c>
      <c r="Z97" s="73">
        <v>0</v>
      </c>
      <c r="AA97" s="73">
        <v>0</v>
      </c>
      <c r="AB97" s="73">
        <v>0</v>
      </c>
      <c r="AC97" s="73">
        <v>0</v>
      </c>
      <c r="AD97" s="73">
        <v>0</v>
      </c>
      <c r="AE97" s="95">
        <f>+SUM('POAI 2022 - RANGO'!$P97:$AD97)</f>
        <v>25830000</v>
      </c>
    </row>
    <row r="98" spans="1:31" ht="53" thickBot="1" x14ac:dyDescent="0.4">
      <c r="A98" s="94" t="s">
        <v>57</v>
      </c>
      <c r="B98" s="74">
        <v>19</v>
      </c>
      <c r="C98" s="75" t="s">
        <v>58</v>
      </c>
      <c r="D98" s="75" t="s">
        <v>597</v>
      </c>
      <c r="E98" s="76">
        <v>1905</v>
      </c>
      <c r="F98" s="77" t="s">
        <v>634</v>
      </c>
      <c r="G98" s="75" t="s">
        <v>599</v>
      </c>
      <c r="H98" s="77" t="s">
        <v>635</v>
      </c>
      <c r="I98" s="78">
        <v>1905026</v>
      </c>
      <c r="J98" s="79" t="s">
        <v>112</v>
      </c>
      <c r="K98" s="75" t="s">
        <v>636</v>
      </c>
      <c r="L98" s="80">
        <v>190502601</v>
      </c>
      <c r="M98" s="81">
        <v>202068080103</v>
      </c>
      <c r="N98" s="77" t="s">
        <v>602</v>
      </c>
      <c r="O98" s="82">
        <v>1</v>
      </c>
      <c r="P98" s="72">
        <v>0</v>
      </c>
      <c r="Q98" s="73">
        <v>0</v>
      </c>
      <c r="R98" s="73">
        <v>38245172.159999996</v>
      </c>
      <c r="S98" s="73">
        <v>0</v>
      </c>
      <c r="T98" s="73">
        <v>0</v>
      </c>
      <c r="U98" s="73">
        <v>0</v>
      </c>
      <c r="V98" s="73">
        <v>0</v>
      </c>
      <c r="W98" s="73">
        <v>0</v>
      </c>
      <c r="X98" s="73">
        <v>0</v>
      </c>
      <c r="Y98" s="73">
        <v>0</v>
      </c>
      <c r="Z98" s="73">
        <v>0</v>
      </c>
      <c r="AA98" s="73">
        <v>0</v>
      </c>
      <c r="AB98" s="73">
        <v>0</v>
      </c>
      <c r="AC98" s="73">
        <v>0</v>
      </c>
      <c r="AD98" s="73">
        <v>0</v>
      </c>
      <c r="AE98" s="95">
        <f>+SUM('POAI 2022 - RANGO'!$P98:$AD98)</f>
        <v>38245172.159999996</v>
      </c>
    </row>
    <row r="99" spans="1:31" ht="53" thickBot="1" x14ac:dyDescent="0.4">
      <c r="A99" s="94" t="s">
        <v>57</v>
      </c>
      <c r="B99" s="74">
        <v>19</v>
      </c>
      <c r="C99" s="75" t="s">
        <v>58</v>
      </c>
      <c r="D99" s="75" t="s">
        <v>597</v>
      </c>
      <c r="E99" s="76">
        <v>1905</v>
      </c>
      <c r="F99" s="77" t="s">
        <v>634</v>
      </c>
      <c r="G99" s="75" t="s">
        <v>599</v>
      </c>
      <c r="H99" s="77" t="s">
        <v>635</v>
      </c>
      <c r="I99" s="78">
        <v>1905026</v>
      </c>
      <c r="J99" s="79" t="s">
        <v>113</v>
      </c>
      <c r="K99" s="75" t="s">
        <v>636</v>
      </c>
      <c r="L99" s="80">
        <v>190502601</v>
      </c>
      <c r="M99" s="81">
        <v>2020680810088</v>
      </c>
      <c r="N99" s="77" t="s">
        <v>605</v>
      </c>
      <c r="O99" s="82">
        <v>1</v>
      </c>
      <c r="P99" s="72">
        <v>1654000</v>
      </c>
      <c r="Q99" s="73">
        <v>0</v>
      </c>
      <c r="R99" s="73">
        <v>5336000</v>
      </c>
      <c r="S99" s="73">
        <v>0</v>
      </c>
      <c r="T99" s="73">
        <v>0</v>
      </c>
      <c r="U99" s="73">
        <v>0</v>
      </c>
      <c r="V99" s="73">
        <v>0</v>
      </c>
      <c r="W99" s="73">
        <v>0</v>
      </c>
      <c r="X99" s="73">
        <v>0</v>
      </c>
      <c r="Y99" s="73">
        <v>0</v>
      </c>
      <c r="Z99" s="73">
        <v>0</v>
      </c>
      <c r="AA99" s="73">
        <v>0</v>
      </c>
      <c r="AB99" s="73">
        <v>0</v>
      </c>
      <c r="AC99" s="73">
        <v>0</v>
      </c>
      <c r="AD99" s="73">
        <v>0</v>
      </c>
      <c r="AE99" s="95">
        <f>+SUM('POAI 2022 - RANGO'!$P99:$AD99)</f>
        <v>6990000</v>
      </c>
    </row>
    <row r="100" spans="1:31" ht="53" thickBot="1" x14ac:dyDescent="0.4">
      <c r="A100" s="94" t="s">
        <v>57</v>
      </c>
      <c r="B100" s="74">
        <v>19</v>
      </c>
      <c r="C100" s="75" t="s">
        <v>58</v>
      </c>
      <c r="D100" s="75" t="s">
        <v>597</v>
      </c>
      <c r="E100" s="76">
        <v>1905</v>
      </c>
      <c r="F100" s="77" t="s">
        <v>634</v>
      </c>
      <c r="G100" s="75" t="s">
        <v>599</v>
      </c>
      <c r="H100" s="77" t="s">
        <v>635</v>
      </c>
      <c r="I100" s="78">
        <v>1905026</v>
      </c>
      <c r="J100" s="79" t="s">
        <v>113</v>
      </c>
      <c r="K100" s="75" t="s">
        <v>636</v>
      </c>
      <c r="L100" s="80">
        <v>190502601</v>
      </c>
      <c r="M100" s="81">
        <v>202068080103</v>
      </c>
      <c r="N100" s="77" t="s">
        <v>602</v>
      </c>
      <c r="O100" s="82">
        <v>1</v>
      </c>
      <c r="P100" s="72">
        <v>0</v>
      </c>
      <c r="Q100" s="73">
        <v>0</v>
      </c>
      <c r="R100" s="73">
        <v>24951459.059999999</v>
      </c>
      <c r="S100" s="73">
        <v>0</v>
      </c>
      <c r="T100" s="73">
        <v>0</v>
      </c>
      <c r="U100" s="73">
        <v>0</v>
      </c>
      <c r="V100" s="73">
        <v>0</v>
      </c>
      <c r="W100" s="73">
        <v>0</v>
      </c>
      <c r="X100" s="73">
        <v>0</v>
      </c>
      <c r="Y100" s="73">
        <v>0</v>
      </c>
      <c r="Z100" s="73">
        <v>0</v>
      </c>
      <c r="AA100" s="73">
        <v>0</v>
      </c>
      <c r="AB100" s="73">
        <v>0</v>
      </c>
      <c r="AC100" s="73">
        <v>0</v>
      </c>
      <c r="AD100" s="73">
        <v>0</v>
      </c>
      <c r="AE100" s="95">
        <f>+SUM('POAI 2022 - RANGO'!$P100:$AD100)</f>
        <v>24951459.059999999</v>
      </c>
    </row>
    <row r="101" spans="1:31" ht="53" thickBot="1" x14ac:dyDescent="0.4">
      <c r="A101" s="94" t="s">
        <v>57</v>
      </c>
      <c r="B101" s="74">
        <v>19</v>
      </c>
      <c r="C101" s="75" t="s">
        <v>58</v>
      </c>
      <c r="D101" s="75" t="s">
        <v>597</v>
      </c>
      <c r="E101" s="76">
        <v>1905</v>
      </c>
      <c r="F101" s="77" t="s">
        <v>634</v>
      </c>
      <c r="G101" s="75" t="s">
        <v>599</v>
      </c>
      <c r="H101" s="77" t="s">
        <v>639</v>
      </c>
      <c r="I101" s="78">
        <v>1905029</v>
      </c>
      <c r="J101" s="79" t="s">
        <v>114</v>
      </c>
      <c r="K101" s="75" t="s">
        <v>640</v>
      </c>
      <c r="L101" s="80">
        <v>190502901</v>
      </c>
      <c r="M101" s="81">
        <v>2020680810088</v>
      </c>
      <c r="N101" s="77" t="s">
        <v>605</v>
      </c>
      <c r="O101" s="82">
        <v>1</v>
      </c>
      <c r="P101" s="72">
        <v>27120000</v>
      </c>
      <c r="Q101" s="73">
        <v>0</v>
      </c>
      <c r="R101" s="73">
        <v>4800000</v>
      </c>
      <c r="S101" s="73">
        <v>0</v>
      </c>
      <c r="T101" s="73">
        <v>0</v>
      </c>
      <c r="U101" s="73">
        <v>0</v>
      </c>
      <c r="V101" s="73">
        <v>0</v>
      </c>
      <c r="W101" s="73">
        <v>0</v>
      </c>
      <c r="X101" s="73">
        <v>0</v>
      </c>
      <c r="Y101" s="73">
        <v>0</v>
      </c>
      <c r="Z101" s="73">
        <v>0</v>
      </c>
      <c r="AA101" s="73">
        <v>0</v>
      </c>
      <c r="AB101" s="73">
        <v>0</v>
      </c>
      <c r="AC101" s="73">
        <v>0</v>
      </c>
      <c r="AD101" s="73">
        <v>0</v>
      </c>
      <c r="AE101" s="95">
        <f>+SUM('POAI 2022 - RANGO'!$P101:$AD101)</f>
        <v>31920000</v>
      </c>
    </row>
    <row r="102" spans="1:31" ht="53" thickBot="1" x14ac:dyDescent="0.4">
      <c r="A102" s="94" t="s">
        <v>57</v>
      </c>
      <c r="B102" s="74">
        <v>19</v>
      </c>
      <c r="C102" s="75" t="s">
        <v>58</v>
      </c>
      <c r="D102" s="75" t="s">
        <v>597</v>
      </c>
      <c r="E102" s="76">
        <v>1905</v>
      </c>
      <c r="F102" s="77" t="s">
        <v>634</v>
      </c>
      <c r="G102" s="75" t="s">
        <v>599</v>
      </c>
      <c r="H102" s="77" t="s">
        <v>627</v>
      </c>
      <c r="I102" s="78">
        <v>1905014</v>
      </c>
      <c r="J102" s="79" t="s">
        <v>115</v>
      </c>
      <c r="K102" s="75" t="s">
        <v>628</v>
      </c>
      <c r="L102" s="80">
        <v>190501400</v>
      </c>
      <c r="M102" s="81">
        <v>2020680810088</v>
      </c>
      <c r="N102" s="77" t="s">
        <v>605</v>
      </c>
      <c r="O102" s="82">
        <v>1</v>
      </c>
      <c r="P102" s="72">
        <v>11400000</v>
      </c>
      <c r="Q102" s="73">
        <v>0</v>
      </c>
      <c r="R102" s="73">
        <v>11800000</v>
      </c>
      <c r="S102" s="73">
        <v>0</v>
      </c>
      <c r="T102" s="73">
        <v>0</v>
      </c>
      <c r="U102" s="73">
        <v>0</v>
      </c>
      <c r="V102" s="73">
        <v>0</v>
      </c>
      <c r="W102" s="73">
        <v>0</v>
      </c>
      <c r="X102" s="73">
        <v>0</v>
      </c>
      <c r="Y102" s="73">
        <v>0</v>
      </c>
      <c r="Z102" s="73">
        <v>0</v>
      </c>
      <c r="AA102" s="73">
        <v>0</v>
      </c>
      <c r="AB102" s="73">
        <v>0</v>
      </c>
      <c r="AC102" s="73">
        <v>0</v>
      </c>
      <c r="AD102" s="73">
        <v>0</v>
      </c>
      <c r="AE102" s="95">
        <f>+SUM('POAI 2022 - RANGO'!$P102:$AD102)</f>
        <v>23200000</v>
      </c>
    </row>
    <row r="103" spans="1:31" ht="53" thickBot="1" x14ac:dyDescent="0.4">
      <c r="A103" s="94" t="s">
        <v>57</v>
      </c>
      <c r="B103" s="74">
        <v>19</v>
      </c>
      <c r="C103" s="75" t="s">
        <v>58</v>
      </c>
      <c r="D103" s="75" t="s">
        <v>597</v>
      </c>
      <c r="E103" s="76">
        <v>1905</v>
      </c>
      <c r="F103" s="77" t="s">
        <v>634</v>
      </c>
      <c r="G103" s="75" t="s">
        <v>599</v>
      </c>
      <c r="H103" s="77" t="s">
        <v>635</v>
      </c>
      <c r="I103" s="78">
        <v>1905026</v>
      </c>
      <c r="J103" s="79" t="s">
        <v>116</v>
      </c>
      <c r="K103" s="75" t="s">
        <v>641</v>
      </c>
      <c r="L103" s="80">
        <v>190502600</v>
      </c>
      <c r="M103" s="81">
        <v>2020680810088</v>
      </c>
      <c r="N103" s="77" t="s">
        <v>605</v>
      </c>
      <c r="O103" s="82">
        <v>1</v>
      </c>
      <c r="P103" s="72">
        <v>1654000</v>
      </c>
      <c r="Q103" s="73">
        <v>0</v>
      </c>
      <c r="R103" s="73">
        <v>5336000</v>
      </c>
      <c r="S103" s="73">
        <v>0</v>
      </c>
      <c r="T103" s="73">
        <v>0</v>
      </c>
      <c r="U103" s="73">
        <v>0</v>
      </c>
      <c r="V103" s="73">
        <v>0</v>
      </c>
      <c r="W103" s="73">
        <v>0</v>
      </c>
      <c r="X103" s="73">
        <v>0</v>
      </c>
      <c r="Y103" s="73">
        <v>0</v>
      </c>
      <c r="Z103" s="73">
        <v>0</v>
      </c>
      <c r="AA103" s="73">
        <v>0</v>
      </c>
      <c r="AB103" s="73">
        <v>0</v>
      </c>
      <c r="AC103" s="73">
        <v>0</v>
      </c>
      <c r="AD103" s="73">
        <v>0</v>
      </c>
      <c r="AE103" s="95">
        <f>+SUM('POAI 2022 - RANGO'!$P103:$AD103)</f>
        <v>6990000</v>
      </c>
    </row>
    <row r="104" spans="1:31" ht="53" thickBot="1" x14ac:dyDescent="0.4">
      <c r="A104" s="94" t="s">
        <v>57</v>
      </c>
      <c r="B104" s="74">
        <v>19</v>
      </c>
      <c r="C104" s="75" t="s">
        <v>117</v>
      </c>
      <c r="D104" s="75" t="s">
        <v>642</v>
      </c>
      <c r="E104" s="76">
        <v>1906</v>
      </c>
      <c r="F104" s="77" t="s">
        <v>643</v>
      </c>
      <c r="G104" s="75" t="s">
        <v>599</v>
      </c>
      <c r="H104" s="77" t="s">
        <v>644</v>
      </c>
      <c r="I104" s="78">
        <v>1906004</v>
      </c>
      <c r="J104" s="79" t="s">
        <v>645</v>
      </c>
      <c r="K104" s="75" t="s">
        <v>646</v>
      </c>
      <c r="L104" s="80">
        <v>190600400</v>
      </c>
      <c r="M104" s="81">
        <v>2020680810095</v>
      </c>
      <c r="N104" s="77" t="s">
        <v>647</v>
      </c>
      <c r="O104" s="82">
        <v>1</v>
      </c>
      <c r="P104" s="72">
        <v>54412534.810000002</v>
      </c>
      <c r="Q104" s="73">
        <v>0</v>
      </c>
      <c r="R104" s="73">
        <v>0</v>
      </c>
      <c r="S104" s="73">
        <v>0</v>
      </c>
      <c r="T104" s="73">
        <v>0</v>
      </c>
      <c r="U104" s="73">
        <v>0</v>
      </c>
      <c r="V104" s="73">
        <v>0</v>
      </c>
      <c r="W104" s="73">
        <v>0</v>
      </c>
      <c r="X104" s="73">
        <v>0</v>
      </c>
      <c r="Y104" s="73">
        <v>0</v>
      </c>
      <c r="Z104" s="73">
        <v>0</v>
      </c>
      <c r="AA104" s="73">
        <v>0</v>
      </c>
      <c r="AB104" s="73">
        <v>0</v>
      </c>
      <c r="AC104" s="73">
        <v>0</v>
      </c>
      <c r="AD104" s="73">
        <v>0</v>
      </c>
      <c r="AE104" s="95">
        <f>+SUM('POAI 2022 - RANGO'!$P104:$AD104)</f>
        <v>54412534.810000002</v>
      </c>
    </row>
    <row r="105" spans="1:31" ht="53" thickBot="1" x14ac:dyDescent="0.4">
      <c r="A105" s="94" t="s">
        <v>57</v>
      </c>
      <c r="B105" s="74">
        <v>19</v>
      </c>
      <c r="C105" s="75" t="s">
        <v>122</v>
      </c>
      <c r="D105" s="75" t="s">
        <v>642</v>
      </c>
      <c r="E105" s="76">
        <v>1906</v>
      </c>
      <c r="F105" s="77" t="s">
        <v>643</v>
      </c>
      <c r="G105" s="75" t="s">
        <v>599</v>
      </c>
      <c r="H105" s="77" t="s">
        <v>644</v>
      </c>
      <c r="I105" s="78">
        <v>1906004</v>
      </c>
      <c r="J105" s="79" t="s">
        <v>645</v>
      </c>
      <c r="K105" s="75" t="s">
        <v>646</v>
      </c>
      <c r="L105" s="80">
        <v>190600400</v>
      </c>
      <c r="M105" s="81">
        <v>2020680810095</v>
      </c>
      <c r="N105" s="77" t="s">
        <v>647</v>
      </c>
      <c r="O105" s="82">
        <v>1</v>
      </c>
      <c r="P105" s="72">
        <v>67929000</v>
      </c>
      <c r="Q105" s="73">
        <v>0</v>
      </c>
      <c r="R105" s="73">
        <v>0</v>
      </c>
      <c r="S105" s="73">
        <v>0</v>
      </c>
      <c r="T105" s="73">
        <v>0</v>
      </c>
      <c r="U105" s="73">
        <v>0</v>
      </c>
      <c r="V105" s="73">
        <v>0</v>
      </c>
      <c r="W105" s="73">
        <v>0</v>
      </c>
      <c r="X105" s="73">
        <v>0</v>
      </c>
      <c r="Y105" s="73">
        <v>0</v>
      </c>
      <c r="Z105" s="73">
        <v>0</v>
      </c>
      <c r="AA105" s="73">
        <v>0</v>
      </c>
      <c r="AB105" s="73">
        <v>0</v>
      </c>
      <c r="AC105" s="73">
        <v>0</v>
      </c>
      <c r="AD105" s="73">
        <v>0</v>
      </c>
      <c r="AE105" s="95">
        <f>+SUM('POAI 2022 - RANGO'!$P105:$AD105)</f>
        <v>67929000</v>
      </c>
    </row>
    <row r="106" spans="1:31" ht="42.5" thickBot="1" x14ac:dyDescent="0.4">
      <c r="A106" s="94" t="s">
        <v>57</v>
      </c>
      <c r="B106" s="74">
        <v>19</v>
      </c>
      <c r="C106" s="75" t="s">
        <v>119</v>
      </c>
      <c r="D106" s="75" t="s">
        <v>642</v>
      </c>
      <c r="E106" s="76">
        <v>1906</v>
      </c>
      <c r="F106" s="77" t="s">
        <v>648</v>
      </c>
      <c r="G106" s="75" t="s">
        <v>599</v>
      </c>
      <c r="H106" s="77" t="s">
        <v>644</v>
      </c>
      <c r="I106" s="78">
        <v>1906004</v>
      </c>
      <c r="J106" s="79" t="s">
        <v>118</v>
      </c>
      <c r="K106" s="75" t="s">
        <v>649</v>
      </c>
      <c r="L106" s="80">
        <v>190600401</v>
      </c>
      <c r="M106" s="81">
        <v>2020680810102</v>
      </c>
      <c r="N106" s="77" t="s">
        <v>650</v>
      </c>
      <c r="O106" s="82">
        <v>1</v>
      </c>
      <c r="P106" s="72">
        <v>1619740000</v>
      </c>
      <c r="Q106" s="73">
        <v>0</v>
      </c>
      <c r="R106" s="73">
        <v>43066435964</v>
      </c>
      <c r="S106" s="73">
        <v>0</v>
      </c>
      <c r="T106" s="73">
        <v>0</v>
      </c>
      <c r="U106" s="73">
        <v>0</v>
      </c>
      <c r="V106" s="73">
        <v>0</v>
      </c>
      <c r="W106" s="73">
        <v>0</v>
      </c>
      <c r="X106" s="73">
        <v>0</v>
      </c>
      <c r="Y106" s="73">
        <v>0</v>
      </c>
      <c r="Z106" s="73">
        <v>0</v>
      </c>
      <c r="AA106" s="73">
        <v>6932780791</v>
      </c>
      <c r="AB106" s="73">
        <v>0</v>
      </c>
      <c r="AC106" s="73">
        <v>0</v>
      </c>
      <c r="AD106" s="73">
        <v>70426108229</v>
      </c>
      <c r="AE106" s="95">
        <f>+SUM('POAI 2022 - RANGO'!$P106:$AD106)</f>
        <v>122045064984</v>
      </c>
    </row>
    <row r="107" spans="1:31" ht="63.5" thickBot="1" x14ac:dyDescent="0.4">
      <c r="A107" s="94" t="s">
        <v>57</v>
      </c>
      <c r="B107" s="74">
        <v>19</v>
      </c>
      <c r="C107" s="75" t="s">
        <v>119</v>
      </c>
      <c r="D107" s="75" t="s">
        <v>642</v>
      </c>
      <c r="E107" s="76">
        <v>1906</v>
      </c>
      <c r="F107" s="77" t="s">
        <v>648</v>
      </c>
      <c r="G107" s="75" t="s">
        <v>599</v>
      </c>
      <c r="H107" s="77" t="s">
        <v>651</v>
      </c>
      <c r="I107" s="78">
        <v>1906031</v>
      </c>
      <c r="J107" s="79" t="s">
        <v>120</v>
      </c>
      <c r="K107" s="75" t="s">
        <v>652</v>
      </c>
      <c r="L107" s="80">
        <v>190603100</v>
      </c>
      <c r="M107" s="81">
        <v>2020680810102</v>
      </c>
      <c r="N107" s="77" t="s">
        <v>650</v>
      </c>
      <c r="O107" s="82">
        <v>1</v>
      </c>
      <c r="P107" s="72">
        <v>29890000</v>
      </c>
      <c r="Q107" s="73">
        <v>0</v>
      </c>
      <c r="R107" s="73">
        <v>0</v>
      </c>
      <c r="S107" s="73">
        <v>0</v>
      </c>
      <c r="T107" s="73">
        <v>0</v>
      </c>
      <c r="U107" s="73">
        <v>0</v>
      </c>
      <c r="V107" s="73">
        <v>0</v>
      </c>
      <c r="W107" s="73">
        <v>0</v>
      </c>
      <c r="X107" s="73">
        <v>0</v>
      </c>
      <c r="Y107" s="73">
        <v>0</v>
      </c>
      <c r="Z107" s="73">
        <v>0</v>
      </c>
      <c r="AA107" s="73">
        <v>0</v>
      </c>
      <c r="AB107" s="73">
        <v>0</v>
      </c>
      <c r="AC107" s="73">
        <v>0</v>
      </c>
      <c r="AD107" s="73">
        <v>0</v>
      </c>
      <c r="AE107" s="95">
        <f>+SUM('POAI 2022 - RANGO'!$P107:$AD107)</f>
        <v>29890000</v>
      </c>
    </row>
    <row r="108" spans="1:31" ht="74" thickBot="1" x14ac:dyDescent="0.4">
      <c r="A108" s="94" t="s">
        <v>57</v>
      </c>
      <c r="B108" s="74">
        <v>19</v>
      </c>
      <c r="C108" s="75" t="s">
        <v>119</v>
      </c>
      <c r="D108" s="75" t="s">
        <v>642</v>
      </c>
      <c r="E108" s="76">
        <v>1906</v>
      </c>
      <c r="F108" s="77" t="s">
        <v>648</v>
      </c>
      <c r="G108" s="75" t="s">
        <v>599</v>
      </c>
      <c r="H108" s="77" t="s">
        <v>653</v>
      </c>
      <c r="I108" s="78">
        <v>1906032</v>
      </c>
      <c r="J108" s="79" t="s">
        <v>121</v>
      </c>
      <c r="K108" s="75" t="s">
        <v>654</v>
      </c>
      <c r="L108" s="80">
        <v>190603200</v>
      </c>
      <c r="M108" s="81">
        <v>2020680810102</v>
      </c>
      <c r="N108" s="77" t="s">
        <v>650</v>
      </c>
      <c r="O108" s="82">
        <v>1</v>
      </c>
      <c r="P108" s="72">
        <v>1170000</v>
      </c>
      <c r="Q108" s="73">
        <v>0</v>
      </c>
      <c r="R108" s="73">
        <v>0</v>
      </c>
      <c r="S108" s="73">
        <v>0</v>
      </c>
      <c r="T108" s="73">
        <v>0</v>
      </c>
      <c r="U108" s="73">
        <v>0</v>
      </c>
      <c r="V108" s="73">
        <v>0</v>
      </c>
      <c r="W108" s="73">
        <v>0</v>
      </c>
      <c r="X108" s="73">
        <v>0</v>
      </c>
      <c r="Y108" s="73">
        <v>0</v>
      </c>
      <c r="Z108" s="73">
        <v>0</v>
      </c>
      <c r="AA108" s="73">
        <v>0</v>
      </c>
      <c r="AB108" s="73">
        <v>0</v>
      </c>
      <c r="AC108" s="73">
        <v>0</v>
      </c>
      <c r="AD108" s="73">
        <v>0</v>
      </c>
      <c r="AE108" s="95">
        <f>+SUM('POAI 2022 - RANGO'!$P108:$AD108)</f>
        <v>1170000</v>
      </c>
    </row>
    <row r="109" spans="1:31" ht="42.5" thickBot="1" x14ac:dyDescent="0.4">
      <c r="A109" s="94" t="s">
        <v>57</v>
      </c>
      <c r="B109" s="74">
        <v>19</v>
      </c>
      <c r="C109" s="75" t="s">
        <v>122</v>
      </c>
      <c r="D109" s="75" t="s">
        <v>655</v>
      </c>
      <c r="E109" s="76">
        <v>1903</v>
      </c>
      <c r="F109" s="77" t="s">
        <v>656</v>
      </c>
      <c r="G109" s="75" t="s">
        <v>599</v>
      </c>
      <c r="H109" s="77" t="s">
        <v>657</v>
      </c>
      <c r="I109" s="78">
        <v>1903025</v>
      </c>
      <c r="J109" s="79" t="s">
        <v>658</v>
      </c>
      <c r="K109" s="75" t="s">
        <v>659</v>
      </c>
      <c r="L109" s="80">
        <v>190302500</v>
      </c>
      <c r="M109" s="81">
        <v>2020680810114</v>
      </c>
      <c r="N109" s="77" t="s">
        <v>660</v>
      </c>
      <c r="O109" s="82">
        <v>1</v>
      </c>
      <c r="P109" s="72">
        <v>800000000</v>
      </c>
      <c r="Q109" s="73">
        <v>0</v>
      </c>
      <c r="R109" s="73">
        <v>0</v>
      </c>
      <c r="S109" s="73">
        <v>0</v>
      </c>
      <c r="T109" s="73">
        <v>0</v>
      </c>
      <c r="U109" s="73">
        <v>0</v>
      </c>
      <c r="V109" s="73">
        <v>0</v>
      </c>
      <c r="W109" s="73">
        <v>0</v>
      </c>
      <c r="X109" s="73">
        <v>0</v>
      </c>
      <c r="Y109" s="73">
        <v>0</v>
      </c>
      <c r="Z109" s="73">
        <v>0</v>
      </c>
      <c r="AA109" s="73">
        <v>0</v>
      </c>
      <c r="AB109" s="73">
        <v>0</v>
      </c>
      <c r="AC109" s="73">
        <v>0</v>
      </c>
      <c r="AD109" s="73">
        <v>200000000</v>
      </c>
      <c r="AE109" s="95">
        <f>+SUM('POAI 2022 - RANGO'!$P109:$AD109)</f>
        <v>1000000000</v>
      </c>
    </row>
    <row r="110" spans="1:31" ht="42.5" thickBot="1" x14ac:dyDescent="0.4">
      <c r="A110" s="94" t="s">
        <v>57</v>
      </c>
      <c r="B110" s="74">
        <v>19</v>
      </c>
      <c r="C110" s="75" t="s">
        <v>122</v>
      </c>
      <c r="D110" s="75" t="s">
        <v>597</v>
      </c>
      <c r="E110" s="76">
        <v>1905</v>
      </c>
      <c r="F110" s="77" t="s">
        <v>661</v>
      </c>
      <c r="G110" s="75" t="s">
        <v>599</v>
      </c>
      <c r="H110" s="77" t="s">
        <v>662</v>
      </c>
      <c r="I110" s="78">
        <v>1905030</v>
      </c>
      <c r="J110" s="79" t="s">
        <v>123</v>
      </c>
      <c r="K110" s="75" t="s">
        <v>663</v>
      </c>
      <c r="L110" s="80">
        <v>190503000</v>
      </c>
      <c r="M110" s="81">
        <v>2020680810134</v>
      </c>
      <c r="N110" s="77" t="s">
        <v>664</v>
      </c>
      <c r="O110" s="82">
        <v>1</v>
      </c>
      <c r="P110" s="72">
        <v>19800000</v>
      </c>
      <c r="Q110" s="73">
        <v>0</v>
      </c>
      <c r="R110" s="73">
        <v>0</v>
      </c>
      <c r="S110" s="73">
        <v>0</v>
      </c>
      <c r="T110" s="73">
        <v>0</v>
      </c>
      <c r="U110" s="73">
        <v>0</v>
      </c>
      <c r="V110" s="73">
        <v>0</v>
      </c>
      <c r="W110" s="73">
        <v>0</v>
      </c>
      <c r="X110" s="73">
        <v>0</v>
      </c>
      <c r="Y110" s="73">
        <v>0</v>
      </c>
      <c r="Z110" s="73">
        <v>0</v>
      </c>
      <c r="AA110" s="73">
        <v>0</v>
      </c>
      <c r="AB110" s="73">
        <v>0</v>
      </c>
      <c r="AC110" s="73">
        <v>0</v>
      </c>
      <c r="AD110" s="73">
        <v>0</v>
      </c>
      <c r="AE110" s="95">
        <f>+SUM('POAI 2022 - RANGO'!$P110:$AD110)</f>
        <v>19800000</v>
      </c>
    </row>
    <row r="111" spans="1:31" ht="42.5" thickBot="1" x14ac:dyDescent="0.4">
      <c r="A111" s="94" t="s">
        <v>57</v>
      </c>
      <c r="B111" s="74">
        <v>19</v>
      </c>
      <c r="C111" s="75" t="s">
        <v>122</v>
      </c>
      <c r="D111" s="75" t="s">
        <v>597</v>
      </c>
      <c r="E111" s="76">
        <v>1905</v>
      </c>
      <c r="F111" s="77" t="s">
        <v>661</v>
      </c>
      <c r="G111" s="75" t="s">
        <v>599</v>
      </c>
      <c r="H111" s="77" t="s">
        <v>662</v>
      </c>
      <c r="I111" s="78">
        <v>1905030</v>
      </c>
      <c r="J111" s="79" t="s">
        <v>124</v>
      </c>
      <c r="K111" s="75" t="s">
        <v>663</v>
      </c>
      <c r="L111" s="80">
        <v>190503000</v>
      </c>
      <c r="M111" s="81">
        <v>2020680810134</v>
      </c>
      <c r="N111" s="77" t="s">
        <v>664</v>
      </c>
      <c r="O111" s="82">
        <v>1</v>
      </c>
      <c r="P111" s="72">
        <v>10560000</v>
      </c>
      <c r="Q111" s="73">
        <v>0</v>
      </c>
      <c r="R111" s="73">
        <v>0</v>
      </c>
      <c r="S111" s="73">
        <v>0</v>
      </c>
      <c r="T111" s="73">
        <v>0</v>
      </c>
      <c r="U111" s="73">
        <v>0</v>
      </c>
      <c r="V111" s="73">
        <v>0</v>
      </c>
      <c r="W111" s="73">
        <v>0</v>
      </c>
      <c r="X111" s="73">
        <v>0</v>
      </c>
      <c r="Y111" s="73">
        <v>0</v>
      </c>
      <c r="Z111" s="73">
        <v>0</v>
      </c>
      <c r="AA111" s="73">
        <v>0</v>
      </c>
      <c r="AB111" s="73">
        <v>0</v>
      </c>
      <c r="AC111" s="73">
        <v>0</v>
      </c>
      <c r="AD111" s="73">
        <v>0</v>
      </c>
      <c r="AE111" s="95">
        <f>+SUM('POAI 2022 - RANGO'!$P111:$AD111)</f>
        <v>10560000</v>
      </c>
    </row>
    <row r="112" spans="1:31" ht="42.5" thickBot="1" x14ac:dyDescent="0.4">
      <c r="A112" s="94" t="s">
        <v>57</v>
      </c>
      <c r="B112" s="74">
        <v>19</v>
      </c>
      <c r="C112" s="75" t="s">
        <v>122</v>
      </c>
      <c r="D112" s="75" t="s">
        <v>597</v>
      </c>
      <c r="E112" s="76">
        <v>1905</v>
      </c>
      <c r="F112" s="77" t="s">
        <v>661</v>
      </c>
      <c r="G112" s="75" t="s">
        <v>599</v>
      </c>
      <c r="H112" s="77" t="s">
        <v>662</v>
      </c>
      <c r="I112" s="78">
        <v>1905030</v>
      </c>
      <c r="J112" s="79" t="s">
        <v>125</v>
      </c>
      <c r="K112" s="75" t="s">
        <v>663</v>
      </c>
      <c r="L112" s="80">
        <v>190503000</v>
      </c>
      <c r="M112" s="81">
        <v>2020680810134</v>
      </c>
      <c r="N112" s="77" t="s">
        <v>664</v>
      </c>
      <c r="O112" s="82">
        <v>1</v>
      </c>
      <c r="P112" s="72">
        <v>19800000</v>
      </c>
      <c r="Q112" s="73">
        <v>0</v>
      </c>
      <c r="R112" s="73">
        <v>0</v>
      </c>
      <c r="S112" s="73">
        <v>0</v>
      </c>
      <c r="T112" s="73">
        <v>0</v>
      </c>
      <c r="U112" s="73">
        <v>0</v>
      </c>
      <c r="V112" s="73">
        <v>0</v>
      </c>
      <c r="W112" s="73">
        <v>0</v>
      </c>
      <c r="X112" s="73">
        <v>0</v>
      </c>
      <c r="Y112" s="73">
        <v>0</v>
      </c>
      <c r="Z112" s="73">
        <v>0</v>
      </c>
      <c r="AA112" s="73">
        <v>0</v>
      </c>
      <c r="AB112" s="73">
        <v>0</v>
      </c>
      <c r="AC112" s="73">
        <v>0</v>
      </c>
      <c r="AD112" s="73">
        <v>0</v>
      </c>
      <c r="AE112" s="95">
        <f>+SUM('POAI 2022 - RANGO'!$P112:$AD112)</f>
        <v>19800000</v>
      </c>
    </row>
    <row r="113" spans="1:31" ht="42.5" thickBot="1" x14ac:dyDescent="0.4">
      <c r="A113" s="94" t="s">
        <v>57</v>
      </c>
      <c r="B113" s="74">
        <v>19</v>
      </c>
      <c r="C113" s="75" t="s">
        <v>122</v>
      </c>
      <c r="D113" s="75" t="s">
        <v>597</v>
      </c>
      <c r="E113" s="76">
        <v>1905</v>
      </c>
      <c r="F113" s="77" t="s">
        <v>661</v>
      </c>
      <c r="G113" s="75" t="s">
        <v>599</v>
      </c>
      <c r="H113" s="77" t="s">
        <v>662</v>
      </c>
      <c r="I113" s="78">
        <v>1905030</v>
      </c>
      <c r="J113" s="79" t="s">
        <v>126</v>
      </c>
      <c r="K113" s="75" t="s">
        <v>663</v>
      </c>
      <c r="L113" s="80">
        <v>190503000</v>
      </c>
      <c r="M113" s="81">
        <v>2020680810134</v>
      </c>
      <c r="N113" s="77" t="s">
        <v>664</v>
      </c>
      <c r="O113" s="82">
        <v>1</v>
      </c>
      <c r="P113" s="72">
        <v>500000000</v>
      </c>
      <c r="Q113" s="73">
        <v>0</v>
      </c>
      <c r="R113" s="73">
        <v>0</v>
      </c>
      <c r="S113" s="73">
        <v>0</v>
      </c>
      <c r="T113" s="73">
        <v>0</v>
      </c>
      <c r="U113" s="73">
        <v>0</v>
      </c>
      <c r="V113" s="73">
        <v>0</v>
      </c>
      <c r="W113" s="73">
        <v>0</v>
      </c>
      <c r="X113" s="73">
        <v>0</v>
      </c>
      <c r="Y113" s="73">
        <v>0</v>
      </c>
      <c r="Z113" s="73">
        <v>0</v>
      </c>
      <c r="AA113" s="73">
        <v>0</v>
      </c>
      <c r="AB113" s="73">
        <v>0</v>
      </c>
      <c r="AC113" s="73">
        <v>0</v>
      </c>
      <c r="AD113" s="73">
        <v>200000000</v>
      </c>
      <c r="AE113" s="95">
        <f>+SUM('POAI 2022 - RANGO'!$P113:$AD113)</f>
        <v>700000000</v>
      </c>
    </row>
    <row r="114" spans="1:31" ht="32" thickBot="1" x14ac:dyDescent="0.4">
      <c r="A114" s="94" t="s">
        <v>57</v>
      </c>
      <c r="B114" s="74">
        <v>19</v>
      </c>
      <c r="C114" s="75" t="s">
        <v>122</v>
      </c>
      <c r="D114" s="75" t="s">
        <v>597</v>
      </c>
      <c r="E114" s="76">
        <v>1905</v>
      </c>
      <c r="F114" s="77" t="s">
        <v>661</v>
      </c>
      <c r="G114" s="75" t="s">
        <v>599</v>
      </c>
      <c r="H114" s="77" t="s">
        <v>665</v>
      </c>
      <c r="I114" s="78">
        <v>1905019</v>
      </c>
      <c r="J114" s="79" t="s">
        <v>127</v>
      </c>
      <c r="K114" s="75" t="s">
        <v>666</v>
      </c>
      <c r="L114" s="80">
        <v>190501900</v>
      </c>
      <c r="M114" s="81">
        <v>2020680810134</v>
      </c>
      <c r="N114" s="77" t="s">
        <v>664</v>
      </c>
      <c r="O114" s="82">
        <v>1</v>
      </c>
      <c r="P114" s="72">
        <v>38900000</v>
      </c>
      <c r="Q114" s="73">
        <v>0</v>
      </c>
      <c r="R114" s="73">
        <v>0</v>
      </c>
      <c r="S114" s="73">
        <v>0</v>
      </c>
      <c r="T114" s="73">
        <v>0</v>
      </c>
      <c r="U114" s="73">
        <v>0</v>
      </c>
      <c r="V114" s="73">
        <v>0</v>
      </c>
      <c r="W114" s="73">
        <v>0</v>
      </c>
      <c r="X114" s="73">
        <v>0</v>
      </c>
      <c r="Y114" s="73">
        <v>0</v>
      </c>
      <c r="Z114" s="73">
        <v>0</v>
      </c>
      <c r="AA114" s="73">
        <v>0</v>
      </c>
      <c r="AB114" s="73">
        <v>0</v>
      </c>
      <c r="AC114" s="73">
        <v>0</v>
      </c>
      <c r="AD114" s="73">
        <v>0</v>
      </c>
      <c r="AE114" s="95">
        <f>+SUM('POAI 2022 - RANGO'!$P114:$AD114)</f>
        <v>38900000</v>
      </c>
    </row>
    <row r="115" spans="1:31" ht="42.5" thickBot="1" x14ac:dyDescent="0.4">
      <c r="A115" s="94" t="s">
        <v>57</v>
      </c>
      <c r="B115" s="74">
        <v>19</v>
      </c>
      <c r="C115" s="75" t="s">
        <v>122</v>
      </c>
      <c r="D115" s="75" t="s">
        <v>597</v>
      </c>
      <c r="E115" s="76">
        <v>1905</v>
      </c>
      <c r="F115" s="77" t="s">
        <v>661</v>
      </c>
      <c r="G115" s="75" t="s">
        <v>599</v>
      </c>
      <c r="H115" s="77" t="s">
        <v>662</v>
      </c>
      <c r="I115" s="78">
        <v>1905030</v>
      </c>
      <c r="J115" s="79" t="s">
        <v>128</v>
      </c>
      <c r="K115" s="75" t="s">
        <v>663</v>
      </c>
      <c r="L115" s="80">
        <v>190503000</v>
      </c>
      <c r="M115" s="81">
        <v>2020680810134</v>
      </c>
      <c r="N115" s="77" t="s">
        <v>664</v>
      </c>
      <c r="O115" s="82">
        <v>1</v>
      </c>
      <c r="P115" s="72">
        <v>19800000</v>
      </c>
      <c r="Q115" s="73">
        <v>0</v>
      </c>
      <c r="R115" s="73">
        <v>0</v>
      </c>
      <c r="S115" s="73">
        <v>0</v>
      </c>
      <c r="T115" s="73">
        <v>0</v>
      </c>
      <c r="U115" s="73">
        <v>0</v>
      </c>
      <c r="V115" s="73">
        <v>0</v>
      </c>
      <c r="W115" s="73">
        <v>0</v>
      </c>
      <c r="X115" s="73">
        <v>0</v>
      </c>
      <c r="Y115" s="73">
        <v>0</v>
      </c>
      <c r="Z115" s="73">
        <v>0</v>
      </c>
      <c r="AA115" s="73">
        <v>0</v>
      </c>
      <c r="AB115" s="73">
        <v>0</v>
      </c>
      <c r="AC115" s="73">
        <v>0</v>
      </c>
      <c r="AD115" s="73">
        <v>0</v>
      </c>
      <c r="AE115" s="95">
        <f>+SUM('POAI 2022 - RANGO'!$P115:$AD115)</f>
        <v>19800000</v>
      </c>
    </row>
    <row r="116" spans="1:31" ht="42.5" thickBot="1" x14ac:dyDescent="0.4">
      <c r="A116" s="94" t="s">
        <v>57</v>
      </c>
      <c r="B116" s="74">
        <v>19</v>
      </c>
      <c r="C116" s="75" t="s">
        <v>122</v>
      </c>
      <c r="D116" s="75" t="s">
        <v>597</v>
      </c>
      <c r="E116" s="76">
        <v>1905</v>
      </c>
      <c r="F116" s="77" t="s">
        <v>661</v>
      </c>
      <c r="G116" s="75" t="s">
        <v>599</v>
      </c>
      <c r="H116" s="77" t="s">
        <v>667</v>
      </c>
      <c r="I116" s="78">
        <v>1905015</v>
      </c>
      <c r="J116" s="79" t="s">
        <v>129</v>
      </c>
      <c r="K116" s="75" t="s">
        <v>668</v>
      </c>
      <c r="L116" s="80">
        <v>190501502</v>
      </c>
      <c r="M116" s="81">
        <v>2020680810134</v>
      </c>
      <c r="N116" s="77" t="s">
        <v>664</v>
      </c>
      <c r="O116" s="82">
        <v>1</v>
      </c>
      <c r="P116" s="72">
        <v>3900000</v>
      </c>
      <c r="Q116" s="73">
        <v>0</v>
      </c>
      <c r="R116" s="73">
        <v>0</v>
      </c>
      <c r="S116" s="73">
        <v>0</v>
      </c>
      <c r="T116" s="73">
        <v>0</v>
      </c>
      <c r="U116" s="73">
        <v>0</v>
      </c>
      <c r="V116" s="73">
        <v>0</v>
      </c>
      <c r="W116" s="73">
        <v>0</v>
      </c>
      <c r="X116" s="73">
        <v>0</v>
      </c>
      <c r="Y116" s="73">
        <v>0</v>
      </c>
      <c r="Z116" s="73">
        <v>0</v>
      </c>
      <c r="AA116" s="73">
        <v>0</v>
      </c>
      <c r="AB116" s="73">
        <v>0</v>
      </c>
      <c r="AC116" s="73">
        <v>0</v>
      </c>
      <c r="AD116" s="73">
        <v>0</v>
      </c>
      <c r="AE116" s="95">
        <f>+SUM('POAI 2022 - RANGO'!$P116:$AD116)</f>
        <v>3900000</v>
      </c>
    </row>
    <row r="117" spans="1:31" ht="53" thickBot="1" x14ac:dyDescent="0.4">
      <c r="A117" s="94" t="s">
        <v>57</v>
      </c>
      <c r="B117" s="74">
        <v>19</v>
      </c>
      <c r="C117" s="75" t="s">
        <v>122</v>
      </c>
      <c r="D117" s="75" t="s">
        <v>597</v>
      </c>
      <c r="E117" s="76">
        <v>1905</v>
      </c>
      <c r="F117" s="77" t="s">
        <v>661</v>
      </c>
      <c r="G117" s="75" t="s">
        <v>599</v>
      </c>
      <c r="H117" s="77" t="s">
        <v>662</v>
      </c>
      <c r="I117" s="78">
        <v>1905030</v>
      </c>
      <c r="J117" s="79" t="s">
        <v>130</v>
      </c>
      <c r="K117" s="75" t="s">
        <v>663</v>
      </c>
      <c r="L117" s="80">
        <v>190503000</v>
      </c>
      <c r="M117" s="81">
        <v>2020680810134</v>
      </c>
      <c r="N117" s="77" t="s">
        <v>664</v>
      </c>
      <c r="O117" s="82">
        <v>1</v>
      </c>
      <c r="P117" s="72">
        <v>3900000</v>
      </c>
      <c r="Q117" s="73">
        <v>0</v>
      </c>
      <c r="R117" s="73">
        <v>0</v>
      </c>
      <c r="S117" s="73">
        <v>0</v>
      </c>
      <c r="T117" s="73">
        <v>0</v>
      </c>
      <c r="U117" s="73">
        <v>0</v>
      </c>
      <c r="V117" s="73">
        <v>0</v>
      </c>
      <c r="W117" s="73">
        <v>0</v>
      </c>
      <c r="X117" s="73">
        <v>0</v>
      </c>
      <c r="Y117" s="73">
        <v>0</v>
      </c>
      <c r="Z117" s="73">
        <v>0</v>
      </c>
      <c r="AA117" s="73">
        <v>0</v>
      </c>
      <c r="AB117" s="73">
        <v>0</v>
      </c>
      <c r="AC117" s="73">
        <v>0</v>
      </c>
      <c r="AD117" s="73">
        <v>0</v>
      </c>
      <c r="AE117" s="95">
        <f>+SUM('POAI 2022 - RANGO'!$P117:$AD117)</f>
        <v>3900000</v>
      </c>
    </row>
    <row r="118" spans="1:31" ht="42.5" thickBot="1" x14ac:dyDescent="0.4">
      <c r="A118" s="94" t="s">
        <v>57</v>
      </c>
      <c r="B118" s="74">
        <v>19</v>
      </c>
      <c r="C118" s="75" t="s">
        <v>122</v>
      </c>
      <c r="D118" s="75" t="s">
        <v>597</v>
      </c>
      <c r="E118" s="76">
        <v>1905</v>
      </c>
      <c r="F118" s="77" t="s">
        <v>661</v>
      </c>
      <c r="G118" s="75" t="s">
        <v>599</v>
      </c>
      <c r="H118" s="77" t="s">
        <v>662</v>
      </c>
      <c r="I118" s="78">
        <v>1905030</v>
      </c>
      <c r="J118" s="79" t="s">
        <v>669</v>
      </c>
      <c r="K118" s="75" t="s">
        <v>663</v>
      </c>
      <c r="L118" s="80">
        <v>190503000</v>
      </c>
      <c r="M118" s="81">
        <v>2020680810134</v>
      </c>
      <c r="N118" s="77" t="s">
        <v>664</v>
      </c>
      <c r="O118" s="82">
        <v>1</v>
      </c>
      <c r="P118" s="72">
        <v>26340000</v>
      </c>
      <c r="Q118" s="73">
        <v>0</v>
      </c>
      <c r="R118" s="73">
        <v>0</v>
      </c>
      <c r="S118" s="73">
        <v>0</v>
      </c>
      <c r="T118" s="73">
        <v>0</v>
      </c>
      <c r="U118" s="73">
        <v>0</v>
      </c>
      <c r="V118" s="73">
        <v>0</v>
      </c>
      <c r="W118" s="73">
        <v>0</v>
      </c>
      <c r="X118" s="73">
        <v>0</v>
      </c>
      <c r="Y118" s="73">
        <v>0</v>
      </c>
      <c r="Z118" s="73">
        <v>0</v>
      </c>
      <c r="AA118" s="73">
        <v>0</v>
      </c>
      <c r="AB118" s="73">
        <v>0</v>
      </c>
      <c r="AC118" s="73">
        <v>0</v>
      </c>
      <c r="AD118" s="73">
        <v>0</v>
      </c>
      <c r="AE118" s="95">
        <f>+SUM('POAI 2022 - RANGO'!$P118:$AD118)</f>
        <v>26340000</v>
      </c>
    </row>
    <row r="119" spans="1:31" ht="42.5" thickBot="1" x14ac:dyDescent="0.4">
      <c r="A119" s="94" t="s">
        <v>57</v>
      </c>
      <c r="B119" s="74">
        <v>19</v>
      </c>
      <c r="C119" s="75" t="s">
        <v>122</v>
      </c>
      <c r="D119" s="75" t="s">
        <v>597</v>
      </c>
      <c r="E119" s="76">
        <v>1905</v>
      </c>
      <c r="F119" s="77" t="s">
        <v>670</v>
      </c>
      <c r="G119" s="75" t="s">
        <v>599</v>
      </c>
      <c r="H119" s="77" t="s">
        <v>627</v>
      </c>
      <c r="I119" s="78">
        <v>1905014</v>
      </c>
      <c r="J119" s="79" t="s">
        <v>131</v>
      </c>
      <c r="K119" s="75" t="s">
        <v>628</v>
      </c>
      <c r="L119" s="80">
        <v>190501400</v>
      </c>
      <c r="M119" s="81">
        <v>2020680810099</v>
      </c>
      <c r="N119" s="77" t="s">
        <v>671</v>
      </c>
      <c r="O119" s="82">
        <v>1</v>
      </c>
      <c r="P119" s="72">
        <v>26623000</v>
      </c>
      <c r="Q119" s="73">
        <v>0</v>
      </c>
      <c r="R119" s="73">
        <v>0</v>
      </c>
      <c r="S119" s="73">
        <v>0</v>
      </c>
      <c r="T119" s="73">
        <v>0</v>
      </c>
      <c r="U119" s="73">
        <v>0</v>
      </c>
      <c r="V119" s="73">
        <v>0</v>
      </c>
      <c r="W119" s="73">
        <v>0</v>
      </c>
      <c r="X119" s="73">
        <v>0</v>
      </c>
      <c r="Y119" s="73">
        <v>0</v>
      </c>
      <c r="Z119" s="73">
        <v>0</v>
      </c>
      <c r="AA119" s="73">
        <v>0</v>
      </c>
      <c r="AB119" s="73">
        <v>0</v>
      </c>
      <c r="AC119" s="73">
        <v>0</v>
      </c>
      <c r="AD119" s="73">
        <v>0</v>
      </c>
      <c r="AE119" s="95">
        <f>+SUM('POAI 2022 - RANGO'!$P119:$AD119)</f>
        <v>26623000</v>
      </c>
    </row>
    <row r="120" spans="1:31" ht="42.5" thickBot="1" x14ac:dyDescent="0.4">
      <c r="A120" s="94" t="s">
        <v>57</v>
      </c>
      <c r="B120" s="74">
        <v>19</v>
      </c>
      <c r="C120" s="75" t="s">
        <v>122</v>
      </c>
      <c r="D120" s="75" t="s">
        <v>597</v>
      </c>
      <c r="E120" s="76">
        <v>1905</v>
      </c>
      <c r="F120" s="77" t="s">
        <v>670</v>
      </c>
      <c r="G120" s="75" t="s">
        <v>599</v>
      </c>
      <c r="H120" s="77" t="s">
        <v>627</v>
      </c>
      <c r="I120" s="78">
        <v>1905014</v>
      </c>
      <c r="J120" s="79" t="s">
        <v>132</v>
      </c>
      <c r="K120" s="75" t="s">
        <v>628</v>
      </c>
      <c r="L120" s="80">
        <v>190501400</v>
      </c>
      <c r="M120" s="81">
        <v>2020680810099</v>
      </c>
      <c r="N120" s="77" t="s">
        <v>671</v>
      </c>
      <c r="O120" s="83">
        <v>0.15</v>
      </c>
      <c r="P120" s="72">
        <v>21319000</v>
      </c>
      <c r="Q120" s="73">
        <v>0</v>
      </c>
      <c r="R120" s="73">
        <v>0</v>
      </c>
      <c r="S120" s="73">
        <v>0</v>
      </c>
      <c r="T120" s="73">
        <v>0</v>
      </c>
      <c r="U120" s="73">
        <v>0</v>
      </c>
      <c r="V120" s="73">
        <v>0</v>
      </c>
      <c r="W120" s="73">
        <v>0</v>
      </c>
      <c r="X120" s="73">
        <v>0</v>
      </c>
      <c r="Y120" s="73">
        <v>0</v>
      </c>
      <c r="Z120" s="73">
        <v>0</v>
      </c>
      <c r="AA120" s="73">
        <v>0</v>
      </c>
      <c r="AB120" s="73">
        <v>0</v>
      </c>
      <c r="AC120" s="73">
        <v>0</v>
      </c>
      <c r="AD120" s="73">
        <v>0</v>
      </c>
      <c r="AE120" s="95">
        <f>+SUM('POAI 2022 - RANGO'!$P120:$AD120)</f>
        <v>21319000</v>
      </c>
    </row>
    <row r="121" spans="1:31" ht="42.5" thickBot="1" x14ac:dyDescent="0.4">
      <c r="A121" s="94" t="s">
        <v>57</v>
      </c>
      <c r="B121" s="74">
        <v>19</v>
      </c>
      <c r="C121" s="75" t="s">
        <v>122</v>
      </c>
      <c r="D121" s="75" t="s">
        <v>597</v>
      </c>
      <c r="E121" s="76">
        <v>1905</v>
      </c>
      <c r="F121" s="77" t="s">
        <v>670</v>
      </c>
      <c r="G121" s="75" t="s">
        <v>599</v>
      </c>
      <c r="H121" s="77" t="s">
        <v>627</v>
      </c>
      <c r="I121" s="78">
        <v>1905014</v>
      </c>
      <c r="J121" s="79" t="s">
        <v>133</v>
      </c>
      <c r="K121" s="75" t="s">
        <v>628</v>
      </c>
      <c r="L121" s="80">
        <v>190501400</v>
      </c>
      <c r="M121" s="81">
        <v>2020680810099</v>
      </c>
      <c r="N121" s="77" t="s">
        <v>671</v>
      </c>
      <c r="O121" s="83">
        <v>0.15</v>
      </c>
      <c r="P121" s="72">
        <v>13644000</v>
      </c>
      <c r="Q121" s="73">
        <v>0</v>
      </c>
      <c r="R121" s="73">
        <v>0</v>
      </c>
      <c r="S121" s="73">
        <v>0</v>
      </c>
      <c r="T121" s="73">
        <v>0</v>
      </c>
      <c r="U121" s="73">
        <v>0</v>
      </c>
      <c r="V121" s="73">
        <v>0</v>
      </c>
      <c r="W121" s="73">
        <v>0</v>
      </c>
      <c r="X121" s="73">
        <v>0</v>
      </c>
      <c r="Y121" s="73">
        <v>0</v>
      </c>
      <c r="Z121" s="73">
        <v>0</v>
      </c>
      <c r="AA121" s="73">
        <v>0</v>
      </c>
      <c r="AB121" s="73">
        <v>0</v>
      </c>
      <c r="AC121" s="73">
        <v>0</v>
      </c>
      <c r="AD121" s="73">
        <v>0</v>
      </c>
      <c r="AE121" s="95">
        <f>+SUM('POAI 2022 - RANGO'!$P121:$AD121)</f>
        <v>13644000</v>
      </c>
    </row>
    <row r="122" spans="1:31" ht="42.5" thickBot="1" x14ac:dyDescent="0.4">
      <c r="A122" s="94" t="s">
        <v>57</v>
      </c>
      <c r="B122" s="74">
        <v>19</v>
      </c>
      <c r="C122" s="75" t="s">
        <v>122</v>
      </c>
      <c r="D122" s="75" t="s">
        <v>597</v>
      </c>
      <c r="E122" s="76">
        <v>1905</v>
      </c>
      <c r="F122" s="77" t="s">
        <v>670</v>
      </c>
      <c r="G122" s="75" t="s">
        <v>599</v>
      </c>
      <c r="H122" s="77" t="s">
        <v>627</v>
      </c>
      <c r="I122" s="78">
        <v>1905014</v>
      </c>
      <c r="J122" s="79" t="s">
        <v>134</v>
      </c>
      <c r="K122" s="75" t="s">
        <v>628</v>
      </c>
      <c r="L122" s="80">
        <v>190501400</v>
      </c>
      <c r="M122" s="81">
        <v>2020680810099</v>
      </c>
      <c r="N122" s="77" t="s">
        <v>671</v>
      </c>
      <c r="O122" s="83">
        <v>1.4999999999999999E-2</v>
      </c>
      <c r="P122" s="72">
        <v>8085000</v>
      </c>
      <c r="Q122" s="73">
        <v>0</v>
      </c>
      <c r="R122" s="73">
        <v>0</v>
      </c>
      <c r="S122" s="73">
        <v>0</v>
      </c>
      <c r="T122" s="73">
        <v>0</v>
      </c>
      <c r="U122" s="73">
        <v>0</v>
      </c>
      <c r="V122" s="73">
        <v>0</v>
      </c>
      <c r="W122" s="73">
        <v>0</v>
      </c>
      <c r="X122" s="73">
        <v>0</v>
      </c>
      <c r="Y122" s="73">
        <v>0</v>
      </c>
      <c r="Z122" s="73">
        <v>0</v>
      </c>
      <c r="AA122" s="73">
        <v>0</v>
      </c>
      <c r="AB122" s="73">
        <v>0</v>
      </c>
      <c r="AC122" s="73">
        <v>0</v>
      </c>
      <c r="AD122" s="73">
        <v>0</v>
      </c>
      <c r="AE122" s="95">
        <f>+SUM('POAI 2022 - RANGO'!$P122:$AD122)</f>
        <v>8085000</v>
      </c>
    </row>
    <row r="123" spans="1:31" ht="53" thickBot="1" x14ac:dyDescent="0.4">
      <c r="A123" s="94" t="s">
        <v>57</v>
      </c>
      <c r="B123" s="74">
        <v>19</v>
      </c>
      <c r="C123" s="75" t="s">
        <v>122</v>
      </c>
      <c r="D123" s="75" t="s">
        <v>597</v>
      </c>
      <c r="E123" s="76">
        <v>1905</v>
      </c>
      <c r="F123" s="77" t="s">
        <v>670</v>
      </c>
      <c r="G123" s="75" t="s">
        <v>599</v>
      </c>
      <c r="H123" s="77" t="s">
        <v>627</v>
      </c>
      <c r="I123" s="78">
        <v>1905014</v>
      </c>
      <c r="J123" s="79" t="s">
        <v>135</v>
      </c>
      <c r="K123" s="75" t="s">
        <v>628</v>
      </c>
      <c r="L123" s="80">
        <v>190501400</v>
      </c>
      <c r="M123" s="81">
        <v>2020680810099</v>
      </c>
      <c r="N123" s="77" t="s">
        <v>671</v>
      </c>
      <c r="O123" s="83">
        <v>1.4999999999999999E-2</v>
      </c>
      <c r="P123" s="72">
        <v>17985000</v>
      </c>
      <c r="Q123" s="73">
        <v>0</v>
      </c>
      <c r="R123" s="73">
        <v>0</v>
      </c>
      <c r="S123" s="73">
        <v>0</v>
      </c>
      <c r="T123" s="73">
        <v>0</v>
      </c>
      <c r="U123" s="73">
        <v>0</v>
      </c>
      <c r="V123" s="73">
        <v>0</v>
      </c>
      <c r="W123" s="73">
        <v>0</v>
      </c>
      <c r="X123" s="73">
        <v>0</v>
      </c>
      <c r="Y123" s="73">
        <v>0</v>
      </c>
      <c r="Z123" s="73">
        <v>0</v>
      </c>
      <c r="AA123" s="73">
        <v>0</v>
      </c>
      <c r="AB123" s="73">
        <v>0</v>
      </c>
      <c r="AC123" s="73">
        <v>0</v>
      </c>
      <c r="AD123" s="73">
        <v>0</v>
      </c>
      <c r="AE123" s="95">
        <f>+SUM('POAI 2022 - RANGO'!$P123:$AD123)</f>
        <v>17985000</v>
      </c>
    </row>
    <row r="124" spans="1:31" ht="42.5" thickBot="1" x14ac:dyDescent="0.4">
      <c r="A124" s="94" t="s">
        <v>57</v>
      </c>
      <c r="B124" s="74">
        <v>19</v>
      </c>
      <c r="C124" s="75" t="s">
        <v>122</v>
      </c>
      <c r="D124" s="75" t="s">
        <v>597</v>
      </c>
      <c r="E124" s="76">
        <v>1905</v>
      </c>
      <c r="F124" s="77" t="s">
        <v>670</v>
      </c>
      <c r="G124" s="75" t="s">
        <v>599</v>
      </c>
      <c r="H124" s="77" t="s">
        <v>627</v>
      </c>
      <c r="I124" s="78">
        <v>1905014</v>
      </c>
      <c r="J124" s="79" t="s">
        <v>136</v>
      </c>
      <c r="K124" s="75" t="s">
        <v>628</v>
      </c>
      <c r="L124" s="80">
        <v>190501400</v>
      </c>
      <c r="M124" s="81">
        <v>2020680810099</v>
      </c>
      <c r="N124" s="77" t="s">
        <v>671</v>
      </c>
      <c r="O124" s="82">
        <v>6</v>
      </c>
      <c r="P124" s="72">
        <v>25825000</v>
      </c>
      <c r="Q124" s="73">
        <v>0</v>
      </c>
      <c r="R124" s="73">
        <v>0</v>
      </c>
      <c r="S124" s="73">
        <v>0</v>
      </c>
      <c r="T124" s="73">
        <v>0</v>
      </c>
      <c r="U124" s="73">
        <v>0</v>
      </c>
      <c r="V124" s="73">
        <v>0</v>
      </c>
      <c r="W124" s="73">
        <v>0</v>
      </c>
      <c r="X124" s="73">
        <v>0</v>
      </c>
      <c r="Y124" s="73">
        <v>0</v>
      </c>
      <c r="Z124" s="73">
        <v>0</v>
      </c>
      <c r="AA124" s="73">
        <v>0</v>
      </c>
      <c r="AB124" s="73">
        <v>0</v>
      </c>
      <c r="AC124" s="73">
        <v>0</v>
      </c>
      <c r="AD124" s="73">
        <v>0</v>
      </c>
      <c r="AE124" s="95">
        <f>+SUM('POAI 2022 - RANGO'!$P124:$AD124)</f>
        <v>25825000</v>
      </c>
    </row>
    <row r="125" spans="1:31" ht="42.5" thickBot="1" x14ac:dyDescent="0.4">
      <c r="A125" s="94" t="s">
        <v>57</v>
      </c>
      <c r="B125" s="74">
        <v>19</v>
      </c>
      <c r="C125" s="75" t="s">
        <v>122</v>
      </c>
      <c r="D125" s="75" t="s">
        <v>597</v>
      </c>
      <c r="E125" s="76">
        <v>1905</v>
      </c>
      <c r="F125" s="77" t="s">
        <v>670</v>
      </c>
      <c r="G125" s="75" t="s">
        <v>599</v>
      </c>
      <c r="H125" s="77" t="s">
        <v>665</v>
      </c>
      <c r="I125" s="78">
        <v>1905019</v>
      </c>
      <c r="J125" s="79" t="s">
        <v>137</v>
      </c>
      <c r="K125" s="75" t="s">
        <v>666</v>
      </c>
      <c r="L125" s="80">
        <v>190501900</v>
      </c>
      <c r="M125" s="81">
        <v>2020680810099</v>
      </c>
      <c r="N125" s="77" t="s">
        <v>671</v>
      </c>
      <c r="O125" s="83">
        <v>0.15</v>
      </c>
      <c r="P125" s="72">
        <v>27793000</v>
      </c>
      <c r="Q125" s="73">
        <v>0</v>
      </c>
      <c r="R125" s="73">
        <v>0</v>
      </c>
      <c r="S125" s="73">
        <v>0</v>
      </c>
      <c r="T125" s="73">
        <v>0</v>
      </c>
      <c r="U125" s="73">
        <v>0</v>
      </c>
      <c r="V125" s="73">
        <v>0</v>
      </c>
      <c r="W125" s="73">
        <v>0</v>
      </c>
      <c r="X125" s="73">
        <v>0</v>
      </c>
      <c r="Y125" s="73">
        <v>0</v>
      </c>
      <c r="Z125" s="73">
        <v>0</v>
      </c>
      <c r="AA125" s="73">
        <v>0</v>
      </c>
      <c r="AB125" s="73">
        <v>0</v>
      </c>
      <c r="AC125" s="73">
        <v>0</v>
      </c>
      <c r="AD125" s="73">
        <v>0</v>
      </c>
      <c r="AE125" s="95">
        <f>+SUM('POAI 2022 - RANGO'!$P125:$AD125)</f>
        <v>27793000</v>
      </c>
    </row>
    <row r="126" spans="1:31" ht="42.5" thickBot="1" x14ac:dyDescent="0.4">
      <c r="A126" s="94" t="s">
        <v>57</v>
      </c>
      <c r="B126" s="74">
        <v>19</v>
      </c>
      <c r="C126" s="75" t="s">
        <v>122</v>
      </c>
      <c r="D126" s="75" t="s">
        <v>655</v>
      </c>
      <c r="E126" s="76">
        <v>1903</v>
      </c>
      <c r="F126" s="77" t="s">
        <v>670</v>
      </c>
      <c r="G126" s="75" t="s">
        <v>599</v>
      </c>
      <c r="H126" s="77" t="s">
        <v>657</v>
      </c>
      <c r="I126" s="78">
        <v>1903025</v>
      </c>
      <c r="J126" s="79" t="s">
        <v>138</v>
      </c>
      <c r="K126" s="75" t="s">
        <v>659</v>
      </c>
      <c r="L126" s="80">
        <v>190302500</v>
      </c>
      <c r="M126" s="81">
        <v>2020680810099</v>
      </c>
      <c r="N126" s="77" t="s">
        <v>671</v>
      </c>
      <c r="O126" s="82">
        <v>1</v>
      </c>
      <c r="P126" s="72">
        <v>8544000</v>
      </c>
      <c r="Q126" s="73">
        <v>0</v>
      </c>
      <c r="R126" s="73">
        <v>0</v>
      </c>
      <c r="S126" s="73">
        <v>0</v>
      </c>
      <c r="T126" s="73">
        <v>0</v>
      </c>
      <c r="U126" s="73">
        <v>0</v>
      </c>
      <c r="V126" s="73">
        <v>0</v>
      </c>
      <c r="W126" s="73">
        <v>0</v>
      </c>
      <c r="X126" s="73">
        <v>0</v>
      </c>
      <c r="Y126" s="73">
        <v>0</v>
      </c>
      <c r="Z126" s="73">
        <v>0</v>
      </c>
      <c r="AA126" s="73">
        <v>0</v>
      </c>
      <c r="AB126" s="73">
        <v>0</v>
      </c>
      <c r="AC126" s="73">
        <v>0</v>
      </c>
      <c r="AD126" s="73">
        <v>0</v>
      </c>
      <c r="AE126" s="95">
        <f>+SUM('POAI 2022 - RANGO'!$P126:$AD126)</f>
        <v>8544000</v>
      </c>
    </row>
    <row r="127" spans="1:31" ht="42.5" thickBot="1" x14ac:dyDescent="0.4">
      <c r="A127" s="94" t="s">
        <v>57</v>
      </c>
      <c r="B127" s="74">
        <v>19</v>
      </c>
      <c r="C127" s="75" t="s">
        <v>122</v>
      </c>
      <c r="D127" s="75" t="s">
        <v>597</v>
      </c>
      <c r="E127" s="76">
        <v>1905</v>
      </c>
      <c r="F127" s="77" t="s">
        <v>670</v>
      </c>
      <c r="G127" s="75" t="s">
        <v>599</v>
      </c>
      <c r="H127" s="77" t="s">
        <v>623</v>
      </c>
      <c r="I127" s="78">
        <v>1905020</v>
      </c>
      <c r="J127" s="79" t="s">
        <v>139</v>
      </c>
      <c r="K127" s="75" t="s">
        <v>624</v>
      </c>
      <c r="L127" s="80">
        <v>190502000</v>
      </c>
      <c r="M127" s="81">
        <v>2020680810099</v>
      </c>
      <c r="N127" s="77" t="s">
        <v>671</v>
      </c>
      <c r="O127" s="83">
        <v>0.25</v>
      </c>
      <c r="P127" s="72">
        <v>9270000</v>
      </c>
      <c r="Q127" s="73">
        <v>0</v>
      </c>
      <c r="R127" s="73">
        <v>0</v>
      </c>
      <c r="S127" s="73">
        <v>0</v>
      </c>
      <c r="T127" s="73">
        <v>0</v>
      </c>
      <c r="U127" s="73">
        <v>0</v>
      </c>
      <c r="V127" s="73">
        <v>0</v>
      </c>
      <c r="W127" s="73">
        <v>0</v>
      </c>
      <c r="X127" s="73">
        <v>0</v>
      </c>
      <c r="Y127" s="73">
        <v>0</v>
      </c>
      <c r="Z127" s="73">
        <v>0</v>
      </c>
      <c r="AA127" s="73">
        <v>0</v>
      </c>
      <c r="AB127" s="73">
        <v>0</v>
      </c>
      <c r="AC127" s="73">
        <v>0</v>
      </c>
      <c r="AD127" s="73">
        <v>0</v>
      </c>
      <c r="AE127" s="95">
        <f>+SUM('POAI 2022 - RANGO'!$P127:$AD127)</f>
        <v>9270000</v>
      </c>
    </row>
    <row r="128" spans="1:31" ht="42.5" thickBot="1" x14ac:dyDescent="0.4">
      <c r="A128" s="94" t="s">
        <v>57</v>
      </c>
      <c r="B128" s="74">
        <v>19</v>
      </c>
      <c r="C128" s="75" t="s">
        <v>122</v>
      </c>
      <c r="D128" s="75" t="s">
        <v>642</v>
      </c>
      <c r="E128" s="76">
        <v>1906</v>
      </c>
      <c r="F128" s="77" t="s">
        <v>670</v>
      </c>
      <c r="G128" s="75" t="s">
        <v>599</v>
      </c>
      <c r="H128" s="77" t="s">
        <v>644</v>
      </c>
      <c r="I128" s="78">
        <v>1906004</v>
      </c>
      <c r="J128" s="79" t="s">
        <v>140</v>
      </c>
      <c r="K128" s="75" t="s">
        <v>646</v>
      </c>
      <c r="L128" s="80">
        <v>190600400</v>
      </c>
      <c r="M128" s="81">
        <v>2020680810099</v>
      </c>
      <c r="N128" s="77" t="s">
        <v>671</v>
      </c>
      <c r="O128" s="83">
        <v>0.08</v>
      </c>
      <c r="P128" s="72">
        <v>10908000</v>
      </c>
      <c r="Q128" s="73">
        <v>0</v>
      </c>
      <c r="R128" s="73">
        <v>0</v>
      </c>
      <c r="S128" s="73">
        <v>0</v>
      </c>
      <c r="T128" s="73">
        <v>0</v>
      </c>
      <c r="U128" s="73">
        <v>0</v>
      </c>
      <c r="V128" s="73">
        <v>0</v>
      </c>
      <c r="W128" s="73">
        <v>0</v>
      </c>
      <c r="X128" s="73">
        <v>0</v>
      </c>
      <c r="Y128" s="73">
        <v>0</v>
      </c>
      <c r="Z128" s="73">
        <v>0</v>
      </c>
      <c r="AA128" s="73">
        <v>0</v>
      </c>
      <c r="AB128" s="73">
        <v>0</v>
      </c>
      <c r="AC128" s="73">
        <v>0</v>
      </c>
      <c r="AD128" s="73">
        <v>0</v>
      </c>
      <c r="AE128" s="95">
        <f>+SUM('POAI 2022 - RANGO'!$P128:$AD128)</f>
        <v>10908000</v>
      </c>
    </row>
    <row r="129" spans="1:31" ht="42.5" thickBot="1" x14ac:dyDescent="0.4">
      <c r="A129" s="94" t="s">
        <v>57</v>
      </c>
      <c r="B129" s="74">
        <v>19</v>
      </c>
      <c r="C129" s="75" t="s">
        <v>122</v>
      </c>
      <c r="D129" s="75" t="s">
        <v>642</v>
      </c>
      <c r="E129" s="76">
        <v>1906</v>
      </c>
      <c r="F129" s="77" t="s">
        <v>670</v>
      </c>
      <c r="G129" s="75" t="s">
        <v>599</v>
      </c>
      <c r="H129" s="77" t="s">
        <v>644</v>
      </c>
      <c r="I129" s="78">
        <v>1906004</v>
      </c>
      <c r="J129" s="79" t="s">
        <v>672</v>
      </c>
      <c r="K129" s="75" t="s">
        <v>646</v>
      </c>
      <c r="L129" s="80">
        <v>190600400</v>
      </c>
      <c r="M129" s="81">
        <v>2020680810099</v>
      </c>
      <c r="N129" s="77" t="s">
        <v>671</v>
      </c>
      <c r="O129" s="83">
        <v>0.08</v>
      </c>
      <c r="P129" s="72">
        <v>16878000</v>
      </c>
      <c r="Q129" s="73">
        <v>0</v>
      </c>
      <c r="R129" s="73">
        <v>0</v>
      </c>
      <c r="S129" s="73">
        <v>0</v>
      </c>
      <c r="T129" s="73">
        <v>0</v>
      </c>
      <c r="U129" s="73">
        <v>0</v>
      </c>
      <c r="V129" s="73">
        <v>0</v>
      </c>
      <c r="W129" s="73">
        <v>0</v>
      </c>
      <c r="X129" s="73">
        <v>0</v>
      </c>
      <c r="Y129" s="73">
        <v>0</v>
      </c>
      <c r="Z129" s="73">
        <v>0</v>
      </c>
      <c r="AA129" s="73">
        <v>0</v>
      </c>
      <c r="AB129" s="73">
        <v>0</v>
      </c>
      <c r="AC129" s="73">
        <v>0</v>
      </c>
      <c r="AD129" s="73">
        <v>0</v>
      </c>
      <c r="AE129" s="95">
        <f>+SUM('POAI 2022 - RANGO'!$P129:$AD129)</f>
        <v>16878000</v>
      </c>
    </row>
    <row r="130" spans="1:31" ht="95" thickBot="1" x14ac:dyDescent="0.4">
      <c r="A130" s="94" t="s">
        <v>57</v>
      </c>
      <c r="B130" s="74">
        <v>19</v>
      </c>
      <c r="C130" s="75" t="s">
        <v>122</v>
      </c>
      <c r="D130" s="75" t="s">
        <v>655</v>
      </c>
      <c r="E130" s="76">
        <v>1903</v>
      </c>
      <c r="F130" s="77" t="s">
        <v>670</v>
      </c>
      <c r="G130" s="75" t="s">
        <v>599</v>
      </c>
      <c r="H130" s="77" t="s">
        <v>657</v>
      </c>
      <c r="I130" s="78">
        <v>1903025</v>
      </c>
      <c r="J130" s="79" t="s">
        <v>141</v>
      </c>
      <c r="K130" s="75" t="s">
        <v>659</v>
      </c>
      <c r="L130" s="80">
        <v>190302500</v>
      </c>
      <c r="M130" s="81">
        <v>2020680810099</v>
      </c>
      <c r="N130" s="77" t="s">
        <v>671</v>
      </c>
      <c r="O130" s="83">
        <v>0.08</v>
      </c>
      <c r="P130" s="72">
        <v>16686000</v>
      </c>
      <c r="Q130" s="73">
        <v>0</v>
      </c>
      <c r="R130" s="73">
        <v>0</v>
      </c>
      <c r="S130" s="73">
        <v>0</v>
      </c>
      <c r="T130" s="73">
        <v>0</v>
      </c>
      <c r="U130" s="73">
        <v>0</v>
      </c>
      <c r="V130" s="73">
        <v>0</v>
      </c>
      <c r="W130" s="73">
        <v>0</v>
      </c>
      <c r="X130" s="73">
        <v>0</v>
      </c>
      <c r="Y130" s="73">
        <v>0</v>
      </c>
      <c r="Z130" s="73">
        <v>0</v>
      </c>
      <c r="AA130" s="73">
        <v>0</v>
      </c>
      <c r="AB130" s="73">
        <v>0</v>
      </c>
      <c r="AC130" s="73">
        <v>0</v>
      </c>
      <c r="AD130" s="73">
        <v>0</v>
      </c>
      <c r="AE130" s="95">
        <f>+SUM('POAI 2022 - RANGO'!$P130:$AD130)</f>
        <v>16686000</v>
      </c>
    </row>
    <row r="131" spans="1:31" ht="95" thickBot="1" x14ac:dyDescent="0.4">
      <c r="A131" s="94" t="s">
        <v>57</v>
      </c>
      <c r="B131" s="74">
        <v>19</v>
      </c>
      <c r="C131" s="75" t="s">
        <v>122</v>
      </c>
      <c r="D131" s="75" t="s">
        <v>655</v>
      </c>
      <c r="E131" s="76">
        <v>1903</v>
      </c>
      <c r="F131" s="77" t="s">
        <v>670</v>
      </c>
      <c r="G131" s="75" t="s">
        <v>599</v>
      </c>
      <c r="H131" s="77" t="s">
        <v>657</v>
      </c>
      <c r="I131" s="78">
        <v>1903025</v>
      </c>
      <c r="J131" s="79" t="s">
        <v>142</v>
      </c>
      <c r="K131" s="75" t="s">
        <v>659</v>
      </c>
      <c r="L131" s="80">
        <v>190302500</v>
      </c>
      <c r="M131" s="81">
        <v>2020680810099</v>
      </c>
      <c r="N131" s="77" t="s">
        <v>671</v>
      </c>
      <c r="O131" s="83">
        <v>0.08</v>
      </c>
      <c r="P131" s="72">
        <v>16686000</v>
      </c>
      <c r="Q131" s="73">
        <v>0</v>
      </c>
      <c r="R131" s="73">
        <v>0</v>
      </c>
      <c r="S131" s="73">
        <v>0</v>
      </c>
      <c r="T131" s="73">
        <v>0</v>
      </c>
      <c r="U131" s="73">
        <v>0</v>
      </c>
      <c r="V131" s="73">
        <v>0</v>
      </c>
      <c r="W131" s="73">
        <v>0</v>
      </c>
      <c r="X131" s="73">
        <v>0</v>
      </c>
      <c r="Y131" s="73">
        <v>0</v>
      </c>
      <c r="Z131" s="73">
        <v>0</v>
      </c>
      <c r="AA131" s="73">
        <v>0</v>
      </c>
      <c r="AB131" s="73">
        <v>0</v>
      </c>
      <c r="AC131" s="73">
        <v>0</v>
      </c>
      <c r="AD131" s="73">
        <v>0</v>
      </c>
      <c r="AE131" s="95">
        <f>+SUM('POAI 2022 - RANGO'!$P131:$AD131)</f>
        <v>16686000</v>
      </c>
    </row>
    <row r="132" spans="1:31" ht="42.5" thickBot="1" x14ac:dyDescent="0.4">
      <c r="A132" s="94" t="s">
        <v>57</v>
      </c>
      <c r="B132" s="74">
        <v>19</v>
      </c>
      <c r="C132" s="75" t="s">
        <v>122</v>
      </c>
      <c r="D132" s="75" t="s">
        <v>642</v>
      </c>
      <c r="E132" s="76">
        <v>1906</v>
      </c>
      <c r="F132" s="77" t="s">
        <v>670</v>
      </c>
      <c r="G132" s="75" t="s">
        <v>599</v>
      </c>
      <c r="H132" s="77" t="s">
        <v>644</v>
      </c>
      <c r="I132" s="78">
        <v>1906004</v>
      </c>
      <c r="J132" s="79" t="s">
        <v>143</v>
      </c>
      <c r="K132" s="75" t="s">
        <v>646</v>
      </c>
      <c r="L132" s="80">
        <v>190600400</v>
      </c>
      <c r="M132" s="81">
        <v>2020680810099</v>
      </c>
      <c r="N132" s="77" t="s">
        <v>671</v>
      </c>
      <c r="O132" s="82">
        <v>1</v>
      </c>
      <c r="P132" s="72">
        <v>18216000</v>
      </c>
      <c r="Q132" s="73">
        <v>0</v>
      </c>
      <c r="R132" s="73">
        <v>0</v>
      </c>
      <c r="S132" s="73">
        <v>0</v>
      </c>
      <c r="T132" s="73">
        <v>0</v>
      </c>
      <c r="U132" s="73">
        <v>0</v>
      </c>
      <c r="V132" s="73">
        <v>0</v>
      </c>
      <c r="W132" s="73">
        <v>0</v>
      </c>
      <c r="X132" s="73">
        <v>0</v>
      </c>
      <c r="Y132" s="73">
        <v>0</v>
      </c>
      <c r="Z132" s="73">
        <v>0</v>
      </c>
      <c r="AA132" s="73">
        <v>0</v>
      </c>
      <c r="AB132" s="73">
        <v>0</v>
      </c>
      <c r="AC132" s="73">
        <v>0</v>
      </c>
      <c r="AD132" s="73">
        <v>0</v>
      </c>
      <c r="AE132" s="95">
        <f>+SUM('POAI 2022 - RANGO'!$P132:$AD132)</f>
        <v>18216000</v>
      </c>
    </row>
    <row r="133" spans="1:31" ht="42.5" thickBot="1" x14ac:dyDescent="0.4">
      <c r="A133" s="94" t="s">
        <v>57</v>
      </c>
      <c r="B133" s="74">
        <v>19</v>
      </c>
      <c r="C133" s="75" t="s">
        <v>122</v>
      </c>
      <c r="D133" s="75" t="s">
        <v>597</v>
      </c>
      <c r="E133" s="76">
        <v>1905</v>
      </c>
      <c r="F133" s="77" t="s">
        <v>670</v>
      </c>
      <c r="G133" s="75" t="s">
        <v>599</v>
      </c>
      <c r="H133" s="77" t="s">
        <v>619</v>
      </c>
      <c r="I133" s="78">
        <v>1905022</v>
      </c>
      <c r="J133" s="79" t="s">
        <v>144</v>
      </c>
      <c r="K133" s="75" t="s">
        <v>622</v>
      </c>
      <c r="L133" s="80">
        <v>190502201</v>
      </c>
      <c r="M133" s="81">
        <v>2020680810099</v>
      </c>
      <c r="N133" s="77" t="s">
        <v>671</v>
      </c>
      <c r="O133" s="83">
        <v>5.0000000000000001E-3</v>
      </c>
      <c r="P133" s="72">
        <v>14238000</v>
      </c>
      <c r="Q133" s="73">
        <v>0</v>
      </c>
      <c r="R133" s="73">
        <v>0</v>
      </c>
      <c r="S133" s="73">
        <v>0</v>
      </c>
      <c r="T133" s="73">
        <v>0</v>
      </c>
      <c r="U133" s="73">
        <v>0</v>
      </c>
      <c r="V133" s="73">
        <v>0</v>
      </c>
      <c r="W133" s="73">
        <v>0</v>
      </c>
      <c r="X133" s="73">
        <v>0</v>
      </c>
      <c r="Y133" s="73">
        <v>0</v>
      </c>
      <c r="Z133" s="73">
        <v>0</v>
      </c>
      <c r="AA133" s="73">
        <v>0</v>
      </c>
      <c r="AB133" s="73">
        <v>0</v>
      </c>
      <c r="AC133" s="73">
        <v>0</v>
      </c>
      <c r="AD133" s="73">
        <v>0</v>
      </c>
      <c r="AE133" s="95">
        <f>+SUM('POAI 2022 - RANGO'!$P133:$AD133)</f>
        <v>14238000</v>
      </c>
    </row>
    <row r="134" spans="1:31" ht="32" thickBot="1" x14ac:dyDescent="0.4">
      <c r="A134" s="94" t="s">
        <v>57</v>
      </c>
      <c r="B134" s="74">
        <v>19</v>
      </c>
      <c r="C134" s="75" t="s">
        <v>122</v>
      </c>
      <c r="D134" s="75" t="s">
        <v>642</v>
      </c>
      <c r="E134" s="76">
        <v>1906</v>
      </c>
      <c r="F134" s="77" t="s">
        <v>673</v>
      </c>
      <c r="G134" s="75" t="s">
        <v>599</v>
      </c>
      <c r="H134" s="77" t="s">
        <v>674</v>
      </c>
      <c r="I134" s="78">
        <v>1906030</v>
      </c>
      <c r="J134" s="79" t="s">
        <v>675</v>
      </c>
      <c r="K134" s="75" t="s">
        <v>676</v>
      </c>
      <c r="L134" s="80">
        <v>190603000</v>
      </c>
      <c r="M134" s="81">
        <v>2020680810095</v>
      </c>
      <c r="N134" s="77" t="s">
        <v>647</v>
      </c>
      <c r="O134" s="82">
        <v>1</v>
      </c>
      <c r="P134" s="72">
        <v>0</v>
      </c>
      <c r="Q134" s="73">
        <v>0</v>
      </c>
      <c r="R134" s="73">
        <v>0</v>
      </c>
      <c r="S134" s="73">
        <v>0</v>
      </c>
      <c r="T134" s="73">
        <v>0</v>
      </c>
      <c r="U134" s="73">
        <v>0</v>
      </c>
      <c r="V134" s="73">
        <v>0</v>
      </c>
      <c r="W134" s="73">
        <v>0</v>
      </c>
      <c r="X134" s="73">
        <v>0</v>
      </c>
      <c r="Y134" s="73">
        <v>0</v>
      </c>
      <c r="Z134" s="73">
        <v>0</v>
      </c>
      <c r="AA134" s="73">
        <v>0</v>
      </c>
      <c r="AB134" s="73">
        <v>0</v>
      </c>
      <c r="AC134" s="73">
        <v>0</v>
      </c>
      <c r="AD134" s="73">
        <v>0</v>
      </c>
      <c r="AE134" s="95">
        <f>+SUM('POAI 2022 - RANGO'!$P134:$AD134)</f>
        <v>0</v>
      </c>
    </row>
    <row r="135" spans="1:31" ht="42.5" thickBot="1" x14ac:dyDescent="0.4">
      <c r="A135" s="94" t="s">
        <v>57</v>
      </c>
      <c r="B135" s="74">
        <v>19</v>
      </c>
      <c r="C135" s="75" t="s">
        <v>122</v>
      </c>
      <c r="D135" s="75" t="s">
        <v>642</v>
      </c>
      <c r="E135" s="76">
        <v>1906</v>
      </c>
      <c r="F135" s="77" t="s">
        <v>673</v>
      </c>
      <c r="G135" s="75" t="s">
        <v>599</v>
      </c>
      <c r="H135" s="77" t="s">
        <v>677</v>
      </c>
      <c r="I135" s="78">
        <v>1906026</v>
      </c>
      <c r="J135" s="79" t="s">
        <v>145</v>
      </c>
      <c r="K135" s="75" t="s">
        <v>678</v>
      </c>
      <c r="L135" s="80">
        <v>190602602</v>
      </c>
      <c r="M135" s="81">
        <v>2020680810095</v>
      </c>
      <c r="N135" s="77" t="s">
        <v>647</v>
      </c>
      <c r="O135" s="82">
        <v>1</v>
      </c>
      <c r="P135" s="72">
        <v>0</v>
      </c>
      <c r="Q135" s="73">
        <v>0</v>
      </c>
      <c r="R135" s="73">
        <v>0</v>
      </c>
      <c r="S135" s="73">
        <v>0</v>
      </c>
      <c r="T135" s="73">
        <v>0</v>
      </c>
      <c r="U135" s="73">
        <v>0</v>
      </c>
      <c r="V135" s="73">
        <v>0</v>
      </c>
      <c r="W135" s="73">
        <v>0</v>
      </c>
      <c r="X135" s="73">
        <v>0</v>
      </c>
      <c r="Y135" s="73">
        <v>0</v>
      </c>
      <c r="Z135" s="73">
        <v>0</v>
      </c>
      <c r="AA135" s="73">
        <v>0</v>
      </c>
      <c r="AB135" s="73">
        <v>0</v>
      </c>
      <c r="AC135" s="73">
        <v>0</v>
      </c>
      <c r="AD135" s="73">
        <v>0</v>
      </c>
      <c r="AE135" s="95">
        <f>+SUM('POAI 2022 - RANGO'!$P135:$AD135)</f>
        <v>0</v>
      </c>
    </row>
    <row r="136" spans="1:31" ht="42.5" thickBot="1" x14ac:dyDescent="0.4">
      <c r="A136" s="94" t="s">
        <v>57</v>
      </c>
      <c r="B136" s="74">
        <v>19</v>
      </c>
      <c r="C136" s="75" t="s">
        <v>122</v>
      </c>
      <c r="D136" s="75" t="s">
        <v>642</v>
      </c>
      <c r="E136" s="76">
        <v>1906</v>
      </c>
      <c r="F136" s="77" t="s">
        <v>673</v>
      </c>
      <c r="G136" s="75" t="s">
        <v>599</v>
      </c>
      <c r="H136" s="77" t="s">
        <v>679</v>
      </c>
      <c r="I136" s="78">
        <v>1906029</v>
      </c>
      <c r="J136" s="79" t="s">
        <v>146</v>
      </c>
      <c r="K136" s="75" t="s">
        <v>680</v>
      </c>
      <c r="L136" s="80">
        <v>190602900</v>
      </c>
      <c r="M136" s="81">
        <v>2020680810095</v>
      </c>
      <c r="N136" s="77" t="s">
        <v>647</v>
      </c>
      <c r="O136" s="82">
        <v>1</v>
      </c>
      <c r="P136" s="72">
        <v>74649000</v>
      </c>
      <c r="Q136" s="73">
        <v>0</v>
      </c>
      <c r="R136" s="73">
        <v>0</v>
      </c>
      <c r="S136" s="73">
        <v>0</v>
      </c>
      <c r="T136" s="73">
        <v>0</v>
      </c>
      <c r="U136" s="73">
        <v>0</v>
      </c>
      <c r="V136" s="73">
        <v>0</v>
      </c>
      <c r="W136" s="73">
        <v>0</v>
      </c>
      <c r="X136" s="73">
        <v>0</v>
      </c>
      <c r="Y136" s="73">
        <v>0</v>
      </c>
      <c r="Z136" s="73">
        <v>0</v>
      </c>
      <c r="AA136" s="73">
        <v>0</v>
      </c>
      <c r="AB136" s="73">
        <v>0</v>
      </c>
      <c r="AC136" s="73">
        <v>0</v>
      </c>
      <c r="AD136" s="73">
        <v>0</v>
      </c>
      <c r="AE136" s="95">
        <f>+SUM('POAI 2022 - RANGO'!$P136:$AD136)</f>
        <v>74649000</v>
      </c>
    </row>
    <row r="137" spans="1:31" ht="63.5" thickBot="1" x14ac:dyDescent="0.4">
      <c r="A137" s="94" t="s">
        <v>57</v>
      </c>
      <c r="B137" s="74">
        <v>19</v>
      </c>
      <c r="C137" s="75" t="s">
        <v>122</v>
      </c>
      <c r="D137" s="75" t="s">
        <v>642</v>
      </c>
      <c r="E137" s="76">
        <v>1906</v>
      </c>
      <c r="F137" s="77" t="s">
        <v>673</v>
      </c>
      <c r="G137" s="75" t="s">
        <v>599</v>
      </c>
      <c r="H137" s="77" t="s">
        <v>651</v>
      </c>
      <c r="I137" s="78">
        <v>1906031</v>
      </c>
      <c r="J137" s="79" t="s">
        <v>147</v>
      </c>
      <c r="K137" s="75" t="s">
        <v>681</v>
      </c>
      <c r="L137" s="80">
        <v>190603101</v>
      </c>
      <c r="M137" s="81">
        <v>2020680810095</v>
      </c>
      <c r="N137" s="77" t="s">
        <v>647</v>
      </c>
      <c r="O137" s="82">
        <v>1</v>
      </c>
      <c r="P137" s="72">
        <v>11700000</v>
      </c>
      <c r="Q137" s="73">
        <v>0</v>
      </c>
      <c r="R137" s="73">
        <v>0</v>
      </c>
      <c r="S137" s="73">
        <v>0</v>
      </c>
      <c r="T137" s="73">
        <v>0</v>
      </c>
      <c r="U137" s="73">
        <v>0</v>
      </c>
      <c r="V137" s="73">
        <v>0</v>
      </c>
      <c r="W137" s="73">
        <v>0</v>
      </c>
      <c r="X137" s="73">
        <v>0</v>
      </c>
      <c r="Y137" s="73">
        <v>0</v>
      </c>
      <c r="Z137" s="73">
        <v>0</v>
      </c>
      <c r="AA137" s="73">
        <v>0</v>
      </c>
      <c r="AB137" s="73">
        <v>0</v>
      </c>
      <c r="AC137" s="73">
        <v>0</v>
      </c>
      <c r="AD137" s="73">
        <v>0</v>
      </c>
      <c r="AE137" s="95">
        <f>+SUM('POAI 2022 - RANGO'!$P137:$AD137)</f>
        <v>11700000</v>
      </c>
    </row>
    <row r="138" spans="1:31" ht="42.5" thickBot="1" x14ac:dyDescent="0.4">
      <c r="A138" s="94" t="s">
        <v>57</v>
      </c>
      <c r="B138" s="74">
        <v>19</v>
      </c>
      <c r="C138" s="75" t="s">
        <v>122</v>
      </c>
      <c r="D138" s="75" t="s">
        <v>655</v>
      </c>
      <c r="E138" s="76">
        <v>1903</v>
      </c>
      <c r="F138" s="77" t="s">
        <v>673</v>
      </c>
      <c r="G138" s="75" t="s">
        <v>599</v>
      </c>
      <c r="H138" s="77" t="s">
        <v>682</v>
      </c>
      <c r="I138" s="78">
        <v>1903011</v>
      </c>
      <c r="J138" s="79" t="s">
        <v>148</v>
      </c>
      <c r="K138" s="75" t="s">
        <v>683</v>
      </c>
      <c r="L138" s="80">
        <v>190301100</v>
      </c>
      <c r="M138" s="81">
        <v>2020680810095</v>
      </c>
      <c r="N138" s="77" t="s">
        <v>647</v>
      </c>
      <c r="O138" s="82">
        <v>1</v>
      </c>
      <c r="P138" s="72">
        <v>36075000</v>
      </c>
      <c r="Q138" s="73">
        <v>0</v>
      </c>
      <c r="R138" s="73">
        <v>0</v>
      </c>
      <c r="S138" s="73">
        <v>0</v>
      </c>
      <c r="T138" s="73">
        <v>0</v>
      </c>
      <c r="U138" s="73">
        <v>0</v>
      </c>
      <c r="V138" s="73">
        <v>0</v>
      </c>
      <c r="W138" s="73">
        <v>0</v>
      </c>
      <c r="X138" s="73">
        <v>0</v>
      </c>
      <c r="Y138" s="73">
        <v>0</v>
      </c>
      <c r="Z138" s="73">
        <v>0</v>
      </c>
      <c r="AA138" s="73">
        <v>0</v>
      </c>
      <c r="AB138" s="73">
        <v>0</v>
      </c>
      <c r="AC138" s="73">
        <v>0</v>
      </c>
      <c r="AD138" s="73">
        <v>494483</v>
      </c>
      <c r="AE138" s="95">
        <f>+SUM('POAI 2022 - RANGO'!$P138:$AD138)</f>
        <v>36569483</v>
      </c>
    </row>
    <row r="139" spans="1:31" ht="32" thickBot="1" x14ac:dyDescent="0.4">
      <c r="A139" s="94" t="s">
        <v>57</v>
      </c>
      <c r="B139" s="74">
        <v>19</v>
      </c>
      <c r="C139" s="75" t="s">
        <v>122</v>
      </c>
      <c r="D139" s="75" t="s">
        <v>655</v>
      </c>
      <c r="E139" s="76">
        <v>1903</v>
      </c>
      <c r="F139" s="77" t="s">
        <v>673</v>
      </c>
      <c r="G139" s="75" t="s">
        <v>599</v>
      </c>
      <c r="H139" s="77" t="s">
        <v>682</v>
      </c>
      <c r="I139" s="78">
        <v>1903011</v>
      </c>
      <c r="J139" s="79" t="s">
        <v>149</v>
      </c>
      <c r="K139" s="75" t="s">
        <v>683</v>
      </c>
      <c r="L139" s="80">
        <v>190301100</v>
      </c>
      <c r="M139" s="81">
        <v>2020680810095</v>
      </c>
      <c r="N139" s="77" t="s">
        <v>647</v>
      </c>
      <c r="O139" s="82">
        <v>1</v>
      </c>
      <c r="P139" s="72">
        <v>81747000</v>
      </c>
      <c r="Q139" s="73">
        <v>0</v>
      </c>
      <c r="R139" s="73">
        <v>0</v>
      </c>
      <c r="S139" s="73">
        <v>0</v>
      </c>
      <c r="T139" s="73">
        <v>0</v>
      </c>
      <c r="U139" s="73">
        <v>0</v>
      </c>
      <c r="V139" s="73">
        <v>0</v>
      </c>
      <c r="W139" s="73">
        <v>0</v>
      </c>
      <c r="X139" s="73">
        <v>0</v>
      </c>
      <c r="Y139" s="73">
        <v>0</v>
      </c>
      <c r="Z139" s="73">
        <v>0</v>
      </c>
      <c r="AA139" s="73">
        <v>0</v>
      </c>
      <c r="AB139" s="73">
        <v>0</v>
      </c>
      <c r="AC139" s="73">
        <v>0</v>
      </c>
      <c r="AD139" s="73">
        <v>0</v>
      </c>
      <c r="AE139" s="95">
        <f>+SUM('POAI 2022 - RANGO'!$P139:$AD139)</f>
        <v>81747000</v>
      </c>
    </row>
    <row r="140" spans="1:31" ht="105.5" thickBot="1" x14ac:dyDescent="0.4">
      <c r="A140" s="94" t="s">
        <v>325</v>
      </c>
      <c r="B140" s="74">
        <v>12</v>
      </c>
      <c r="C140" s="75" t="s">
        <v>339</v>
      </c>
      <c r="D140" s="75" t="s">
        <v>684</v>
      </c>
      <c r="E140" s="76">
        <v>1202</v>
      </c>
      <c r="F140" s="77" t="s">
        <v>685</v>
      </c>
      <c r="G140" s="75" t="s">
        <v>686</v>
      </c>
      <c r="H140" s="77" t="s">
        <v>687</v>
      </c>
      <c r="I140" s="78">
        <v>1202019</v>
      </c>
      <c r="J140" s="79" t="s">
        <v>688</v>
      </c>
      <c r="K140" s="75" t="s">
        <v>689</v>
      </c>
      <c r="L140" s="80">
        <v>120201900</v>
      </c>
      <c r="M140" s="81">
        <v>2021680810032</v>
      </c>
      <c r="N140" s="77" t="s">
        <v>690</v>
      </c>
      <c r="O140" s="82">
        <v>2</v>
      </c>
      <c r="P140" s="72">
        <v>124904470</v>
      </c>
      <c r="Q140" s="73">
        <v>0</v>
      </c>
      <c r="R140" s="73">
        <v>0</v>
      </c>
      <c r="S140" s="73">
        <v>0</v>
      </c>
      <c r="T140" s="73">
        <v>0</v>
      </c>
      <c r="U140" s="73">
        <v>0</v>
      </c>
      <c r="V140" s="73">
        <v>222755522.16</v>
      </c>
      <c r="W140" s="73">
        <v>0</v>
      </c>
      <c r="X140" s="73">
        <v>0</v>
      </c>
      <c r="Y140" s="73">
        <v>0</v>
      </c>
      <c r="Z140" s="73">
        <v>0</v>
      </c>
      <c r="AA140" s="73">
        <v>0</v>
      </c>
      <c r="AB140" s="73">
        <v>0</v>
      </c>
      <c r="AC140" s="73">
        <v>0</v>
      </c>
      <c r="AD140" s="73">
        <v>0</v>
      </c>
      <c r="AE140" s="95">
        <f>+SUM('POAI 2022 - RANGO'!$P140:$AD140)</f>
        <v>347659992.15999997</v>
      </c>
    </row>
    <row r="141" spans="1:31" ht="63.5" thickBot="1" x14ac:dyDescent="0.4">
      <c r="A141" s="94" t="s">
        <v>151</v>
      </c>
      <c r="B141" s="74">
        <v>41</v>
      </c>
      <c r="C141" s="75" t="s">
        <v>152</v>
      </c>
      <c r="D141" s="75" t="s">
        <v>691</v>
      </c>
      <c r="E141" s="76">
        <v>4103</v>
      </c>
      <c r="F141" s="77" t="s">
        <v>692</v>
      </c>
      <c r="G141" s="75" t="s">
        <v>686</v>
      </c>
      <c r="H141" s="77" t="s">
        <v>693</v>
      </c>
      <c r="I141" s="78">
        <v>4103052</v>
      </c>
      <c r="J141" s="79" t="s">
        <v>150</v>
      </c>
      <c r="K141" s="75" t="s">
        <v>694</v>
      </c>
      <c r="L141" s="80">
        <v>410305201</v>
      </c>
      <c r="M141" s="81">
        <v>2021680810012</v>
      </c>
      <c r="N141" s="77" t="s">
        <v>695</v>
      </c>
      <c r="O141" s="82">
        <v>2</v>
      </c>
      <c r="P141" s="72">
        <v>0</v>
      </c>
      <c r="Q141" s="73">
        <v>0</v>
      </c>
      <c r="R141" s="73">
        <v>0</v>
      </c>
      <c r="S141" s="73">
        <v>0</v>
      </c>
      <c r="T141" s="73">
        <v>0</v>
      </c>
      <c r="U141" s="73">
        <v>0</v>
      </c>
      <c r="V141" s="73">
        <v>7283835</v>
      </c>
      <c r="W141" s="73">
        <v>0</v>
      </c>
      <c r="X141" s="73">
        <v>0</v>
      </c>
      <c r="Y141" s="73">
        <v>0</v>
      </c>
      <c r="Z141" s="73">
        <v>0</v>
      </c>
      <c r="AA141" s="73">
        <v>0</v>
      </c>
      <c r="AB141" s="73">
        <v>0</v>
      </c>
      <c r="AC141" s="73">
        <v>0</v>
      </c>
      <c r="AD141" s="73">
        <v>96716165.299999997</v>
      </c>
      <c r="AE141" s="95">
        <f>+SUM('POAI 2022 - RANGO'!$P141:$AD141)</f>
        <v>104000000.3</v>
      </c>
    </row>
    <row r="142" spans="1:31" ht="63.5" thickBot="1" x14ac:dyDescent="0.4">
      <c r="A142" s="94" t="s">
        <v>151</v>
      </c>
      <c r="B142" s="74">
        <v>41</v>
      </c>
      <c r="C142" s="75" t="s">
        <v>152</v>
      </c>
      <c r="D142" s="75" t="s">
        <v>691</v>
      </c>
      <c r="E142" s="76">
        <v>4103</v>
      </c>
      <c r="F142" s="77" t="s">
        <v>692</v>
      </c>
      <c r="G142" s="75" t="s">
        <v>686</v>
      </c>
      <c r="H142" s="77" t="s">
        <v>693</v>
      </c>
      <c r="I142" s="78">
        <v>4103052</v>
      </c>
      <c r="J142" s="79" t="s">
        <v>153</v>
      </c>
      <c r="K142" s="75" t="s">
        <v>694</v>
      </c>
      <c r="L142" s="80">
        <v>410305201</v>
      </c>
      <c r="M142" s="81">
        <v>2020680810193</v>
      </c>
      <c r="N142" s="77" t="s">
        <v>696</v>
      </c>
      <c r="O142" s="82">
        <v>3</v>
      </c>
      <c r="P142" s="72">
        <v>0</v>
      </c>
      <c r="Q142" s="73">
        <v>0</v>
      </c>
      <c r="R142" s="73">
        <v>0</v>
      </c>
      <c r="S142" s="73">
        <v>0</v>
      </c>
      <c r="T142" s="73">
        <v>0</v>
      </c>
      <c r="U142" s="73">
        <v>0</v>
      </c>
      <c r="V142" s="73">
        <v>202500000</v>
      </c>
      <c r="W142" s="73">
        <v>0</v>
      </c>
      <c r="X142" s="73">
        <v>0</v>
      </c>
      <c r="Y142" s="73">
        <v>0</v>
      </c>
      <c r="Z142" s="73">
        <v>0</v>
      </c>
      <c r="AA142" s="73">
        <v>0</v>
      </c>
      <c r="AB142" s="73">
        <v>0</v>
      </c>
      <c r="AC142" s="73">
        <v>0</v>
      </c>
      <c r="AD142" s="73">
        <v>0</v>
      </c>
      <c r="AE142" s="95">
        <f>+SUM('POAI 2022 - RANGO'!$P142:$AD142)</f>
        <v>202500000</v>
      </c>
    </row>
    <row r="143" spans="1:31" ht="63.5" thickBot="1" x14ac:dyDescent="0.4">
      <c r="A143" s="94" t="s">
        <v>151</v>
      </c>
      <c r="B143" s="74">
        <v>41</v>
      </c>
      <c r="C143" s="75" t="s">
        <v>152</v>
      </c>
      <c r="D143" s="75" t="s">
        <v>691</v>
      </c>
      <c r="E143" s="76">
        <v>4103</v>
      </c>
      <c r="F143" s="77" t="s">
        <v>692</v>
      </c>
      <c r="G143" s="75" t="s">
        <v>686</v>
      </c>
      <c r="H143" s="77" t="s">
        <v>693</v>
      </c>
      <c r="I143" s="78">
        <v>4103052</v>
      </c>
      <c r="J143" s="79" t="s">
        <v>159</v>
      </c>
      <c r="K143" s="75" t="s">
        <v>694</v>
      </c>
      <c r="L143" s="80">
        <v>410305201</v>
      </c>
      <c r="M143" s="81">
        <v>2021680810046</v>
      </c>
      <c r="N143" s="77" t="s">
        <v>697</v>
      </c>
      <c r="O143" s="82">
        <v>2</v>
      </c>
      <c r="P143" s="72">
        <v>250000000</v>
      </c>
      <c r="Q143" s="73">
        <v>0</v>
      </c>
      <c r="R143" s="73">
        <v>0</v>
      </c>
      <c r="S143" s="73">
        <v>0</v>
      </c>
      <c r="T143" s="73">
        <v>0</v>
      </c>
      <c r="U143" s="73">
        <v>0</v>
      </c>
      <c r="V143" s="73">
        <v>0</v>
      </c>
      <c r="W143" s="73">
        <v>0</v>
      </c>
      <c r="X143" s="73">
        <v>0</v>
      </c>
      <c r="Y143" s="73">
        <v>0</v>
      </c>
      <c r="Z143" s="73">
        <v>0</v>
      </c>
      <c r="AA143" s="73">
        <v>0</v>
      </c>
      <c r="AB143" s="73">
        <v>0</v>
      </c>
      <c r="AC143" s="73">
        <v>0</v>
      </c>
      <c r="AD143" s="73">
        <v>0</v>
      </c>
      <c r="AE143" s="95">
        <f>+SUM('POAI 2022 - RANGO'!$P143:$AD143)</f>
        <v>250000000</v>
      </c>
    </row>
    <row r="144" spans="1:31" ht="63.5" thickBot="1" x14ac:dyDescent="0.4">
      <c r="A144" s="94" t="s">
        <v>151</v>
      </c>
      <c r="B144" s="74">
        <v>41</v>
      </c>
      <c r="C144" s="75" t="s">
        <v>152</v>
      </c>
      <c r="D144" s="75" t="s">
        <v>691</v>
      </c>
      <c r="E144" s="76">
        <v>4103</v>
      </c>
      <c r="F144" s="77" t="s">
        <v>692</v>
      </c>
      <c r="G144" s="75" t="s">
        <v>686</v>
      </c>
      <c r="H144" s="77" t="s">
        <v>693</v>
      </c>
      <c r="I144" s="78">
        <v>4103052</v>
      </c>
      <c r="J144" s="79" t="s">
        <v>160</v>
      </c>
      <c r="K144" s="75" t="s">
        <v>694</v>
      </c>
      <c r="L144" s="80">
        <v>410305201</v>
      </c>
      <c r="M144" s="81">
        <v>2021680810051</v>
      </c>
      <c r="N144" s="77" t="s">
        <v>698</v>
      </c>
      <c r="O144" s="82">
        <v>2</v>
      </c>
      <c r="P144" s="72">
        <v>125000000</v>
      </c>
      <c r="Q144" s="73">
        <v>0</v>
      </c>
      <c r="R144" s="73">
        <v>0</v>
      </c>
      <c r="S144" s="73">
        <v>0</v>
      </c>
      <c r="T144" s="73">
        <v>0</v>
      </c>
      <c r="U144" s="73">
        <v>0</v>
      </c>
      <c r="V144" s="73">
        <v>0</v>
      </c>
      <c r="W144" s="73">
        <v>0</v>
      </c>
      <c r="X144" s="73">
        <v>0</v>
      </c>
      <c r="Y144" s="73">
        <v>0</v>
      </c>
      <c r="Z144" s="73">
        <v>0</v>
      </c>
      <c r="AA144" s="73">
        <v>0</v>
      </c>
      <c r="AB144" s="73">
        <v>0</v>
      </c>
      <c r="AC144" s="73">
        <v>0</v>
      </c>
      <c r="AD144" s="73">
        <v>0</v>
      </c>
      <c r="AE144" s="95">
        <f>+SUM('POAI 2022 - RANGO'!$P144:$AD144)</f>
        <v>125000000</v>
      </c>
    </row>
    <row r="145" spans="1:31" ht="42.5" thickBot="1" x14ac:dyDescent="0.4">
      <c r="A145" s="94" t="s">
        <v>151</v>
      </c>
      <c r="B145" s="74">
        <v>41</v>
      </c>
      <c r="C145" s="75" t="s">
        <v>152</v>
      </c>
      <c r="D145" s="75" t="s">
        <v>691</v>
      </c>
      <c r="E145" s="76">
        <v>4103</v>
      </c>
      <c r="F145" s="77" t="s">
        <v>699</v>
      </c>
      <c r="G145" s="75" t="s">
        <v>686</v>
      </c>
      <c r="H145" s="77" t="s">
        <v>693</v>
      </c>
      <c r="I145" s="78">
        <v>4103052</v>
      </c>
      <c r="J145" s="79" t="s">
        <v>164</v>
      </c>
      <c r="K145" s="75" t="s">
        <v>694</v>
      </c>
      <c r="L145" s="80">
        <v>410305201</v>
      </c>
      <c r="M145" s="81">
        <v>2021680810018</v>
      </c>
      <c r="N145" s="77" t="s">
        <v>700</v>
      </c>
      <c r="O145" s="82">
        <v>20</v>
      </c>
      <c r="P145" s="72">
        <v>110000000</v>
      </c>
      <c r="Q145" s="73">
        <v>0</v>
      </c>
      <c r="R145" s="73">
        <v>0</v>
      </c>
      <c r="S145" s="73">
        <v>0</v>
      </c>
      <c r="T145" s="73">
        <v>0</v>
      </c>
      <c r="U145" s="73">
        <v>0</v>
      </c>
      <c r="V145" s="73">
        <v>0</v>
      </c>
      <c r="W145" s="73">
        <v>0</v>
      </c>
      <c r="X145" s="73">
        <v>0</v>
      </c>
      <c r="Y145" s="73">
        <v>0</v>
      </c>
      <c r="Z145" s="73">
        <v>0</v>
      </c>
      <c r="AA145" s="73">
        <v>0</v>
      </c>
      <c r="AB145" s="73">
        <v>0</v>
      </c>
      <c r="AC145" s="73">
        <v>0</v>
      </c>
      <c r="AD145" s="73">
        <v>0</v>
      </c>
      <c r="AE145" s="95">
        <f>+SUM('POAI 2022 - RANGO'!$P145:$AD145)</f>
        <v>110000000</v>
      </c>
    </row>
    <row r="146" spans="1:31" ht="53" thickBot="1" x14ac:dyDescent="0.4">
      <c r="A146" s="94" t="s">
        <v>151</v>
      </c>
      <c r="B146" s="74">
        <v>41</v>
      </c>
      <c r="C146" s="75" t="s">
        <v>152</v>
      </c>
      <c r="D146" s="75" t="s">
        <v>691</v>
      </c>
      <c r="E146" s="76">
        <v>4103</v>
      </c>
      <c r="F146" s="77" t="s">
        <v>701</v>
      </c>
      <c r="G146" s="75" t="s">
        <v>686</v>
      </c>
      <c r="H146" s="77" t="s">
        <v>702</v>
      </c>
      <c r="I146" s="78">
        <v>4103050</v>
      </c>
      <c r="J146" s="79" t="s">
        <v>167</v>
      </c>
      <c r="K146" s="75" t="s">
        <v>703</v>
      </c>
      <c r="L146" s="80">
        <v>410305009</v>
      </c>
      <c r="M146" s="81">
        <v>2021680810022</v>
      </c>
      <c r="N146" s="77" t="s">
        <v>704</v>
      </c>
      <c r="O146" s="82">
        <v>1</v>
      </c>
      <c r="P146" s="72">
        <v>732959419.55999994</v>
      </c>
      <c r="Q146" s="73">
        <v>0</v>
      </c>
      <c r="R146" s="73">
        <v>0</v>
      </c>
      <c r="S146" s="73">
        <v>0</v>
      </c>
      <c r="T146" s="73">
        <v>0</v>
      </c>
      <c r="U146" s="73">
        <v>0</v>
      </c>
      <c r="V146" s="73">
        <v>0</v>
      </c>
      <c r="W146" s="73">
        <v>0</v>
      </c>
      <c r="X146" s="73">
        <v>0</v>
      </c>
      <c r="Y146" s="73">
        <v>0</v>
      </c>
      <c r="Z146" s="73">
        <v>0</v>
      </c>
      <c r="AA146" s="73">
        <v>0</v>
      </c>
      <c r="AB146" s="73">
        <v>0</v>
      </c>
      <c r="AC146" s="73">
        <v>0</v>
      </c>
      <c r="AD146" s="73">
        <v>0</v>
      </c>
      <c r="AE146" s="95">
        <f>+SUM('POAI 2022 - RANGO'!$P146:$AD146)</f>
        <v>732959419.55999994</v>
      </c>
    </row>
    <row r="147" spans="1:31" ht="53" thickBot="1" x14ac:dyDescent="0.4">
      <c r="A147" s="94" t="s">
        <v>151</v>
      </c>
      <c r="B147" s="74">
        <v>41</v>
      </c>
      <c r="C147" s="75" t="s">
        <v>152</v>
      </c>
      <c r="D147" s="75" t="s">
        <v>691</v>
      </c>
      <c r="E147" s="76">
        <v>4103</v>
      </c>
      <c r="F147" s="77" t="s">
        <v>705</v>
      </c>
      <c r="G147" s="75" t="s">
        <v>686</v>
      </c>
      <c r="H147" s="77" t="s">
        <v>693</v>
      </c>
      <c r="I147" s="78">
        <v>4103052</v>
      </c>
      <c r="J147" s="79" t="s">
        <v>170</v>
      </c>
      <c r="K147" s="75" t="s">
        <v>694</v>
      </c>
      <c r="L147" s="80">
        <v>410305201</v>
      </c>
      <c r="M147" s="81" t="s">
        <v>706</v>
      </c>
      <c r="N147" s="77" t="s">
        <v>707</v>
      </c>
      <c r="O147" s="82">
        <v>1</v>
      </c>
      <c r="P147" s="72">
        <v>0</v>
      </c>
      <c r="Q147" s="73">
        <v>0</v>
      </c>
      <c r="R147" s="73">
        <v>0</v>
      </c>
      <c r="S147" s="73">
        <v>0</v>
      </c>
      <c r="T147" s="73">
        <v>0</v>
      </c>
      <c r="U147" s="73">
        <v>0</v>
      </c>
      <c r="V147" s="73">
        <v>66000000</v>
      </c>
      <c r="W147" s="73">
        <v>0</v>
      </c>
      <c r="X147" s="73">
        <v>0</v>
      </c>
      <c r="Y147" s="73">
        <v>0</v>
      </c>
      <c r="Z147" s="73">
        <v>0</v>
      </c>
      <c r="AA147" s="73">
        <v>0</v>
      </c>
      <c r="AB147" s="73">
        <v>0</v>
      </c>
      <c r="AC147" s="73">
        <v>0</v>
      </c>
      <c r="AD147" s="73">
        <v>0</v>
      </c>
      <c r="AE147" s="95">
        <f>+SUM('POAI 2022 - RANGO'!$P147:$AD147)</f>
        <v>66000000</v>
      </c>
    </row>
    <row r="148" spans="1:31" ht="32" thickBot="1" x14ac:dyDescent="0.4">
      <c r="A148" s="94" t="s">
        <v>212</v>
      </c>
      <c r="B148" s="74">
        <v>36</v>
      </c>
      <c r="C148" s="75" t="s">
        <v>220</v>
      </c>
      <c r="D148" s="75" t="s">
        <v>708</v>
      </c>
      <c r="E148" s="76">
        <v>3602</v>
      </c>
      <c r="F148" s="77" t="s">
        <v>709</v>
      </c>
      <c r="G148" s="75" t="s">
        <v>710</v>
      </c>
      <c r="H148" s="77" t="s">
        <v>711</v>
      </c>
      <c r="I148" s="78">
        <v>3602004</v>
      </c>
      <c r="J148" s="79" t="s">
        <v>712</v>
      </c>
      <c r="K148" s="75" t="s">
        <v>713</v>
      </c>
      <c r="L148" s="80">
        <v>360200400</v>
      </c>
      <c r="M148" s="81">
        <v>2020680810059</v>
      </c>
      <c r="N148" s="77" t="s">
        <v>714</v>
      </c>
      <c r="O148" s="82">
        <v>500</v>
      </c>
      <c r="P148" s="72">
        <v>650000000</v>
      </c>
      <c r="Q148" s="73">
        <v>0</v>
      </c>
      <c r="R148" s="73">
        <v>0</v>
      </c>
      <c r="S148" s="73">
        <v>0</v>
      </c>
      <c r="T148" s="73">
        <v>0</v>
      </c>
      <c r="U148" s="73">
        <v>0</v>
      </c>
      <c r="V148" s="73">
        <v>150000000</v>
      </c>
      <c r="W148" s="73">
        <v>0</v>
      </c>
      <c r="X148" s="73">
        <v>0</v>
      </c>
      <c r="Y148" s="73">
        <v>0</v>
      </c>
      <c r="Z148" s="73">
        <v>0</v>
      </c>
      <c r="AA148" s="73">
        <v>0</v>
      </c>
      <c r="AB148" s="73">
        <v>0</v>
      </c>
      <c r="AC148" s="73">
        <v>0</v>
      </c>
      <c r="AD148" s="73">
        <v>0</v>
      </c>
      <c r="AE148" s="95">
        <f>+SUM('POAI 2022 - RANGO'!$P148:$AD148)</f>
        <v>800000000</v>
      </c>
    </row>
    <row r="149" spans="1:31" ht="63.5" thickBot="1" x14ac:dyDescent="0.4">
      <c r="A149" s="94" t="s">
        <v>151</v>
      </c>
      <c r="B149" s="74">
        <v>41</v>
      </c>
      <c r="C149" s="75" t="s">
        <v>152</v>
      </c>
      <c r="D149" s="75" t="s">
        <v>691</v>
      </c>
      <c r="E149" s="76">
        <v>4103</v>
      </c>
      <c r="F149" s="77" t="s">
        <v>692</v>
      </c>
      <c r="G149" s="75" t="s">
        <v>710</v>
      </c>
      <c r="H149" s="77" t="s">
        <v>693</v>
      </c>
      <c r="I149" s="78">
        <v>4103052</v>
      </c>
      <c r="J149" s="79" t="s">
        <v>154</v>
      </c>
      <c r="K149" s="75" t="s">
        <v>694</v>
      </c>
      <c r="L149" s="80">
        <v>410305201</v>
      </c>
      <c r="M149" s="81">
        <v>2020680810153</v>
      </c>
      <c r="N149" s="77" t="s">
        <v>715</v>
      </c>
      <c r="O149" s="82">
        <v>3</v>
      </c>
      <c r="P149" s="72">
        <v>226000000</v>
      </c>
      <c r="Q149" s="73">
        <v>0</v>
      </c>
      <c r="R149" s="73">
        <v>0</v>
      </c>
      <c r="S149" s="73">
        <v>0</v>
      </c>
      <c r="T149" s="73">
        <v>0</v>
      </c>
      <c r="U149" s="73">
        <v>0</v>
      </c>
      <c r="V149" s="73">
        <v>39000000</v>
      </c>
      <c r="W149" s="73">
        <v>0</v>
      </c>
      <c r="X149" s="73">
        <v>0</v>
      </c>
      <c r="Y149" s="73">
        <v>0</v>
      </c>
      <c r="Z149" s="73">
        <v>0</v>
      </c>
      <c r="AA149" s="73">
        <v>0</v>
      </c>
      <c r="AB149" s="73">
        <v>0</v>
      </c>
      <c r="AC149" s="73">
        <v>0</v>
      </c>
      <c r="AD149" s="73">
        <v>20000000</v>
      </c>
      <c r="AE149" s="95">
        <f>+SUM('POAI 2022 - RANGO'!$P149:$AD149)</f>
        <v>285000000</v>
      </c>
    </row>
    <row r="150" spans="1:31" ht="63.5" thickBot="1" x14ac:dyDescent="0.4">
      <c r="A150" s="94" t="s">
        <v>151</v>
      </c>
      <c r="B150" s="74">
        <v>41</v>
      </c>
      <c r="C150" s="75" t="s">
        <v>152</v>
      </c>
      <c r="D150" s="75" t="s">
        <v>691</v>
      </c>
      <c r="E150" s="76">
        <v>4103</v>
      </c>
      <c r="F150" s="77" t="s">
        <v>692</v>
      </c>
      <c r="G150" s="75" t="s">
        <v>710</v>
      </c>
      <c r="H150" s="77" t="s">
        <v>693</v>
      </c>
      <c r="I150" s="78">
        <v>4103052</v>
      </c>
      <c r="J150" s="79" t="s">
        <v>155</v>
      </c>
      <c r="K150" s="75" t="s">
        <v>694</v>
      </c>
      <c r="L150" s="80">
        <v>410305201</v>
      </c>
      <c r="M150" s="81">
        <v>2020680810161</v>
      </c>
      <c r="N150" s="77" t="s">
        <v>716</v>
      </c>
      <c r="O150" s="82">
        <v>3</v>
      </c>
      <c r="P150" s="72">
        <v>20000000</v>
      </c>
      <c r="Q150" s="73">
        <v>0</v>
      </c>
      <c r="R150" s="73">
        <v>0</v>
      </c>
      <c r="S150" s="73">
        <v>0</v>
      </c>
      <c r="T150" s="73">
        <v>0</v>
      </c>
      <c r="U150" s="73">
        <v>0</v>
      </c>
      <c r="V150" s="73">
        <v>15000000</v>
      </c>
      <c r="W150" s="73">
        <v>0</v>
      </c>
      <c r="X150" s="73">
        <v>0</v>
      </c>
      <c r="Y150" s="73">
        <v>0</v>
      </c>
      <c r="Z150" s="73">
        <v>0</v>
      </c>
      <c r="AA150" s="73">
        <v>0</v>
      </c>
      <c r="AB150" s="73">
        <v>0</v>
      </c>
      <c r="AC150" s="73">
        <v>0</v>
      </c>
      <c r="AD150" s="73">
        <v>15000000</v>
      </c>
      <c r="AE150" s="95">
        <f>+SUM('POAI 2022 - RANGO'!$P150:$AD150)</f>
        <v>50000000</v>
      </c>
    </row>
    <row r="151" spans="1:31" ht="63.5" thickBot="1" x14ac:dyDescent="0.4">
      <c r="A151" s="94" t="s">
        <v>151</v>
      </c>
      <c r="B151" s="74">
        <v>41</v>
      </c>
      <c r="C151" s="75" t="s">
        <v>152</v>
      </c>
      <c r="D151" s="75" t="s">
        <v>691</v>
      </c>
      <c r="E151" s="76">
        <v>4103</v>
      </c>
      <c r="F151" s="77" t="s">
        <v>692</v>
      </c>
      <c r="G151" s="75" t="s">
        <v>710</v>
      </c>
      <c r="H151" s="77" t="s">
        <v>693</v>
      </c>
      <c r="I151" s="78">
        <v>4103052</v>
      </c>
      <c r="J151" s="79" t="s">
        <v>155</v>
      </c>
      <c r="K151" s="75" t="s">
        <v>694</v>
      </c>
      <c r="L151" s="80">
        <v>410305201</v>
      </c>
      <c r="M151" s="81">
        <v>2020680810162</v>
      </c>
      <c r="N151" s="77" t="s">
        <v>717</v>
      </c>
      <c r="O151" s="82">
        <v>3</v>
      </c>
      <c r="P151" s="72">
        <v>20000000</v>
      </c>
      <c r="Q151" s="73">
        <v>0</v>
      </c>
      <c r="R151" s="73">
        <v>0</v>
      </c>
      <c r="S151" s="73">
        <v>0</v>
      </c>
      <c r="T151" s="73">
        <v>0</v>
      </c>
      <c r="U151" s="73">
        <v>0</v>
      </c>
      <c r="V151" s="73">
        <v>0</v>
      </c>
      <c r="W151" s="73">
        <v>0</v>
      </c>
      <c r="X151" s="73">
        <v>0</v>
      </c>
      <c r="Y151" s="73">
        <v>0</v>
      </c>
      <c r="Z151" s="73">
        <v>0</v>
      </c>
      <c r="AA151" s="73">
        <v>0</v>
      </c>
      <c r="AB151" s="73">
        <v>0</v>
      </c>
      <c r="AC151" s="73">
        <v>0</v>
      </c>
      <c r="AD151" s="73">
        <v>15000000</v>
      </c>
      <c r="AE151" s="95">
        <f>+SUM('POAI 2022 - RANGO'!$P151:$AD151)</f>
        <v>35000000</v>
      </c>
    </row>
    <row r="152" spans="1:31" ht="63.5" thickBot="1" x14ac:dyDescent="0.4">
      <c r="A152" s="94" t="s">
        <v>151</v>
      </c>
      <c r="B152" s="74">
        <v>41</v>
      </c>
      <c r="C152" s="75" t="s">
        <v>152</v>
      </c>
      <c r="D152" s="75" t="s">
        <v>691</v>
      </c>
      <c r="E152" s="76">
        <v>4103</v>
      </c>
      <c r="F152" s="77" t="s">
        <v>692</v>
      </c>
      <c r="G152" s="75" t="s">
        <v>710</v>
      </c>
      <c r="H152" s="77" t="s">
        <v>693</v>
      </c>
      <c r="I152" s="78">
        <v>4103052</v>
      </c>
      <c r="J152" s="79" t="s">
        <v>156</v>
      </c>
      <c r="K152" s="75" t="s">
        <v>694</v>
      </c>
      <c r="L152" s="80">
        <v>410305201</v>
      </c>
      <c r="M152" s="81">
        <v>2020680810163</v>
      </c>
      <c r="N152" s="77" t="s">
        <v>718</v>
      </c>
      <c r="O152" s="82">
        <v>3</v>
      </c>
      <c r="P152" s="72">
        <v>140000000</v>
      </c>
      <c r="Q152" s="73">
        <v>0</v>
      </c>
      <c r="R152" s="73">
        <v>0</v>
      </c>
      <c r="S152" s="73">
        <v>0</v>
      </c>
      <c r="T152" s="73">
        <v>0</v>
      </c>
      <c r="U152" s="73">
        <v>0</v>
      </c>
      <c r="V152" s="73">
        <v>15000000</v>
      </c>
      <c r="W152" s="73">
        <v>0</v>
      </c>
      <c r="X152" s="73">
        <v>0</v>
      </c>
      <c r="Y152" s="73">
        <v>0</v>
      </c>
      <c r="Z152" s="73">
        <v>0</v>
      </c>
      <c r="AA152" s="73">
        <v>0</v>
      </c>
      <c r="AB152" s="73">
        <v>0</v>
      </c>
      <c r="AC152" s="73">
        <v>0</v>
      </c>
      <c r="AD152" s="73">
        <v>0</v>
      </c>
      <c r="AE152" s="95">
        <f>+SUM('POAI 2022 - RANGO'!$P152:$AD152)</f>
        <v>155000000</v>
      </c>
    </row>
    <row r="153" spans="1:31" ht="63.5" thickBot="1" x14ac:dyDescent="0.4">
      <c r="A153" s="94" t="s">
        <v>151</v>
      </c>
      <c r="B153" s="74">
        <v>41</v>
      </c>
      <c r="C153" s="75" t="s">
        <v>152</v>
      </c>
      <c r="D153" s="75" t="s">
        <v>691</v>
      </c>
      <c r="E153" s="76">
        <v>4103</v>
      </c>
      <c r="F153" s="77" t="s">
        <v>692</v>
      </c>
      <c r="G153" s="75" t="s">
        <v>710</v>
      </c>
      <c r="H153" s="77" t="s">
        <v>693</v>
      </c>
      <c r="I153" s="78">
        <v>4103052</v>
      </c>
      <c r="J153" s="79" t="s">
        <v>157</v>
      </c>
      <c r="K153" s="75" t="s">
        <v>694</v>
      </c>
      <c r="L153" s="80">
        <v>410305201</v>
      </c>
      <c r="M153" s="81">
        <v>2020680810164</v>
      </c>
      <c r="N153" s="77" t="s">
        <v>719</v>
      </c>
      <c r="O153" s="82">
        <v>3</v>
      </c>
      <c r="P153" s="72">
        <v>130000000</v>
      </c>
      <c r="Q153" s="73">
        <v>0</v>
      </c>
      <c r="R153" s="73">
        <v>0</v>
      </c>
      <c r="S153" s="73">
        <v>0</v>
      </c>
      <c r="T153" s="73">
        <v>0</v>
      </c>
      <c r="U153" s="73">
        <v>0</v>
      </c>
      <c r="V153" s="73">
        <v>20000000</v>
      </c>
      <c r="W153" s="73">
        <v>0</v>
      </c>
      <c r="X153" s="73">
        <v>0</v>
      </c>
      <c r="Y153" s="73">
        <v>0</v>
      </c>
      <c r="Z153" s="73">
        <v>0</v>
      </c>
      <c r="AA153" s="73">
        <v>0</v>
      </c>
      <c r="AB153" s="73">
        <v>0</v>
      </c>
      <c r="AC153" s="73">
        <v>0</v>
      </c>
      <c r="AD153" s="73">
        <v>26716165.300000001</v>
      </c>
      <c r="AE153" s="95">
        <f>+SUM('POAI 2022 - RANGO'!$P153:$AD153)</f>
        <v>176716165.30000001</v>
      </c>
    </row>
    <row r="154" spans="1:31" ht="63.5" thickBot="1" x14ac:dyDescent="0.4">
      <c r="A154" s="94" t="s">
        <v>151</v>
      </c>
      <c r="B154" s="74">
        <v>41</v>
      </c>
      <c r="C154" s="75" t="s">
        <v>152</v>
      </c>
      <c r="D154" s="75" t="s">
        <v>720</v>
      </c>
      <c r="E154" s="76">
        <v>4104</v>
      </c>
      <c r="F154" s="77" t="s">
        <v>692</v>
      </c>
      <c r="G154" s="75" t="s">
        <v>710</v>
      </c>
      <c r="H154" s="77" t="s">
        <v>721</v>
      </c>
      <c r="I154" s="78">
        <v>4104008</v>
      </c>
      <c r="J154" s="79" t="s">
        <v>158</v>
      </c>
      <c r="K154" s="75" t="s">
        <v>722</v>
      </c>
      <c r="L154" s="80">
        <v>410400800</v>
      </c>
      <c r="M154" s="81">
        <v>2020680810058</v>
      </c>
      <c r="N154" s="77" t="s">
        <v>723</v>
      </c>
      <c r="O154" s="82">
        <v>1</v>
      </c>
      <c r="P154" s="73">
        <v>2359370414.54</v>
      </c>
      <c r="Q154" s="73">
        <v>0</v>
      </c>
      <c r="R154" s="73">
        <v>0</v>
      </c>
      <c r="S154" s="73">
        <v>0</v>
      </c>
      <c r="T154" s="73">
        <v>0</v>
      </c>
      <c r="U154" s="73">
        <v>0</v>
      </c>
      <c r="V154" s="73">
        <v>0</v>
      </c>
      <c r="W154" s="73">
        <v>0</v>
      </c>
      <c r="X154" s="73">
        <v>0</v>
      </c>
      <c r="Y154" s="73">
        <v>0</v>
      </c>
      <c r="Z154" s="73">
        <v>0</v>
      </c>
      <c r="AA154" s="73">
        <v>0</v>
      </c>
      <c r="AB154" s="73">
        <v>0</v>
      </c>
      <c r="AC154" s="73">
        <v>0</v>
      </c>
      <c r="AD154" s="73">
        <v>4769307463</v>
      </c>
      <c r="AE154" s="95">
        <f>+SUM('POAI 2022 - RANGO'!$P154:$AD154)</f>
        <v>7128677877.54</v>
      </c>
    </row>
    <row r="155" spans="1:31" ht="63.5" thickBot="1" x14ac:dyDescent="0.4">
      <c r="A155" s="94" t="s">
        <v>151</v>
      </c>
      <c r="B155" s="74">
        <v>41</v>
      </c>
      <c r="C155" s="75" t="s">
        <v>152</v>
      </c>
      <c r="D155" s="75" t="s">
        <v>720</v>
      </c>
      <c r="E155" s="76">
        <v>4104</v>
      </c>
      <c r="F155" s="77" t="s">
        <v>692</v>
      </c>
      <c r="G155" s="75" t="s">
        <v>710</v>
      </c>
      <c r="H155" s="77" t="s">
        <v>724</v>
      </c>
      <c r="I155" s="78">
        <v>4104026</v>
      </c>
      <c r="J155" s="79" t="s">
        <v>161</v>
      </c>
      <c r="K155" s="75" t="s">
        <v>725</v>
      </c>
      <c r="L155" s="80">
        <v>410402600</v>
      </c>
      <c r="M155" s="81">
        <v>2020680810150</v>
      </c>
      <c r="N155" s="77" t="s">
        <v>726</v>
      </c>
      <c r="O155" s="82">
        <v>1</v>
      </c>
      <c r="P155" s="72">
        <v>300000000</v>
      </c>
      <c r="Q155" s="73">
        <v>0</v>
      </c>
      <c r="R155" s="73">
        <v>0</v>
      </c>
      <c r="S155" s="73">
        <v>0</v>
      </c>
      <c r="T155" s="73">
        <v>0</v>
      </c>
      <c r="U155" s="73">
        <v>0</v>
      </c>
      <c r="V155" s="73">
        <v>0</v>
      </c>
      <c r="W155" s="73">
        <v>0</v>
      </c>
      <c r="X155" s="73">
        <v>0</v>
      </c>
      <c r="Y155" s="73">
        <v>0</v>
      </c>
      <c r="Z155" s="73">
        <v>0</v>
      </c>
      <c r="AA155" s="73">
        <v>0</v>
      </c>
      <c r="AB155" s="73">
        <v>0</v>
      </c>
      <c r="AC155" s="73">
        <v>0</v>
      </c>
      <c r="AD155" s="73">
        <v>10000000</v>
      </c>
      <c r="AE155" s="95">
        <f>+SUM('POAI 2022 - RANGO'!$P155:$AD155)</f>
        <v>310000000</v>
      </c>
    </row>
    <row r="156" spans="1:31" ht="63.5" thickBot="1" x14ac:dyDescent="0.4">
      <c r="A156" s="94" t="s">
        <v>151</v>
      </c>
      <c r="B156" s="74">
        <v>41</v>
      </c>
      <c r="C156" s="75" t="s">
        <v>152</v>
      </c>
      <c r="D156" s="75" t="s">
        <v>691</v>
      </c>
      <c r="E156" s="76">
        <v>4103</v>
      </c>
      <c r="F156" s="77" t="s">
        <v>692</v>
      </c>
      <c r="G156" s="75" t="s">
        <v>710</v>
      </c>
      <c r="H156" s="77" t="s">
        <v>693</v>
      </c>
      <c r="I156" s="78">
        <v>4103052</v>
      </c>
      <c r="J156" s="79" t="s">
        <v>162</v>
      </c>
      <c r="K156" s="75" t="s">
        <v>694</v>
      </c>
      <c r="L156" s="80">
        <v>410305201</v>
      </c>
      <c r="M156" s="81">
        <v>2020680810149</v>
      </c>
      <c r="N156" s="77" t="s">
        <v>727</v>
      </c>
      <c r="O156" s="82">
        <v>1</v>
      </c>
      <c r="P156" s="72">
        <v>350000000</v>
      </c>
      <c r="Q156" s="73">
        <v>0</v>
      </c>
      <c r="R156" s="73">
        <v>0</v>
      </c>
      <c r="S156" s="73">
        <v>0</v>
      </c>
      <c r="T156" s="73">
        <v>0</v>
      </c>
      <c r="U156" s="73">
        <v>0</v>
      </c>
      <c r="V156" s="73">
        <v>0</v>
      </c>
      <c r="W156" s="73">
        <v>0</v>
      </c>
      <c r="X156" s="73">
        <v>0</v>
      </c>
      <c r="Y156" s="73">
        <v>0</v>
      </c>
      <c r="Z156" s="73">
        <v>0</v>
      </c>
      <c r="AA156" s="73">
        <v>0</v>
      </c>
      <c r="AB156" s="73">
        <v>0</v>
      </c>
      <c r="AC156" s="73">
        <v>0</v>
      </c>
      <c r="AD156" s="73">
        <v>10000000</v>
      </c>
      <c r="AE156" s="95">
        <f>+SUM('POAI 2022 - RANGO'!$P156:$AD156)</f>
        <v>360000000</v>
      </c>
    </row>
    <row r="157" spans="1:31" ht="63.5" thickBot="1" x14ac:dyDescent="0.4">
      <c r="A157" s="94" t="s">
        <v>151</v>
      </c>
      <c r="B157" s="74">
        <v>41</v>
      </c>
      <c r="C157" s="75" t="s">
        <v>152</v>
      </c>
      <c r="D157" s="75" t="s">
        <v>691</v>
      </c>
      <c r="E157" s="76">
        <v>4103</v>
      </c>
      <c r="F157" s="77" t="s">
        <v>692</v>
      </c>
      <c r="G157" s="75" t="s">
        <v>710</v>
      </c>
      <c r="H157" s="77" t="s">
        <v>693</v>
      </c>
      <c r="I157" s="78">
        <v>4103052</v>
      </c>
      <c r="J157" s="79" t="s">
        <v>728</v>
      </c>
      <c r="K157" s="75" t="s">
        <v>694</v>
      </c>
      <c r="L157" s="80">
        <v>410305201</v>
      </c>
      <c r="M157" s="81">
        <v>2020680810132</v>
      </c>
      <c r="N157" s="77" t="s">
        <v>729</v>
      </c>
      <c r="O157" s="82">
        <v>1</v>
      </c>
      <c r="P157" s="72">
        <v>12500000</v>
      </c>
      <c r="Q157" s="73">
        <v>0</v>
      </c>
      <c r="R157" s="73">
        <v>0</v>
      </c>
      <c r="S157" s="73">
        <v>0</v>
      </c>
      <c r="T157" s="73">
        <v>0</v>
      </c>
      <c r="U157" s="73">
        <v>0</v>
      </c>
      <c r="V157" s="73">
        <v>7500000</v>
      </c>
      <c r="W157" s="73">
        <v>0</v>
      </c>
      <c r="X157" s="73">
        <v>0</v>
      </c>
      <c r="Y157" s="73">
        <v>0</v>
      </c>
      <c r="Z157" s="73">
        <v>0</v>
      </c>
      <c r="AA157" s="73">
        <v>0</v>
      </c>
      <c r="AB157" s="73">
        <v>0</v>
      </c>
      <c r="AC157" s="73">
        <v>0</v>
      </c>
      <c r="AD157" s="73">
        <v>0</v>
      </c>
      <c r="AE157" s="95">
        <f>+SUM('POAI 2022 - RANGO'!$P157:$AD157)</f>
        <v>20000000</v>
      </c>
    </row>
    <row r="158" spans="1:31" ht="63.5" thickBot="1" x14ac:dyDescent="0.4">
      <c r="A158" s="94" t="s">
        <v>151</v>
      </c>
      <c r="B158" s="74">
        <v>41</v>
      </c>
      <c r="C158" s="75" t="s">
        <v>152</v>
      </c>
      <c r="D158" s="75" t="s">
        <v>691</v>
      </c>
      <c r="E158" s="76">
        <v>4103</v>
      </c>
      <c r="F158" s="77" t="s">
        <v>692</v>
      </c>
      <c r="G158" s="75" t="s">
        <v>710</v>
      </c>
      <c r="H158" s="77" t="s">
        <v>693</v>
      </c>
      <c r="I158" s="78">
        <v>4103052</v>
      </c>
      <c r="J158" s="79" t="s">
        <v>730</v>
      </c>
      <c r="K158" s="75" t="s">
        <v>694</v>
      </c>
      <c r="L158" s="80">
        <v>410305201</v>
      </c>
      <c r="M158" s="81">
        <v>2020680810132</v>
      </c>
      <c r="N158" s="77" t="s">
        <v>729</v>
      </c>
      <c r="O158" s="82">
        <v>1</v>
      </c>
      <c r="P158" s="72">
        <v>12500000</v>
      </c>
      <c r="Q158" s="73">
        <v>0</v>
      </c>
      <c r="R158" s="73">
        <v>0</v>
      </c>
      <c r="S158" s="73">
        <v>0</v>
      </c>
      <c r="T158" s="73">
        <v>0</v>
      </c>
      <c r="U158" s="73">
        <v>0</v>
      </c>
      <c r="V158" s="73">
        <v>7500000</v>
      </c>
      <c r="W158" s="73">
        <v>0</v>
      </c>
      <c r="X158" s="73">
        <v>0</v>
      </c>
      <c r="Y158" s="73">
        <v>0</v>
      </c>
      <c r="Z158" s="73">
        <v>0</v>
      </c>
      <c r="AA158" s="73">
        <v>0</v>
      </c>
      <c r="AB158" s="73">
        <v>0</v>
      </c>
      <c r="AC158" s="73">
        <v>0</v>
      </c>
      <c r="AD158" s="73">
        <v>0</v>
      </c>
      <c r="AE158" s="95">
        <f>+SUM('POAI 2022 - RANGO'!$P158:$AD158)</f>
        <v>20000000</v>
      </c>
    </row>
    <row r="159" spans="1:31" ht="63.5" thickBot="1" x14ac:dyDescent="0.4">
      <c r="A159" s="94" t="s">
        <v>151</v>
      </c>
      <c r="B159" s="74">
        <v>41</v>
      </c>
      <c r="C159" s="75" t="s">
        <v>152</v>
      </c>
      <c r="D159" s="75" t="s">
        <v>691</v>
      </c>
      <c r="E159" s="76">
        <v>4103</v>
      </c>
      <c r="F159" s="77" t="s">
        <v>692</v>
      </c>
      <c r="G159" s="75" t="s">
        <v>710</v>
      </c>
      <c r="H159" s="77" t="s">
        <v>693</v>
      </c>
      <c r="I159" s="78">
        <v>4103052</v>
      </c>
      <c r="J159" s="79" t="s">
        <v>731</v>
      </c>
      <c r="K159" s="75" t="s">
        <v>694</v>
      </c>
      <c r="L159" s="80">
        <v>410305201</v>
      </c>
      <c r="M159" s="81">
        <v>2020680810132</v>
      </c>
      <c r="N159" s="77" t="s">
        <v>729</v>
      </c>
      <c r="O159" s="82">
        <v>1</v>
      </c>
      <c r="P159" s="72">
        <v>12500000</v>
      </c>
      <c r="Q159" s="73">
        <v>0</v>
      </c>
      <c r="R159" s="73">
        <v>0</v>
      </c>
      <c r="S159" s="73">
        <v>0</v>
      </c>
      <c r="T159" s="73">
        <v>0</v>
      </c>
      <c r="U159" s="73">
        <v>0</v>
      </c>
      <c r="V159" s="73">
        <v>7500000</v>
      </c>
      <c r="W159" s="73">
        <v>0</v>
      </c>
      <c r="X159" s="73">
        <v>0</v>
      </c>
      <c r="Y159" s="73">
        <v>0</v>
      </c>
      <c r="Z159" s="73">
        <v>0</v>
      </c>
      <c r="AA159" s="73">
        <v>0</v>
      </c>
      <c r="AB159" s="73">
        <v>0</v>
      </c>
      <c r="AC159" s="73">
        <v>0</v>
      </c>
      <c r="AD159" s="73">
        <v>0</v>
      </c>
      <c r="AE159" s="95">
        <f>+SUM('POAI 2022 - RANGO'!$P159:$AD159)</f>
        <v>20000000</v>
      </c>
    </row>
    <row r="160" spans="1:31" ht="63.5" thickBot="1" x14ac:dyDescent="0.4">
      <c r="A160" s="94" t="s">
        <v>151</v>
      </c>
      <c r="B160" s="74">
        <v>41</v>
      </c>
      <c r="C160" s="75" t="s">
        <v>152</v>
      </c>
      <c r="D160" s="75" t="s">
        <v>691</v>
      </c>
      <c r="E160" s="76">
        <v>4103</v>
      </c>
      <c r="F160" s="77" t="s">
        <v>692</v>
      </c>
      <c r="G160" s="75" t="s">
        <v>710</v>
      </c>
      <c r="H160" s="77" t="s">
        <v>693</v>
      </c>
      <c r="I160" s="78">
        <v>4103052</v>
      </c>
      <c r="J160" s="79" t="s">
        <v>732</v>
      </c>
      <c r="K160" s="75" t="s">
        <v>694</v>
      </c>
      <c r="L160" s="80">
        <v>410305201</v>
      </c>
      <c r="M160" s="81">
        <v>2020680810132</v>
      </c>
      <c r="N160" s="77" t="s">
        <v>729</v>
      </c>
      <c r="O160" s="82">
        <v>1</v>
      </c>
      <c r="P160" s="72">
        <v>12500000</v>
      </c>
      <c r="Q160" s="73">
        <v>0</v>
      </c>
      <c r="R160" s="73">
        <v>0</v>
      </c>
      <c r="S160" s="73">
        <v>0</v>
      </c>
      <c r="T160" s="73">
        <v>0</v>
      </c>
      <c r="U160" s="73">
        <v>0</v>
      </c>
      <c r="V160" s="73">
        <v>7500000</v>
      </c>
      <c r="W160" s="73">
        <v>0</v>
      </c>
      <c r="X160" s="73">
        <v>0</v>
      </c>
      <c r="Y160" s="73">
        <v>0</v>
      </c>
      <c r="Z160" s="73">
        <v>0</v>
      </c>
      <c r="AA160" s="73">
        <v>0</v>
      </c>
      <c r="AB160" s="73">
        <v>0</v>
      </c>
      <c r="AC160" s="73">
        <v>0</v>
      </c>
      <c r="AD160" s="73">
        <v>0</v>
      </c>
      <c r="AE160" s="95">
        <f>+SUM('POAI 2022 - RANGO'!$P160:$AD160)</f>
        <v>20000000</v>
      </c>
    </row>
    <row r="161" spans="1:31" ht="42.5" thickBot="1" x14ac:dyDescent="0.4">
      <c r="A161" s="94" t="s">
        <v>151</v>
      </c>
      <c r="B161" s="74">
        <v>41</v>
      </c>
      <c r="C161" s="75" t="s">
        <v>152</v>
      </c>
      <c r="D161" s="75" t="s">
        <v>691</v>
      </c>
      <c r="E161" s="76">
        <v>4103</v>
      </c>
      <c r="F161" s="77" t="s">
        <v>699</v>
      </c>
      <c r="G161" s="75" t="s">
        <v>710</v>
      </c>
      <c r="H161" s="77" t="s">
        <v>693</v>
      </c>
      <c r="I161" s="78">
        <v>4103052</v>
      </c>
      <c r="J161" s="79" t="s">
        <v>164</v>
      </c>
      <c r="K161" s="75" t="s">
        <v>694</v>
      </c>
      <c r="L161" s="80">
        <v>410305201</v>
      </c>
      <c r="M161" s="81">
        <v>2021680810042</v>
      </c>
      <c r="N161" s="77" t="s">
        <v>733</v>
      </c>
      <c r="O161" s="82">
        <v>20</v>
      </c>
      <c r="P161" s="72">
        <v>0</v>
      </c>
      <c r="Q161" s="73">
        <v>0</v>
      </c>
      <c r="R161" s="73">
        <v>0</v>
      </c>
      <c r="S161" s="73">
        <v>0</v>
      </c>
      <c r="T161" s="73">
        <v>0</v>
      </c>
      <c r="U161" s="73">
        <v>0</v>
      </c>
      <c r="V161" s="73">
        <v>119755522.59999999</v>
      </c>
      <c r="W161" s="73">
        <v>0</v>
      </c>
      <c r="X161" s="73">
        <v>0</v>
      </c>
      <c r="Y161" s="73">
        <v>0</v>
      </c>
      <c r="Z161" s="73">
        <v>0</v>
      </c>
      <c r="AA161" s="73">
        <v>0</v>
      </c>
      <c r="AB161" s="73">
        <v>0</v>
      </c>
      <c r="AC161" s="73">
        <v>0</v>
      </c>
      <c r="AD161" s="73">
        <v>0</v>
      </c>
      <c r="AE161" s="95">
        <f>+SUM('POAI 2022 - RANGO'!$P161:$AD161)</f>
        <v>119755522.59999999</v>
      </c>
    </row>
    <row r="162" spans="1:31" ht="63.5" thickBot="1" x14ac:dyDescent="0.4">
      <c r="A162" s="94" t="s">
        <v>151</v>
      </c>
      <c r="B162" s="74">
        <v>41</v>
      </c>
      <c r="C162" s="75" t="s">
        <v>152</v>
      </c>
      <c r="D162" s="75" t="s">
        <v>691</v>
      </c>
      <c r="E162" s="76">
        <v>4103</v>
      </c>
      <c r="F162" s="77" t="s">
        <v>734</v>
      </c>
      <c r="G162" s="75" t="s">
        <v>710</v>
      </c>
      <c r="H162" s="77" t="s">
        <v>693</v>
      </c>
      <c r="I162" s="78">
        <v>4103052</v>
      </c>
      <c r="J162" s="79" t="s">
        <v>166</v>
      </c>
      <c r="K162" s="75" t="s">
        <v>694</v>
      </c>
      <c r="L162" s="80">
        <v>410305201</v>
      </c>
      <c r="M162" s="81">
        <v>2021680810011</v>
      </c>
      <c r="N162" s="77" t="s">
        <v>735</v>
      </c>
      <c r="O162" s="82">
        <v>2</v>
      </c>
      <c r="P162" s="72">
        <v>297500000</v>
      </c>
      <c r="Q162" s="73">
        <v>0</v>
      </c>
      <c r="R162" s="73">
        <v>0</v>
      </c>
      <c r="S162" s="73">
        <v>0</v>
      </c>
      <c r="T162" s="73">
        <v>0</v>
      </c>
      <c r="U162" s="73">
        <v>0</v>
      </c>
      <c r="V162" s="73">
        <v>0</v>
      </c>
      <c r="W162" s="73">
        <v>0</v>
      </c>
      <c r="X162" s="73">
        <v>0</v>
      </c>
      <c r="Y162" s="73">
        <v>0</v>
      </c>
      <c r="Z162" s="73">
        <v>0</v>
      </c>
      <c r="AA162" s="73">
        <v>0</v>
      </c>
      <c r="AB162" s="73">
        <v>0</v>
      </c>
      <c r="AC162" s="73">
        <v>0</v>
      </c>
      <c r="AD162" s="73">
        <v>0</v>
      </c>
      <c r="AE162" s="95">
        <f>+SUM('POAI 2022 - RANGO'!$P162:$AD162)</f>
        <v>297500000</v>
      </c>
    </row>
    <row r="163" spans="1:31" ht="53" thickBot="1" x14ac:dyDescent="0.4">
      <c r="A163" s="94" t="s">
        <v>151</v>
      </c>
      <c r="B163" s="74">
        <v>41</v>
      </c>
      <c r="C163" s="75" t="s">
        <v>152</v>
      </c>
      <c r="D163" s="75" t="s">
        <v>691</v>
      </c>
      <c r="E163" s="76">
        <v>4103</v>
      </c>
      <c r="F163" s="77" t="s">
        <v>705</v>
      </c>
      <c r="G163" s="75" t="s">
        <v>710</v>
      </c>
      <c r="H163" s="77" t="s">
        <v>693</v>
      </c>
      <c r="I163" s="78">
        <v>4103052</v>
      </c>
      <c r="J163" s="79" t="s">
        <v>170</v>
      </c>
      <c r="K163" s="75" t="s">
        <v>694</v>
      </c>
      <c r="L163" s="80">
        <v>410305201</v>
      </c>
      <c r="M163" s="81" t="s">
        <v>736</v>
      </c>
      <c r="N163" s="77" t="s">
        <v>737</v>
      </c>
      <c r="O163" s="82">
        <v>1</v>
      </c>
      <c r="P163" s="72">
        <v>0</v>
      </c>
      <c r="Q163" s="73">
        <v>0</v>
      </c>
      <c r="R163" s="73">
        <v>0</v>
      </c>
      <c r="S163" s="73">
        <v>0</v>
      </c>
      <c r="T163" s="73">
        <v>0</v>
      </c>
      <c r="U163" s="73">
        <v>0</v>
      </c>
      <c r="V163" s="73">
        <v>10000000</v>
      </c>
      <c r="W163" s="73">
        <v>0</v>
      </c>
      <c r="X163" s="73">
        <v>0</v>
      </c>
      <c r="Y163" s="73">
        <v>0</v>
      </c>
      <c r="Z163" s="73">
        <v>0</v>
      </c>
      <c r="AA163" s="73">
        <v>0</v>
      </c>
      <c r="AB163" s="73">
        <v>0</v>
      </c>
      <c r="AC163" s="73">
        <v>0</v>
      </c>
      <c r="AD163" s="73">
        <v>0</v>
      </c>
      <c r="AE163" s="95">
        <f>+SUM('POAI 2022 - RANGO'!$P163:$AD163)</f>
        <v>10000000</v>
      </c>
    </row>
    <row r="164" spans="1:31" ht="42.5" thickBot="1" x14ac:dyDescent="0.4">
      <c r="A164" s="94" t="s">
        <v>172</v>
      </c>
      <c r="B164" s="74">
        <v>33</v>
      </c>
      <c r="C164" s="75" t="s">
        <v>173</v>
      </c>
      <c r="D164" s="75" t="s">
        <v>738</v>
      </c>
      <c r="E164" s="76">
        <v>3301</v>
      </c>
      <c r="F164" s="77" t="s">
        <v>739</v>
      </c>
      <c r="G164" s="75" t="s">
        <v>740</v>
      </c>
      <c r="H164" s="77" t="s">
        <v>741</v>
      </c>
      <c r="I164" s="78">
        <v>3301053</v>
      </c>
      <c r="J164" s="79" t="s">
        <v>171</v>
      </c>
      <c r="K164" s="75" t="s">
        <v>742</v>
      </c>
      <c r="L164" s="80">
        <v>330112200</v>
      </c>
      <c r="M164" s="81">
        <v>2020680810097</v>
      </c>
      <c r="N164" s="77" t="s">
        <v>743</v>
      </c>
      <c r="O164" s="82">
        <v>2</v>
      </c>
      <c r="P164" s="72">
        <f>2860000000-144660706</f>
        <v>2715339294</v>
      </c>
      <c r="Q164" s="73">
        <v>0</v>
      </c>
      <c r="R164" s="73">
        <v>0</v>
      </c>
      <c r="S164" s="73">
        <v>0</v>
      </c>
      <c r="T164" s="73">
        <f>22712421+144660706</f>
        <v>167373127</v>
      </c>
      <c r="U164" s="73">
        <v>0</v>
      </c>
      <c r="V164" s="73">
        <v>0</v>
      </c>
      <c r="W164" s="73">
        <v>0</v>
      </c>
      <c r="X164" s="73">
        <v>0</v>
      </c>
      <c r="Y164" s="73">
        <v>0</v>
      </c>
      <c r="Z164" s="73">
        <v>0</v>
      </c>
      <c r="AA164" s="73">
        <v>0</v>
      </c>
      <c r="AB164" s="73">
        <v>0</v>
      </c>
      <c r="AC164" s="73">
        <v>0</v>
      </c>
      <c r="AD164" s="73">
        <v>976429330</v>
      </c>
      <c r="AE164" s="95">
        <f>+SUM('POAI 2022 - RANGO'!$P164:$AD164)</f>
        <v>3859141751</v>
      </c>
    </row>
    <row r="165" spans="1:31" ht="32" thickBot="1" x14ac:dyDescent="0.4">
      <c r="A165" s="94" t="s">
        <v>172</v>
      </c>
      <c r="B165" s="74">
        <v>33</v>
      </c>
      <c r="C165" s="75" t="s">
        <v>173</v>
      </c>
      <c r="D165" s="75" t="s">
        <v>738</v>
      </c>
      <c r="E165" s="76">
        <v>3301</v>
      </c>
      <c r="F165" s="77" t="s">
        <v>739</v>
      </c>
      <c r="G165" s="75" t="s">
        <v>740</v>
      </c>
      <c r="H165" s="77" t="s">
        <v>744</v>
      </c>
      <c r="I165" s="78">
        <v>3301098</v>
      </c>
      <c r="J165" s="79" t="s">
        <v>171</v>
      </c>
      <c r="K165" s="75" t="s">
        <v>745</v>
      </c>
      <c r="L165" s="80">
        <v>330109800</v>
      </c>
      <c r="M165" s="81">
        <v>2020680810160</v>
      </c>
      <c r="N165" s="77" t="s">
        <v>746</v>
      </c>
      <c r="O165" s="82">
        <v>2</v>
      </c>
      <c r="P165" s="72">
        <v>0</v>
      </c>
      <c r="Q165" s="73">
        <v>0</v>
      </c>
      <c r="R165" s="73">
        <v>0</v>
      </c>
      <c r="S165" s="73">
        <v>0</v>
      </c>
      <c r="T165" s="73">
        <v>0</v>
      </c>
      <c r="U165" s="73">
        <v>0</v>
      </c>
      <c r="V165" s="73">
        <v>0</v>
      </c>
      <c r="W165" s="73">
        <v>0</v>
      </c>
      <c r="X165" s="73">
        <v>0</v>
      </c>
      <c r="Y165" s="73">
        <v>0</v>
      </c>
      <c r="Z165" s="73">
        <v>0</v>
      </c>
      <c r="AA165" s="73">
        <v>0</v>
      </c>
      <c r="AB165" s="73">
        <v>0</v>
      </c>
      <c r="AC165" s="73">
        <v>0</v>
      </c>
      <c r="AD165" s="73">
        <v>178258512</v>
      </c>
      <c r="AE165" s="95">
        <f>+SUM('POAI 2022 - RANGO'!$P165:$AD165)</f>
        <v>178258512</v>
      </c>
    </row>
    <row r="166" spans="1:31" ht="32" thickBot="1" x14ac:dyDescent="0.4">
      <c r="A166" s="94" t="s">
        <v>172</v>
      </c>
      <c r="B166" s="74">
        <v>33</v>
      </c>
      <c r="C166" s="75" t="s">
        <v>173</v>
      </c>
      <c r="D166" s="75" t="s">
        <v>738</v>
      </c>
      <c r="E166" s="76">
        <v>3301</v>
      </c>
      <c r="F166" s="77" t="s">
        <v>739</v>
      </c>
      <c r="G166" s="75" t="s">
        <v>740</v>
      </c>
      <c r="H166" s="77" t="s">
        <v>747</v>
      </c>
      <c r="I166" s="78">
        <v>3301052</v>
      </c>
      <c r="J166" s="79" t="s">
        <v>748</v>
      </c>
      <c r="K166" s="75" t="s">
        <v>742</v>
      </c>
      <c r="L166" s="80">
        <v>330112200</v>
      </c>
      <c r="M166" s="81">
        <v>2020680810097</v>
      </c>
      <c r="N166" s="77" t="s">
        <v>749</v>
      </c>
      <c r="O166" s="82">
        <v>2</v>
      </c>
      <c r="P166" s="72">
        <v>0</v>
      </c>
      <c r="Q166" s="73">
        <v>0</v>
      </c>
      <c r="R166" s="73">
        <v>0</v>
      </c>
      <c r="S166" s="73">
        <v>0</v>
      </c>
      <c r="T166" s="73">
        <v>0</v>
      </c>
      <c r="U166" s="73">
        <v>0</v>
      </c>
      <c r="V166" s="73">
        <v>0</v>
      </c>
      <c r="W166" s="73">
        <v>0</v>
      </c>
      <c r="X166" s="73">
        <v>0</v>
      </c>
      <c r="Y166" s="73">
        <v>0</v>
      </c>
      <c r="Z166" s="73">
        <v>0</v>
      </c>
      <c r="AA166" s="73">
        <v>0</v>
      </c>
      <c r="AB166" s="73">
        <v>0</v>
      </c>
      <c r="AC166" s="73">
        <v>0</v>
      </c>
      <c r="AD166" s="73">
        <v>100000000</v>
      </c>
      <c r="AE166" s="95">
        <f>+SUM('POAI 2022 - RANGO'!$P166:$AD166)</f>
        <v>100000000</v>
      </c>
    </row>
    <row r="167" spans="1:31" ht="42.5" thickBot="1" x14ac:dyDescent="0.4">
      <c r="A167" s="94" t="s">
        <v>172</v>
      </c>
      <c r="B167" s="74">
        <v>33</v>
      </c>
      <c r="C167" s="75" t="s">
        <v>173</v>
      </c>
      <c r="D167" s="75" t="s">
        <v>738</v>
      </c>
      <c r="E167" s="76">
        <v>3301</v>
      </c>
      <c r="F167" s="77" t="s">
        <v>739</v>
      </c>
      <c r="G167" s="75" t="s">
        <v>740</v>
      </c>
      <c r="H167" s="77" t="s">
        <v>750</v>
      </c>
      <c r="I167" s="78">
        <v>3301054</v>
      </c>
      <c r="J167" s="79" t="s">
        <v>748</v>
      </c>
      <c r="K167" s="75" t="s">
        <v>742</v>
      </c>
      <c r="L167" s="80">
        <v>330112200</v>
      </c>
      <c r="M167" s="81">
        <v>2020680810144</v>
      </c>
      <c r="N167" s="77" t="s">
        <v>751</v>
      </c>
      <c r="O167" s="82">
        <v>2</v>
      </c>
      <c r="P167" s="72">
        <v>0</v>
      </c>
      <c r="Q167" s="73">
        <v>0</v>
      </c>
      <c r="R167" s="73">
        <v>0</v>
      </c>
      <c r="S167" s="73">
        <v>0</v>
      </c>
      <c r="T167" s="73">
        <v>0</v>
      </c>
      <c r="U167" s="73">
        <v>0</v>
      </c>
      <c r="V167" s="73">
        <v>0</v>
      </c>
      <c r="W167" s="73">
        <v>0</v>
      </c>
      <c r="X167" s="73">
        <v>0</v>
      </c>
      <c r="Y167" s="73">
        <v>0</v>
      </c>
      <c r="Z167" s="73">
        <v>0</v>
      </c>
      <c r="AA167" s="73">
        <v>0</v>
      </c>
      <c r="AB167" s="73">
        <v>0</v>
      </c>
      <c r="AC167" s="73">
        <v>0</v>
      </c>
      <c r="AD167" s="73">
        <v>178258512</v>
      </c>
      <c r="AE167" s="95">
        <f>+SUM('POAI 2022 - RANGO'!$P167:$AD167)</f>
        <v>178258512</v>
      </c>
    </row>
    <row r="168" spans="1:31" ht="53" thickBot="1" x14ac:dyDescent="0.4">
      <c r="A168" s="94" t="s">
        <v>172</v>
      </c>
      <c r="B168" s="74">
        <v>33</v>
      </c>
      <c r="C168" s="75" t="s">
        <v>173</v>
      </c>
      <c r="D168" s="75" t="s">
        <v>738</v>
      </c>
      <c r="E168" s="76">
        <v>3301</v>
      </c>
      <c r="F168" s="77" t="s">
        <v>752</v>
      </c>
      <c r="G168" s="75" t="s">
        <v>740</v>
      </c>
      <c r="H168" s="77" t="s">
        <v>753</v>
      </c>
      <c r="I168" s="78">
        <v>3301074</v>
      </c>
      <c r="J168" s="79" t="s">
        <v>174</v>
      </c>
      <c r="K168" s="75" t="s">
        <v>754</v>
      </c>
      <c r="L168" s="80">
        <v>330107408</v>
      </c>
      <c r="M168" s="81">
        <v>202168081008</v>
      </c>
      <c r="N168" s="77" t="s">
        <v>755</v>
      </c>
      <c r="O168" s="82">
        <v>1</v>
      </c>
      <c r="P168" s="72">
        <f>601178854.684114+219224</f>
        <v>601398078.68411398</v>
      </c>
      <c r="Q168" s="73">
        <v>0</v>
      </c>
      <c r="R168" s="73">
        <v>0</v>
      </c>
      <c r="S168" s="73">
        <v>0</v>
      </c>
      <c r="T168" s="73">
        <v>0</v>
      </c>
      <c r="U168" s="73">
        <v>0</v>
      </c>
      <c r="V168" s="73">
        <v>0</v>
      </c>
      <c r="W168" s="73">
        <v>0</v>
      </c>
      <c r="X168" s="73">
        <v>0</v>
      </c>
      <c r="Y168" s="73">
        <v>0</v>
      </c>
      <c r="Z168" s="73">
        <v>0</v>
      </c>
      <c r="AA168" s="73">
        <v>0</v>
      </c>
      <c r="AB168" s="73">
        <v>0</v>
      </c>
      <c r="AC168" s="73">
        <v>0</v>
      </c>
      <c r="AD168" s="73">
        <v>0</v>
      </c>
      <c r="AE168" s="96">
        <f>+SUM('POAI 2022 - RANGO'!$P168:$AD168)</f>
        <v>601398078.68411398</v>
      </c>
    </row>
    <row r="169" spans="1:31" ht="42.5" thickBot="1" x14ac:dyDescent="0.4">
      <c r="A169" s="94" t="s">
        <v>172</v>
      </c>
      <c r="B169" s="74">
        <v>33</v>
      </c>
      <c r="C169" s="75" t="s">
        <v>173</v>
      </c>
      <c r="D169" s="75" t="s">
        <v>738</v>
      </c>
      <c r="E169" s="76">
        <v>3301</v>
      </c>
      <c r="F169" s="77" t="s">
        <v>752</v>
      </c>
      <c r="G169" s="75" t="s">
        <v>740</v>
      </c>
      <c r="H169" s="77" t="s">
        <v>756</v>
      </c>
      <c r="I169" s="78">
        <v>3301071</v>
      </c>
      <c r="J169" s="79" t="s">
        <v>175</v>
      </c>
      <c r="K169" s="75" t="s">
        <v>757</v>
      </c>
      <c r="L169" s="80">
        <v>330107100</v>
      </c>
      <c r="M169" s="81">
        <v>2020680810097</v>
      </c>
      <c r="N169" s="77" t="s">
        <v>758</v>
      </c>
      <c r="O169" s="82">
        <v>1</v>
      </c>
      <c r="P169" s="72">
        <v>0</v>
      </c>
      <c r="Q169" s="73">
        <v>0</v>
      </c>
      <c r="R169" s="73">
        <v>0</v>
      </c>
      <c r="S169" s="73">
        <v>0</v>
      </c>
      <c r="T169" s="73">
        <v>0</v>
      </c>
      <c r="U169" s="73">
        <v>0</v>
      </c>
      <c r="V169" s="73">
        <v>50000000</v>
      </c>
      <c r="W169" s="73">
        <v>0</v>
      </c>
      <c r="X169" s="73">
        <v>0</v>
      </c>
      <c r="Y169" s="73">
        <v>0</v>
      </c>
      <c r="Z169" s="73">
        <v>0</v>
      </c>
      <c r="AA169" s="73">
        <v>0</v>
      </c>
      <c r="AB169" s="73">
        <v>0</v>
      </c>
      <c r="AC169" s="73">
        <v>0</v>
      </c>
      <c r="AD169" s="73">
        <v>0</v>
      </c>
      <c r="AE169" s="95">
        <f>+SUM('POAI 2022 - RANGO'!$P169:$AD169)</f>
        <v>50000000</v>
      </c>
    </row>
    <row r="170" spans="1:31" ht="42.5" thickBot="1" x14ac:dyDescent="0.4">
      <c r="A170" s="94" t="s">
        <v>172</v>
      </c>
      <c r="B170" s="74">
        <v>33</v>
      </c>
      <c r="C170" s="75" t="s">
        <v>177</v>
      </c>
      <c r="D170" s="75" t="s">
        <v>759</v>
      </c>
      <c r="E170" s="76">
        <v>3302</v>
      </c>
      <c r="F170" s="77" t="s">
        <v>760</v>
      </c>
      <c r="G170" s="75" t="s">
        <v>740</v>
      </c>
      <c r="H170" s="77" t="s">
        <v>761</v>
      </c>
      <c r="I170" s="78">
        <v>3302041</v>
      </c>
      <c r="J170" s="79" t="s">
        <v>176</v>
      </c>
      <c r="K170" s="75" t="s">
        <v>762</v>
      </c>
      <c r="L170" s="80">
        <v>330204100</v>
      </c>
      <c r="M170" s="81">
        <v>2021680810003</v>
      </c>
      <c r="N170" s="77" t="s">
        <v>763</v>
      </c>
      <c r="O170" s="82">
        <v>1</v>
      </c>
      <c r="P170" s="72">
        <v>0</v>
      </c>
      <c r="Q170" s="73">
        <v>0</v>
      </c>
      <c r="R170" s="73">
        <v>0</v>
      </c>
      <c r="S170" s="73">
        <v>0</v>
      </c>
      <c r="T170" s="73">
        <v>100000000</v>
      </c>
      <c r="U170" s="73">
        <v>0</v>
      </c>
      <c r="V170" s="73">
        <v>0</v>
      </c>
      <c r="W170" s="73">
        <v>0</v>
      </c>
      <c r="X170" s="73">
        <v>0</v>
      </c>
      <c r="Y170" s="73">
        <v>0</v>
      </c>
      <c r="Z170" s="73">
        <v>0</v>
      </c>
      <c r="AA170" s="73">
        <v>0</v>
      </c>
      <c r="AB170" s="73">
        <v>0</v>
      </c>
      <c r="AC170" s="73">
        <v>0</v>
      </c>
      <c r="AD170" s="73">
        <v>0</v>
      </c>
      <c r="AE170" s="95">
        <f>+SUM('POAI 2022 - RANGO'!$P170:$AD170)</f>
        <v>100000000</v>
      </c>
    </row>
    <row r="171" spans="1:31" ht="32" thickBot="1" x14ac:dyDescent="0.4">
      <c r="A171" s="94" t="s">
        <v>172</v>
      </c>
      <c r="B171" s="74">
        <v>33</v>
      </c>
      <c r="C171" s="75" t="s">
        <v>177</v>
      </c>
      <c r="D171" s="75" t="s">
        <v>759</v>
      </c>
      <c r="E171" s="76">
        <v>3302</v>
      </c>
      <c r="F171" s="77" t="s">
        <v>760</v>
      </c>
      <c r="G171" s="75" t="s">
        <v>740</v>
      </c>
      <c r="H171" s="77" t="s">
        <v>764</v>
      </c>
      <c r="I171" s="78">
        <v>3302002</v>
      </c>
      <c r="J171" s="79" t="s">
        <v>178</v>
      </c>
      <c r="K171" s="75" t="s">
        <v>765</v>
      </c>
      <c r="L171" s="80">
        <v>330200202</v>
      </c>
      <c r="M171" s="81">
        <v>2021680810003</v>
      </c>
      <c r="N171" s="77" t="s">
        <v>766</v>
      </c>
      <c r="O171" s="82">
        <v>1</v>
      </c>
      <c r="P171" s="72">
        <v>0</v>
      </c>
      <c r="Q171" s="73">
        <v>0</v>
      </c>
      <c r="R171" s="73">
        <v>0</v>
      </c>
      <c r="S171" s="73">
        <v>0</v>
      </c>
      <c r="T171" s="73">
        <v>50000000</v>
      </c>
      <c r="U171" s="73">
        <v>0</v>
      </c>
      <c r="V171" s="73">
        <v>0</v>
      </c>
      <c r="W171" s="73">
        <v>0</v>
      </c>
      <c r="X171" s="73">
        <v>0</v>
      </c>
      <c r="Y171" s="73">
        <v>0</v>
      </c>
      <c r="Z171" s="73">
        <v>0</v>
      </c>
      <c r="AA171" s="73">
        <v>0</v>
      </c>
      <c r="AB171" s="73">
        <v>0</v>
      </c>
      <c r="AC171" s="73">
        <v>0</v>
      </c>
      <c r="AD171" s="73">
        <v>0</v>
      </c>
      <c r="AE171" s="95">
        <f>+SUM('POAI 2022 - RANGO'!$P171:$AD171)</f>
        <v>50000000</v>
      </c>
    </row>
    <row r="172" spans="1:31" ht="42.5" thickBot="1" x14ac:dyDescent="0.4">
      <c r="A172" s="94" t="s">
        <v>172</v>
      </c>
      <c r="B172" s="74">
        <v>33</v>
      </c>
      <c r="C172" s="75" t="s">
        <v>177</v>
      </c>
      <c r="D172" s="75" t="s">
        <v>759</v>
      </c>
      <c r="E172" s="76">
        <v>3302</v>
      </c>
      <c r="F172" s="77" t="s">
        <v>767</v>
      </c>
      <c r="G172" s="75" t="s">
        <v>740</v>
      </c>
      <c r="H172" s="77" t="s">
        <v>768</v>
      </c>
      <c r="I172" s="78">
        <v>3302072</v>
      </c>
      <c r="J172" s="79" t="s">
        <v>179</v>
      </c>
      <c r="K172" s="75" t="s">
        <v>769</v>
      </c>
      <c r="L172" s="80">
        <v>330207201</v>
      </c>
      <c r="M172" s="81">
        <v>20210680810029</v>
      </c>
      <c r="N172" s="77" t="s">
        <v>770</v>
      </c>
      <c r="O172" s="82">
        <v>1</v>
      </c>
      <c r="P172" s="72">
        <v>0</v>
      </c>
      <c r="Q172" s="73">
        <v>0</v>
      </c>
      <c r="R172" s="73">
        <v>0</v>
      </c>
      <c r="S172" s="73">
        <v>0</v>
      </c>
      <c r="T172" s="73">
        <v>100000000</v>
      </c>
      <c r="U172" s="73">
        <v>0</v>
      </c>
      <c r="V172" s="73">
        <v>0</v>
      </c>
      <c r="W172" s="73">
        <v>0</v>
      </c>
      <c r="X172" s="73">
        <v>0</v>
      </c>
      <c r="Y172" s="73">
        <v>0</v>
      </c>
      <c r="Z172" s="73">
        <v>0</v>
      </c>
      <c r="AA172" s="73">
        <v>0</v>
      </c>
      <c r="AB172" s="73">
        <v>0</v>
      </c>
      <c r="AC172" s="73">
        <v>0</v>
      </c>
      <c r="AD172" s="73">
        <v>0</v>
      </c>
      <c r="AE172" s="95">
        <f>+SUM('POAI 2022 - RANGO'!$P172:$AD172)</f>
        <v>100000000</v>
      </c>
    </row>
    <row r="173" spans="1:31" ht="42.5" thickBot="1" x14ac:dyDescent="0.4">
      <c r="A173" s="94" t="s">
        <v>172</v>
      </c>
      <c r="B173" s="74">
        <v>33</v>
      </c>
      <c r="C173" s="75" t="s">
        <v>177</v>
      </c>
      <c r="D173" s="75" t="s">
        <v>759</v>
      </c>
      <c r="E173" s="76">
        <v>3302</v>
      </c>
      <c r="F173" s="77" t="s">
        <v>767</v>
      </c>
      <c r="G173" s="75" t="s">
        <v>740</v>
      </c>
      <c r="H173" s="77" t="s">
        <v>768</v>
      </c>
      <c r="I173" s="78">
        <v>3302072</v>
      </c>
      <c r="J173" s="79" t="s">
        <v>179</v>
      </c>
      <c r="K173" s="75" t="s">
        <v>769</v>
      </c>
      <c r="L173" s="80">
        <v>330207201</v>
      </c>
      <c r="M173" s="81">
        <v>2020680810172</v>
      </c>
      <c r="N173" s="77" t="s">
        <v>771</v>
      </c>
      <c r="O173" s="82">
        <v>1</v>
      </c>
      <c r="P173" s="72">
        <v>0</v>
      </c>
      <c r="Q173" s="73">
        <v>0</v>
      </c>
      <c r="R173" s="73">
        <v>0</v>
      </c>
      <c r="S173" s="73">
        <v>0</v>
      </c>
      <c r="T173" s="73">
        <v>100000000</v>
      </c>
      <c r="U173" s="73">
        <v>0</v>
      </c>
      <c r="V173" s="73">
        <v>50000000</v>
      </c>
      <c r="W173" s="73">
        <v>0</v>
      </c>
      <c r="X173" s="73">
        <v>0</v>
      </c>
      <c r="Y173" s="73">
        <v>0</v>
      </c>
      <c r="Z173" s="73">
        <v>0</v>
      </c>
      <c r="AA173" s="73">
        <v>0</v>
      </c>
      <c r="AB173" s="73">
        <v>0</v>
      </c>
      <c r="AC173" s="73">
        <v>0</v>
      </c>
      <c r="AD173" s="73">
        <v>0</v>
      </c>
      <c r="AE173" s="95">
        <f>+SUM('POAI 2022 - RANGO'!$P173:$AD173)</f>
        <v>150000000</v>
      </c>
    </row>
    <row r="174" spans="1:31" ht="42.5" thickBot="1" x14ac:dyDescent="0.4">
      <c r="A174" s="94" t="s">
        <v>172</v>
      </c>
      <c r="B174" s="74">
        <v>33</v>
      </c>
      <c r="C174" s="75" t="s">
        <v>177</v>
      </c>
      <c r="D174" s="75" t="s">
        <v>759</v>
      </c>
      <c r="E174" s="76">
        <v>3302</v>
      </c>
      <c r="F174" s="77" t="s">
        <v>767</v>
      </c>
      <c r="G174" s="75" t="s">
        <v>740</v>
      </c>
      <c r="H174" s="77" t="s">
        <v>772</v>
      </c>
      <c r="I174" s="78">
        <v>3302073</v>
      </c>
      <c r="J174" s="79" t="s">
        <v>179</v>
      </c>
      <c r="K174" s="75" t="s">
        <v>773</v>
      </c>
      <c r="L174" s="80">
        <v>330207300</v>
      </c>
      <c r="M174" s="81">
        <v>2020680810172</v>
      </c>
      <c r="N174" s="77" t="s">
        <v>771</v>
      </c>
      <c r="O174" s="82">
        <v>1</v>
      </c>
      <c r="P174" s="72">
        <v>0</v>
      </c>
      <c r="Q174" s="73">
        <v>0</v>
      </c>
      <c r="R174" s="73">
        <v>0</v>
      </c>
      <c r="S174" s="73">
        <v>0</v>
      </c>
      <c r="T174" s="73">
        <v>0</v>
      </c>
      <c r="U174" s="73">
        <v>0</v>
      </c>
      <c r="V174" s="73">
        <v>0</v>
      </c>
      <c r="W174" s="73">
        <v>0</v>
      </c>
      <c r="X174" s="73">
        <v>0</v>
      </c>
      <c r="Y174" s="73">
        <v>0</v>
      </c>
      <c r="Z174" s="73">
        <v>0</v>
      </c>
      <c r="AA174" s="73">
        <v>0</v>
      </c>
      <c r="AB174" s="73">
        <v>0</v>
      </c>
      <c r="AC174" s="73">
        <v>0</v>
      </c>
      <c r="AD174" s="73">
        <v>2132907</v>
      </c>
      <c r="AE174" s="95">
        <f>+SUM('POAI 2022 - RANGO'!$P174:$AD174)</f>
        <v>2132907</v>
      </c>
    </row>
    <row r="175" spans="1:31" ht="32" thickBot="1" x14ac:dyDescent="0.4">
      <c r="A175" s="94" t="s">
        <v>267</v>
      </c>
      <c r="B175" s="74">
        <v>35</v>
      </c>
      <c r="C175" s="75" t="s">
        <v>270</v>
      </c>
      <c r="D175" s="75" t="s">
        <v>774</v>
      </c>
      <c r="E175" s="76">
        <v>3502</v>
      </c>
      <c r="F175" s="77" t="s">
        <v>775</v>
      </c>
      <c r="G175" s="75" t="s">
        <v>740</v>
      </c>
      <c r="H175" s="77" t="s">
        <v>776</v>
      </c>
      <c r="I175" s="78">
        <v>3502046</v>
      </c>
      <c r="J175" s="79" t="s">
        <v>272</v>
      </c>
      <c r="K175" s="75" t="s">
        <v>777</v>
      </c>
      <c r="L175" s="80">
        <v>350204602</v>
      </c>
      <c r="M175" s="81">
        <v>2021680810004</v>
      </c>
      <c r="N175" s="77" t="s">
        <v>778</v>
      </c>
      <c r="O175" s="82">
        <v>1</v>
      </c>
      <c r="P175" s="72">
        <v>0</v>
      </c>
      <c r="Q175" s="73">
        <v>0</v>
      </c>
      <c r="R175" s="73">
        <v>0</v>
      </c>
      <c r="S175" s="73">
        <v>0</v>
      </c>
      <c r="T175" s="73">
        <v>0</v>
      </c>
      <c r="U175" s="73">
        <v>0</v>
      </c>
      <c r="V175" s="73">
        <v>100000000</v>
      </c>
      <c r="W175" s="73">
        <v>0</v>
      </c>
      <c r="X175" s="73">
        <v>0</v>
      </c>
      <c r="Y175" s="73">
        <v>0</v>
      </c>
      <c r="Z175" s="73">
        <v>0</v>
      </c>
      <c r="AA175" s="73">
        <v>0</v>
      </c>
      <c r="AB175" s="73">
        <v>0</v>
      </c>
      <c r="AC175" s="73">
        <v>0</v>
      </c>
      <c r="AD175" s="73">
        <v>0</v>
      </c>
      <c r="AE175" s="95">
        <f>+SUM('POAI 2022 - RANGO'!$P175:$AD175)</f>
        <v>100000000</v>
      </c>
    </row>
    <row r="176" spans="1:31" ht="32" thickBot="1" x14ac:dyDescent="0.4">
      <c r="A176" s="94" t="s">
        <v>267</v>
      </c>
      <c r="B176" s="74">
        <v>35</v>
      </c>
      <c r="C176" s="75" t="s">
        <v>270</v>
      </c>
      <c r="D176" s="75" t="s">
        <v>774</v>
      </c>
      <c r="E176" s="76">
        <v>3502</v>
      </c>
      <c r="F176" s="77" t="s">
        <v>775</v>
      </c>
      <c r="G176" s="75" t="s">
        <v>740</v>
      </c>
      <c r="H176" s="77" t="s">
        <v>776</v>
      </c>
      <c r="I176" s="78">
        <v>3502046</v>
      </c>
      <c r="J176" s="79" t="s">
        <v>273</v>
      </c>
      <c r="K176" s="75" t="s">
        <v>777</v>
      </c>
      <c r="L176" s="80">
        <v>350204602</v>
      </c>
      <c r="M176" s="81">
        <v>2020680810169</v>
      </c>
      <c r="N176" s="77" t="s">
        <v>779</v>
      </c>
      <c r="O176" s="82">
        <v>1</v>
      </c>
      <c r="P176" s="72">
        <v>0</v>
      </c>
      <c r="Q176" s="73">
        <v>0</v>
      </c>
      <c r="R176" s="73">
        <v>0</v>
      </c>
      <c r="S176" s="73">
        <v>0</v>
      </c>
      <c r="T176" s="73">
        <v>0</v>
      </c>
      <c r="U176" s="73">
        <v>0</v>
      </c>
      <c r="V176" s="73">
        <v>100000000</v>
      </c>
      <c r="W176" s="73">
        <v>0</v>
      </c>
      <c r="X176" s="73">
        <v>0</v>
      </c>
      <c r="Y176" s="73">
        <v>0</v>
      </c>
      <c r="Z176" s="73">
        <v>0</v>
      </c>
      <c r="AA176" s="73">
        <v>0</v>
      </c>
      <c r="AB176" s="73">
        <v>0</v>
      </c>
      <c r="AC176" s="73">
        <v>0</v>
      </c>
      <c r="AD176" s="73">
        <v>0</v>
      </c>
      <c r="AE176" s="95">
        <f>+SUM('POAI 2022 - RANGO'!$P176:$AD176)</f>
        <v>100000000</v>
      </c>
    </row>
    <row r="177" spans="1:37" ht="53" thickBot="1" x14ac:dyDescent="0.4">
      <c r="A177" s="94" t="s">
        <v>291</v>
      </c>
      <c r="B177" s="74">
        <v>45</v>
      </c>
      <c r="C177" s="75" t="s">
        <v>780</v>
      </c>
      <c r="D177" s="75" t="s">
        <v>781</v>
      </c>
      <c r="E177" s="76">
        <v>4599</v>
      </c>
      <c r="F177" s="77" t="s">
        <v>782</v>
      </c>
      <c r="G177" s="75" t="s">
        <v>740</v>
      </c>
      <c r="H177" s="77" t="s">
        <v>783</v>
      </c>
      <c r="I177" s="78">
        <v>4599017</v>
      </c>
      <c r="J177" s="79" t="s">
        <v>293</v>
      </c>
      <c r="K177" s="75" t="s">
        <v>784</v>
      </c>
      <c r="L177" s="80">
        <v>459901714</v>
      </c>
      <c r="M177" s="81">
        <v>20200680810167</v>
      </c>
      <c r="N177" s="77" t="s">
        <v>785</v>
      </c>
      <c r="O177" s="82">
        <v>1</v>
      </c>
      <c r="P177" s="72">
        <v>144660706</v>
      </c>
      <c r="Q177" s="73">
        <v>0</v>
      </c>
      <c r="R177" s="73">
        <v>0</v>
      </c>
      <c r="S177" s="73">
        <v>0</v>
      </c>
      <c r="T177" s="73">
        <v>0</v>
      </c>
      <c r="U177" s="73">
        <v>0</v>
      </c>
      <c r="V177" s="73">
        <v>355339293.80000001</v>
      </c>
      <c r="W177" s="73">
        <v>0</v>
      </c>
      <c r="X177" s="73">
        <v>0</v>
      </c>
      <c r="Y177" s="73">
        <v>0</v>
      </c>
      <c r="Z177" s="73">
        <v>0</v>
      </c>
      <c r="AA177" s="73">
        <v>0</v>
      </c>
      <c r="AB177" s="73">
        <v>0</v>
      </c>
      <c r="AC177" s="73">
        <v>0</v>
      </c>
      <c r="AD177" s="73">
        <v>0</v>
      </c>
      <c r="AE177" s="95">
        <f>+SUM('POAI 2022 - RANGO'!$P177:$AD177)</f>
        <v>499999999.80000001</v>
      </c>
    </row>
    <row r="178" spans="1:37" ht="63.5" thickBot="1" x14ac:dyDescent="0.4">
      <c r="A178" s="94" t="s">
        <v>181</v>
      </c>
      <c r="B178" s="74">
        <v>40</v>
      </c>
      <c r="C178" s="75" t="s">
        <v>182</v>
      </c>
      <c r="D178" s="75" t="s">
        <v>786</v>
      </c>
      <c r="E178" s="76">
        <v>4001</v>
      </c>
      <c r="F178" s="77" t="s">
        <v>787</v>
      </c>
      <c r="G178" s="75" t="s">
        <v>788</v>
      </c>
      <c r="H178" s="77" t="s">
        <v>789</v>
      </c>
      <c r="I178" s="78">
        <v>4001031</v>
      </c>
      <c r="J178" s="79" t="s">
        <v>180</v>
      </c>
      <c r="K178" s="75" t="s">
        <v>790</v>
      </c>
      <c r="L178" s="80">
        <v>400103105</v>
      </c>
      <c r="M178" s="81">
        <v>2020680810069</v>
      </c>
      <c r="N178" s="77" t="s">
        <v>791</v>
      </c>
      <c r="O178" s="82">
        <v>100</v>
      </c>
      <c r="P178" s="72">
        <f>1479383720+14891464</f>
        <v>1494275184</v>
      </c>
      <c r="Q178" s="73">
        <v>0</v>
      </c>
      <c r="R178" s="73">
        <v>0</v>
      </c>
      <c r="S178" s="73">
        <v>0</v>
      </c>
      <c r="T178" s="73">
        <v>0</v>
      </c>
      <c r="U178" s="73">
        <v>0</v>
      </c>
      <c r="V178" s="73">
        <v>0</v>
      </c>
      <c r="W178" s="73">
        <v>0</v>
      </c>
      <c r="X178" s="73">
        <v>0</v>
      </c>
      <c r="Y178" s="73">
        <v>0</v>
      </c>
      <c r="Z178" s="73">
        <v>0</v>
      </c>
      <c r="AA178" s="73">
        <v>0</v>
      </c>
      <c r="AB178" s="73">
        <v>0</v>
      </c>
      <c r="AC178" s="73">
        <v>0</v>
      </c>
      <c r="AD178" s="73">
        <v>0</v>
      </c>
      <c r="AE178" s="95">
        <f>+SUM('POAI 2022 - RANGO'!$P178:$AD178)</f>
        <v>1494275184</v>
      </c>
    </row>
    <row r="179" spans="1:37" ht="63.5" thickBot="1" x14ac:dyDescent="0.4">
      <c r="A179" s="94" t="s">
        <v>181</v>
      </c>
      <c r="B179" s="74">
        <v>40</v>
      </c>
      <c r="C179" s="75" t="s">
        <v>184</v>
      </c>
      <c r="D179" s="75" t="s">
        <v>786</v>
      </c>
      <c r="E179" s="76">
        <v>4001</v>
      </c>
      <c r="F179" s="77" t="s">
        <v>792</v>
      </c>
      <c r="G179" s="75" t="s">
        <v>788</v>
      </c>
      <c r="H179" s="77" t="s">
        <v>793</v>
      </c>
      <c r="I179" s="78">
        <v>4001004</v>
      </c>
      <c r="J179" s="79" t="s">
        <v>183</v>
      </c>
      <c r="K179" s="75" t="s">
        <v>794</v>
      </c>
      <c r="L179" s="80">
        <v>400100401</v>
      </c>
      <c r="M179" s="81">
        <v>2020680810148</v>
      </c>
      <c r="N179" s="77" t="s">
        <v>795</v>
      </c>
      <c r="O179" s="83">
        <v>0.25</v>
      </c>
      <c r="P179" s="72">
        <v>100000000</v>
      </c>
      <c r="Q179" s="73">
        <v>0</v>
      </c>
      <c r="R179" s="73">
        <v>0</v>
      </c>
      <c r="S179" s="73">
        <v>0</v>
      </c>
      <c r="T179" s="73">
        <v>0</v>
      </c>
      <c r="U179" s="73">
        <v>0</v>
      </c>
      <c r="V179" s="73">
        <v>0</v>
      </c>
      <c r="W179" s="73">
        <v>0</v>
      </c>
      <c r="X179" s="73">
        <v>0</v>
      </c>
      <c r="Y179" s="73">
        <v>0</v>
      </c>
      <c r="Z179" s="73">
        <v>0</v>
      </c>
      <c r="AA179" s="73">
        <v>0</v>
      </c>
      <c r="AB179" s="73">
        <v>0</v>
      </c>
      <c r="AC179" s="73">
        <v>0</v>
      </c>
      <c r="AD179" s="73">
        <v>0</v>
      </c>
      <c r="AE179" s="95">
        <f>+SUM('POAI 2022 - RANGO'!$P179:$AD179)</f>
        <v>100000000</v>
      </c>
    </row>
    <row r="180" spans="1:37" ht="63.5" thickBot="1" x14ac:dyDescent="0.4">
      <c r="A180" s="94" t="s">
        <v>181</v>
      </c>
      <c r="B180" s="74">
        <v>40</v>
      </c>
      <c r="C180" s="75" t="s">
        <v>184</v>
      </c>
      <c r="D180" s="75" t="s">
        <v>786</v>
      </c>
      <c r="E180" s="76">
        <v>4001</v>
      </c>
      <c r="F180" s="77" t="s">
        <v>792</v>
      </c>
      <c r="G180" s="75" t="s">
        <v>788</v>
      </c>
      <c r="H180" s="77" t="s">
        <v>796</v>
      </c>
      <c r="I180" s="78">
        <v>4001044</v>
      </c>
      <c r="J180" s="79" t="s">
        <v>186</v>
      </c>
      <c r="K180" s="75" t="s">
        <v>797</v>
      </c>
      <c r="L180" s="80">
        <v>400104400</v>
      </c>
      <c r="M180" s="81">
        <v>2020680810072</v>
      </c>
      <c r="N180" s="77" t="s">
        <v>798</v>
      </c>
      <c r="O180" s="82">
        <v>600</v>
      </c>
      <c r="P180" s="72">
        <v>3487291015</v>
      </c>
      <c r="Q180" s="73">
        <v>0</v>
      </c>
      <c r="R180" s="73">
        <v>0</v>
      </c>
      <c r="S180" s="73">
        <v>0</v>
      </c>
      <c r="T180" s="73">
        <v>0</v>
      </c>
      <c r="U180" s="73">
        <v>0</v>
      </c>
      <c r="V180" s="73">
        <v>0</v>
      </c>
      <c r="W180" s="73">
        <v>0</v>
      </c>
      <c r="X180" s="73">
        <v>0</v>
      </c>
      <c r="Y180" s="73">
        <v>0</v>
      </c>
      <c r="Z180" s="73">
        <v>0</v>
      </c>
      <c r="AA180" s="73">
        <v>0</v>
      </c>
      <c r="AB180" s="73">
        <v>0</v>
      </c>
      <c r="AC180" s="73">
        <v>0</v>
      </c>
      <c r="AD180" s="73">
        <v>0</v>
      </c>
      <c r="AE180" s="95">
        <f>+SUM('POAI 2022 - RANGO'!$P180:$AD180)</f>
        <v>3487291015</v>
      </c>
    </row>
    <row r="181" spans="1:37" ht="63.5" thickBot="1" x14ac:dyDescent="0.4">
      <c r="A181" s="94" t="s">
        <v>181</v>
      </c>
      <c r="B181" s="74">
        <v>40</v>
      </c>
      <c r="C181" s="75" t="s">
        <v>184</v>
      </c>
      <c r="D181" s="75" t="s">
        <v>786</v>
      </c>
      <c r="E181" s="76">
        <v>4001</v>
      </c>
      <c r="F181" s="77" t="s">
        <v>792</v>
      </c>
      <c r="G181" s="75" t="s">
        <v>788</v>
      </c>
      <c r="H181" s="77" t="s">
        <v>799</v>
      </c>
      <c r="I181" s="78">
        <v>4001007</v>
      </c>
      <c r="J181" s="79" t="s">
        <v>800</v>
      </c>
      <c r="K181" s="75" t="s">
        <v>801</v>
      </c>
      <c r="L181" s="80">
        <v>400100700</v>
      </c>
      <c r="M181" s="81">
        <v>2020680810065</v>
      </c>
      <c r="N181" s="77" t="s">
        <v>802</v>
      </c>
      <c r="O181" s="82">
        <v>300</v>
      </c>
      <c r="P181" s="72">
        <v>863641000</v>
      </c>
      <c r="Q181" s="73">
        <v>0</v>
      </c>
      <c r="R181" s="73">
        <v>0</v>
      </c>
      <c r="S181" s="73">
        <v>0</v>
      </c>
      <c r="T181" s="73">
        <v>0</v>
      </c>
      <c r="U181" s="73">
        <v>0</v>
      </c>
      <c r="V181" s="73">
        <v>0</v>
      </c>
      <c r="W181" s="73">
        <v>0</v>
      </c>
      <c r="X181" s="73">
        <v>0</v>
      </c>
      <c r="Y181" s="73">
        <v>0</v>
      </c>
      <c r="Z181" s="73">
        <v>0</v>
      </c>
      <c r="AA181" s="73">
        <v>0</v>
      </c>
      <c r="AB181" s="73">
        <v>0</v>
      </c>
      <c r="AC181" s="73">
        <v>0</v>
      </c>
      <c r="AD181" s="73">
        <v>0</v>
      </c>
      <c r="AE181" s="95">
        <f>+SUM('POAI 2022 - RANGO'!$P181:$AD181)</f>
        <v>863641000</v>
      </c>
    </row>
    <row r="182" spans="1:37" ht="63.5" thickBot="1" x14ac:dyDescent="0.4">
      <c r="A182" s="94" t="s">
        <v>181</v>
      </c>
      <c r="B182" s="74">
        <v>40</v>
      </c>
      <c r="C182" s="75" t="s">
        <v>189</v>
      </c>
      <c r="D182" s="75" t="s">
        <v>786</v>
      </c>
      <c r="E182" s="76">
        <v>4001</v>
      </c>
      <c r="F182" s="77" t="s">
        <v>803</v>
      </c>
      <c r="G182" s="75" t="s">
        <v>788</v>
      </c>
      <c r="H182" s="77" t="s">
        <v>804</v>
      </c>
      <c r="I182" s="78">
        <v>4001002</v>
      </c>
      <c r="J182" s="79" t="s">
        <v>198</v>
      </c>
      <c r="K182" s="75" t="s">
        <v>805</v>
      </c>
      <c r="L182" s="80">
        <v>400100200</v>
      </c>
      <c r="M182" s="81">
        <v>2020680810075</v>
      </c>
      <c r="N182" s="77" t="s">
        <v>806</v>
      </c>
      <c r="O182" s="82">
        <v>1</v>
      </c>
      <c r="P182" s="72">
        <v>4322125280</v>
      </c>
      <c r="Q182" s="73">
        <v>0</v>
      </c>
      <c r="R182" s="73">
        <v>0</v>
      </c>
      <c r="S182" s="73">
        <v>0</v>
      </c>
      <c r="T182" s="73">
        <v>0</v>
      </c>
      <c r="U182" s="73">
        <v>0</v>
      </c>
      <c r="V182" s="73">
        <v>0</v>
      </c>
      <c r="W182" s="73">
        <v>0</v>
      </c>
      <c r="X182" s="73">
        <v>0</v>
      </c>
      <c r="Y182" s="73">
        <v>0</v>
      </c>
      <c r="Z182" s="73">
        <v>0</v>
      </c>
      <c r="AA182" s="73">
        <v>0</v>
      </c>
      <c r="AB182" s="73">
        <v>0</v>
      </c>
      <c r="AC182" s="73">
        <v>0</v>
      </c>
      <c r="AD182" s="73">
        <v>0</v>
      </c>
      <c r="AE182" s="95">
        <f>+SUM('POAI 2022 - RANGO'!$P182:$AD182)</f>
        <v>4322125280</v>
      </c>
    </row>
    <row r="183" spans="1:37" ht="42.5" thickBot="1" x14ac:dyDescent="0.4">
      <c r="A183" s="94" t="s">
        <v>222</v>
      </c>
      <c r="B183" s="74">
        <v>24</v>
      </c>
      <c r="C183" s="75" t="s">
        <v>231</v>
      </c>
      <c r="D183" s="75" t="s">
        <v>807</v>
      </c>
      <c r="E183" s="76">
        <v>2402</v>
      </c>
      <c r="F183" s="77" t="s">
        <v>808</v>
      </c>
      <c r="G183" s="75" t="s">
        <v>809</v>
      </c>
      <c r="H183" s="77" t="s">
        <v>810</v>
      </c>
      <c r="I183" s="78">
        <v>2402114</v>
      </c>
      <c r="J183" s="79" t="s">
        <v>230</v>
      </c>
      <c r="K183" s="75" t="s">
        <v>811</v>
      </c>
      <c r="L183" s="80">
        <v>240211403</v>
      </c>
      <c r="M183" s="81">
        <v>2021680810010</v>
      </c>
      <c r="N183" s="77" t="s">
        <v>812</v>
      </c>
      <c r="O183" s="82">
        <v>6</v>
      </c>
      <c r="P183" s="72">
        <v>1500000000</v>
      </c>
      <c r="Q183" s="73">
        <v>0</v>
      </c>
      <c r="R183" s="73">
        <v>0</v>
      </c>
      <c r="S183" s="73">
        <v>0</v>
      </c>
      <c r="T183" s="73">
        <v>0</v>
      </c>
      <c r="U183" s="73">
        <v>0</v>
      </c>
      <c r="V183" s="73">
        <v>0</v>
      </c>
      <c r="W183" s="73">
        <v>0</v>
      </c>
      <c r="X183" s="73">
        <v>0</v>
      </c>
      <c r="Y183" s="73">
        <v>0</v>
      </c>
      <c r="Z183" s="73">
        <v>0</v>
      </c>
      <c r="AA183" s="73">
        <v>0</v>
      </c>
      <c r="AB183" s="73">
        <v>0</v>
      </c>
      <c r="AC183" s="73">
        <v>0</v>
      </c>
      <c r="AD183" s="73">
        <v>0</v>
      </c>
      <c r="AE183" s="95">
        <f>+SUM('POAI 2022 - RANGO'!$P183:$AD183)</f>
        <v>1500000000</v>
      </c>
    </row>
    <row r="184" spans="1:37" ht="42.5" thickBot="1" x14ac:dyDescent="0.4">
      <c r="A184" s="94" t="s">
        <v>222</v>
      </c>
      <c r="B184" s="74">
        <v>24</v>
      </c>
      <c r="C184" s="75" t="s">
        <v>231</v>
      </c>
      <c r="D184" s="75" t="s">
        <v>807</v>
      </c>
      <c r="E184" s="76">
        <v>2402</v>
      </c>
      <c r="F184" s="77" t="s">
        <v>808</v>
      </c>
      <c r="G184" s="75" t="s">
        <v>809</v>
      </c>
      <c r="H184" s="77" t="s">
        <v>813</v>
      </c>
      <c r="I184" s="78">
        <v>2402041</v>
      </c>
      <c r="J184" s="79" t="s">
        <v>232</v>
      </c>
      <c r="K184" s="75" t="s">
        <v>814</v>
      </c>
      <c r="L184" s="80">
        <v>240204100</v>
      </c>
      <c r="M184" s="81">
        <v>2020680810139</v>
      </c>
      <c r="N184" s="77" t="s">
        <v>815</v>
      </c>
      <c r="O184" s="82">
        <v>10</v>
      </c>
      <c r="P184" s="72">
        <v>1200000000</v>
      </c>
      <c r="Q184" s="73">
        <v>0</v>
      </c>
      <c r="R184" s="73">
        <v>0</v>
      </c>
      <c r="S184" s="73">
        <v>0</v>
      </c>
      <c r="T184" s="73">
        <v>0</v>
      </c>
      <c r="U184" s="73">
        <v>0</v>
      </c>
      <c r="V184" s="73">
        <v>600000000</v>
      </c>
      <c r="W184" s="73">
        <v>0</v>
      </c>
      <c r="X184" s="73">
        <v>0</v>
      </c>
      <c r="Y184" s="73">
        <v>0</v>
      </c>
      <c r="Z184" s="73">
        <v>0</v>
      </c>
      <c r="AA184" s="73">
        <v>0</v>
      </c>
      <c r="AB184" s="73">
        <v>0</v>
      </c>
      <c r="AC184" s="73">
        <v>0</v>
      </c>
      <c r="AD184" s="73">
        <v>0</v>
      </c>
      <c r="AE184" s="95">
        <f>+SUM('POAI 2022 - RANGO'!$P184:$AD184)</f>
        <v>1800000000</v>
      </c>
    </row>
    <row r="185" spans="1:37" ht="74" thickBot="1" x14ac:dyDescent="0.4">
      <c r="A185" s="94" t="s">
        <v>267</v>
      </c>
      <c r="B185" s="74">
        <v>35</v>
      </c>
      <c r="C185" s="75" t="s">
        <v>268</v>
      </c>
      <c r="D185" s="75" t="s">
        <v>774</v>
      </c>
      <c r="E185" s="76">
        <v>3502</v>
      </c>
      <c r="F185" s="77" t="s">
        <v>816</v>
      </c>
      <c r="G185" s="75" t="s">
        <v>809</v>
      </c>
      <c r="H185" s="77" t="s">
        <v>817</v>
      </c>
      <c r="I185" s="78">
        <v>3502078</v>
      </c>
      <c r="J185" s="79" t="s">
        <v>818</v>
      </c>
      <c r="K185" s="75" t="s">
        <v>819</v>
      </c>
      <c r="L185" s="80">
        <v>350207800</v>
      </c>
      <c r="M185" s="81">
        <v>2021680810130</v>
      </c>
      <c r="N185" s="77" t="s">
        <v>820</v>
      </c>
      <c r="O185" s="82">
        <v>1</v>
      </c>
      <c r="P185" s="72">
        <v>2000000000</v>
      </c>
      <c r="Q185" s="73">
        <v>0</v>
      </c>
      <c r="R185" s="73">
        <v>0</v>
      </c>
      <c r="S185" s="73">
        <v>0</v>
      </c>
      <c r="T185" s="73">
        <v>0</v>
      </c>
      <c r="U185" s="73">
        <v>0</v>
      </c>
      <c r="V185" s="73">
        <v>0</v>
      </c>
      <c r="W185" s="73">
        <v>0</v>
      </c>
      <c r="X185" s="73">
        <v>0</v>
      </c>
      <c r="Y185" s="73">
        <v>0</v>
      </c>
      <c r="Z185" s="73">
        <v>0</v>
      </c>
      <c r="AA185" s="73">
        <v>0</v>
      </c>
      <c r="AB185" s="73">
        <v>0</v>
      </c>
      <c r="AC185" s="73">
        <v>0</v>
      </c>
      <c r="AD185" s="73">
        <v>0</v>
      </c>
      <c r="AE185" s="95">
        <f>+SUM('POAI 2022 - RANGO'!$P185:$AD185)</f>
        <v>2000000000</v>
      </c>
    </row>
    <row r="186" spans="1:37" ht="32" thickBot="1" x14ac:dyDescent="0.4">
      <c r="A186" s="94" t="s">
        <v>181</v>
      </c>
      <c r="B186" s="74">
        <v>40</v>
      </c>
      <c r="C186" s="75" t="s">
        <v>188</v>
      </c>
      <c r="D186" s="75" t="s">
        <v>821</v>
      </c>
      <c r="E186" s="76">
        <v>4002</v>
      </c>
      <c r="F186" s="77" t="s">
        <v>822</v>
      </c>
      <c r="G186" s="75" t="s">
        <v>809</v>
      </c>
      <c r="H186" s="77" t="s">
        <v>823</v>
      </c>
      <c r="I186" s="78">
        <v>4002021</v>
      </c>
      <c r="J186" s="79" t="s">
        <v>824</v>
      </c>
      <c r="K186" s="75" t="s">
        <v>825</v>
      </c>
      <c r="L186" s="80">
        <v>400202100</v>
      </c>
      <c r="M186" s="81">
        <v>2021680810002</v>
      </c>
      <c r="N186" s="77" t="s">
        <v>826</v>
      </c>
      <c r="O186" s="82">
        <v>2000</v>
      </c>
      <c r="P186" s="72">
        <v>136761494.382227</v>
      </c>
      <c r="Q186" s="73">
        <v>0</v>
      </c>
      <c r="R186" s="73">
        <v>0</v>
      </c>
      <c r="S186" s="73">
        <v>0</v>
      </c>
      <c r="T186" s="73">
        <v>0</v>
      </c>
      <c r="U186" s="73">
        <v>0</v>
      </c>
      <c r="V186" s="73">
        <v>1274544861.1199999</v>
      </c>
      <c r="W186" s="73">
        <v>0</v>
      </c>
      <c r="X186" s="73">
        <v>0</v>
      </c>
      <c r="Y186" s="73">
        <v>0</v>
      </c>
      <c r="Z186" s="73">
        <v>0</v>
      </c>
      <c r="AA186" s="73">
        <v>0</v>
      </c>
      <c r="AB186" s="73">
        <v>0</v>
      </c>
      <c r="AC186" s="73">
        <v>0</v>
      </c>
      <c r="AD186" s="73">
        <v>125125318.3</v>
      </c>
      <c r="AE186" s="95">
        <f>+SUM('POAI 2022 - RANGO'!$P186:$AD186)</f>
        <v>1536431673.8022268</v>
      </c>
    </row>
    <row r="187" spans="1:37" ht="32" thickBot="1" x14ac:dyDescent="0.4">
      <c r="A187" s="94" t="s">
        <v>181</v>
      </c>
      <c r="B187" s="75">
        <v>40</v>
      </c>
      <c r="C187" s="75" t="s">
        <v>827</v>
      </c>
      <c r="D187" s="75" t="s">
        <v>821</v>
      </c>
      <c r="E187" s="84">
        <v>4002</v>
      </c>
      <c r="F187" s="77" t="s">
        <v>828</v>
      </c>
      <c r="G187" s="75" t="s">
        <v>809</v>
      </c>
      <c r="H187" s="77" t="s">
        <v>829</v>
      </c>
      <c r="I187" s="75">
        <v>4002020</v>
      </c>
      <c r="J187" s="79" t="s">
        <v>830</v>
      </c>
      <c r="K187" s="75" t="s">
        <v>831</v>
      </c>
      <c r="L187" s="75">
        <v>400202000</v>
      </c>
      <c r="M187" s="81">
        <v>2020680810146</v>
      </c>
      <c r="N187" s="77" t="s">
        <v>832</v>
      </c>
      <c r="O187" s="82">
        <v>3</v>
      </c>
      <c r="P187" s="72">
        <v>0</v>
      </c>
      <c r="Q187" s="73">
        <v>0</v>
      </c>
      <c r="R187" s="73">
        <v>0</v>
      </c>
      <c r="S187" s="73">
        <v>0</v>
      </c>
      <c r="T187" s="73">
        <v>0</v>
      </c>
      <c r="U187" s="73">
        <v>0</v>
      </c>
      <c r="V187" s="73">
        <v>0</v>
      </c>
      <c r="W187" s="73">
        <v>0</v>
      </c>
      <c r="X187" s="73">
        <v>0</v>
      </c>
      <c r="Y187" s="73">
        <v>0</v>
      </c>
      <c r="Z187" s="73">
        <v>0</v>
      </c>
      <c r="AA187" s="73">
        <v>0</v>
      </c>
      <c r="AB187" s="73">
        <v>0</v>
      </c>
      <c r="AC187" s="73">
        <v>0</v>
      </c>
      <c r="AD187" s="73">
        <v>33761360752</v>
      </c>
      <c r="AE187" s="95">
        <f>+SUM('POAI 2022 - RANGO'!$P187:$AD187)</f>
        <v>33761360752</v>
      </c>
      <c r="AG187" s="62">
        <v>33761360752</v>
      </c>
      <c r="AH187" s="85">
        <f>+'POAI 2022 - RANGO'!$AD187-AG187</f>
        <v>0</v>
      </c>
    </row>
    <row r="188" spans="1:37" ht="42.5" thickBot="1" x14ac:dyDescent="0.4">
      <c r="A188" s="94" t="s">
        <v>222</v>
      </c>
      <c r="B188" s="75">
        <v>24</v>
      </c>
      <c r="C188" s="75" t="s">
        <v>833</v>
      </c>
      <c r="D188" s="75" t="s">
        <v>807</v>
      </c>
      <c r="E188" s="84">
        <v>2402</v>
      </c>
      <c r="F188" s="77" t="s">
        <v>808</v>
      </c>
      <c r="G188" s="75" t="s">
        <v>809</v>
      </c>
      <c r="H188" s="77" t="s">
        <v>834</v>
      </c>
      <c r="I188" s="75">
        <v>2402101</v>
      </c>
      <c r="J188" s="79" t="s">
        <v>835</v>
      </c>
      <c r="K188" s="75" t="s">
        <v>836</v>
      </c>
      <c r="L188" s="75">
        <v>240210100</v>
      </c>
      <c r="M188" s="81">
        <v>2021680810165</v>
      </c>
      <c r="N188" s="77" t="s">
        <v>837</v>
      </c>
      <c r="O188" s="82">
        <v>812</v>
      </c>
      <c r="P188" s="72">
        <v>0</v>
      </c>
      <c r="Q188" s="73">
        <v>0</v>
      </c>
      <c r="R188" s="73">
        <v>0</v>
      </c>
      <c r="S188" s="73">
        <v>0</v>
      </c>
      <c r="T188" s="73">
        <v>0</v>
      </c>
      <c r="U188" s="73">
        <v>0</v>
      </c>
      <c r="V188" s="73">
        <v>171702585.19999999</v>
      </c>
      <c r="W188" s="73">
        <v>0</v>
      </c>
      <c r="X188" s="73">
        <v>0</v>
      </c>
      <c r="Y188" s="73">
        <v>0</v>
      </c>
      <c r="Z188" s="73">
        <v>0</v>
      </c>
      <c r="AA188" s="73">
        <v>0</v>
      </c>
      <c r="AB188" s="73">
        <v>0</v>
      </c>
      <c r="AC188" s="73">
        <v>0</v>
      </c>
      <c r="AD188" s="73">
        <v>0</v>
      </c>
      <c r="AE188" s="95">
        <f>+SUM('POAI 2022 - RANGO'!$P188:$AD188)</f>
        <v>171702585.19999999</v>
      </c>
    </row>
    <row r="189" spans="1:37" ht="53" thickBot="1" x14ac:dyDescent="0.4">
      <c r="A189" s="94" t="s">
        <v>181</v>
      </c>
      <c r="B189" s="74">
        <v>40</v>
      </c>
      <c r="C189" s="75" t="s">
        <v>189</v>
      </c>
      <c r="D189" s="75" t="s">
        <v>838</v>
      </c>
      <c r="E189" s="76">
        <v>4003</v>
      </c>
      <c r="F189" s="77" t="s">
        <v>828</v>
      </c>
      <c r="G189" s="75" t="s">
        <v>809</v>
      </c>
      <c r="H189" s="77" t="s">
        <v>839</v>
      </c>
      <c r="I189" s="78">
        <v>4003047</v>
      </c>
      <c r="J189" s="79" t="s">
        <v>840</v>
      </c>
      <c r="K189" s="75" t="s">
        <v>841</v>
      </c>
      <c r="L189" s="80">
        <v>400304700</v>
      </c>
      <c r="M189" s="81">
        <v>2020680810179</v>
      </c>
      <c r="N189" s="77" t="s">
        <v>842</v>
      </c>
      <c r="O189" s="82">
        <v>1</v>
      </c>
      <c r="P189" s="72">
        <f>8492430616</f>
        <v>8492430616</v>
      </c>
      <c r="Q189" s="73">
        <v>0</v>
      </c>
      <c r="R189" s="73">
        <v>0</v>
      </c>
      <c r="S189" s="73">
        <v>2556603745</v>
      </c>
      <c r="T189" s="73">
        <v>0</v>
      </c>
      <c r="U189" s="73">
        <v>0</v>
      </c>
      <c r="V189" s="73">
        <v>0</v>
      </c>
      <c r="W189" s="73">
        <v>0</v>
      </c>
      <c r="X189" s="73">
        <v>0</v>
      </c>
      <c r="Y189" s="73">
        <v>0</v>
      </c>
      <c r="Z189" s="73">
        <v>0</v>
      </c>
      <c r="AA189" s="73">
        <v>0</v>
      </c>
      <c r="AB189" s="73">
        <v>0</v>
      </c>
      <c r="AC189" s="73">
        <v>0</v>
      </c>
      <c r="AD189" s="73">
        <v>0</v>
      </c>
      <c r="AE189" s="95">
        <f>+SUM('POAI 2022 - RANGO'!$P189:$AD189)</f>
        <v>11049034361</v>
      </c>
    </row>
    <row r="190" spans="1:37" ht="32" thickBot="1" x14ac:dyDescent="0.4">
      <c r="A190" s="94" t="s">
        <v>181</v>
      </c>
      <c r="B190" s="74">
        <v>40</v>
      </c>
      <c r="C190" s="75" t="s">
        <v>189</v>
      </c>
      <c r="D190" s="75" t="s">
        <v>838</v>
      </c>
      <c r="E190" s="76">
        <v>4003</v>
      </c>
      <c r="F190" s="77" t="s">
        <v>828</v>
      </c>
      <c r="G190" s="75" t="s">
        <v>809</v>
      </c>
      <c r="H190" s="77" t="s">
        <v>843</v>
      </c>
      <c r="I190" s="78">
        <v>4003045</v>
      </c>
      <c r="J190" s="79" t="s">
        <v>192</v>
      </c>
      <c r="K190" s="75" t="s">
        <v>844</v>
      </c>
      <c r="L190" s="80">
        <v>400304502</v>
      </c>
      <c r="M190" s="81">
        <v>2020680810028</v>
      </c>
      <c r="N190" s="77" t="s">
        <v>845</v>
      </c>
      <c r="O190" s="82">
        <v>1</v>
      </c>
      <c r="P190" s="72">
        <v>0</v>
      </c>
      <c r="Q190" s="73">
        <v>0</v>
      </c>
      <c r="R190" s="73">
        <v>0</v>
      </c>
      <c r="S190" s="73">
        <v>16348255</v>
      </c>
      <c r="T190" s="73">
        <v>0</v>
      </c>
      <c r="U190" s="73">
        <v>0</v>
      </c>
      <c r="V190" s="73">
        <v>0</v>
      </c>
      <c r="W190" s="73">
        <v>0</v>
      </c>
      <c r="X190" s="73">
        <v>0</v>
      </c>
      <c r="Y190" s="73">
        <v>0</v>
      </c>
      <c r="Z190" s="73">
        <v>0</v>
      </c>
      <c r="AA190" s="73">
        <v>0</v>
      </c>
      <c r="AB190" s="73">
        <v>0</v>
      </c>
      <c r="AC190" s="73">
        <v>0</v>
      </c>
      <c r="AD190" s="73">
        <f>1254589220+103000</f>
        <v>1254692220</v>
      </c>
      <c r="AE190" s="95">
        <f>+SUM('POAI 2022 - RANGO'!$P190:$AD190)</f>
        <v>1271040475</v>
      </c>
      <c r="AG190" s="86">
        <f>+'POAI 2022 - RANGO'!$AD190+AH187</f>
        <v>1254692220</v>
      </c>
      <c r="AH190" s="62">
        <v>16348255</v>
      </c>
      <c r="AI190" s="62">
        <v>103000</v>
      </c>
      <c r="AJ190" s="62">
        <f>+AH190+AI190</f>
        <v>16451255</v>
      </c>
      <c r="AK190" s="86">
        <f>+AG190-AJ190</f>
        <v>1238240965</v>
      </c>
    </row>
    <row r="191" spans="1:37" ht="63.5" thickBot="1" x14ac:dyDescent="0.4">
      <c r="A191" s="94" t="s">
        <v>200</v>
      </c>
      <c r="B191" s="75">
        <v>43</v>
      </c>
      <c r="C191" s="75" t="s">
        <v>201</v>
      </c>
      <c r="D191" s="75" t="s">
        <v>846</v>
      </c>
      <c r="E191" s="84">
        <v>4301</v>
      </c>
      <c r="F191" s="77" t="s">
        <v>847</v>
      </c>
      <c r="G191" s="75" t="s">
        <v>848</v>
      </c>
      <c r="H191" s="77" t="s">
        <v>849</v>
      </c>
      <c r="I191" s="75">
        <v>4301037</v>
      </c>
      <c r="J191" s="79" t="s">
        <v>199</v>
      </c>
      <c r="K191" s="75" t="s">
        <v>850</v>
      </c>
      <c r="L191" s="75">
        <v>430103704</v>
      </c>
      <c r="M191" s="81">
        <v>2020680810076</v>
      </c>
      <c r="N191" s="77" t="s">
        <v>851</v>
      </c>
      <c r="O191" s="82">
        <v>4</v>
      </c>
      <c r="P191" s="72">
        <v>1160000000</v>
      </c>
      <c r="Q191" s="73">
        <v>0</v>
      </c>
      <c r="R191" s="73">
        <v>0</v>
      </c>
      <c r="S191" s="73">
        <v>0</v>
      </c>
      <c r="T191" s="73">
        <v>0</v>
      </c>
      <c r="U191" s="73">
        <v>0</v>
      </c>
      <c r="V191" s="73">
        <v>0</v>
      </c>
      <c r="W191" s="73">
        <v>0</v>
      </c>
      <c r="X191" s="73">
        <v>0</v>
      </c>
      <c r="Y191" s="73">
        <v>0</v>
      </c>
      <c r="Z191" s="73">
        <v>0</v>
      </c>
      <c r="AA191" s="73">
        <v>0</v>
      </c>
      <c r="AB191" s="73">
        <v>0</v>
      </c>
      <c r="AC191" s="73">
        <v>0</v>
      </c>
      <c r="AD191" s="73">
        <v>150000000</v>
      </c>
      <c r="AE191" s="95">
        <f>+SUM('POAI 2022 - RANGO'!$P191:$AD191)</f>
        <v>1310000000</v>
      </c>
    </row>
    <row r="192" spans="1:37" ht="63.5" thickBot="1" x14ac:dyDescent="0.4">
      <c r="A192" s="94" t="s">
        <v>200</v>
      </c>
      <c r="B192" s="75">
        <v>43</v>
      </c>
      <c r="C192" s="75" t="s">
        <v>201</v>
      </c>
      <c r="D192" s="75" t="s">
        <v>846</v>
      </c>
      <c r="E192" s="84">
        <v>4301</v>
      </c>
      <c r="F192" s="77" t="s">
        <v>852</v>
      </c>
      <c r="G192" s="75" t="s">
        <v>848</v>
      </c>
      <c r="H192" s="77" t="s">
        <v>853</v>
      </c>
      <c r="I192" s="75">
        <v>4301007</v>
      </c>
      <c r="J192" s="79" t="s">
        <v>202</v>
      </c>
      <c r="K192" s="75" t="s">
        <v>854</v>
      </c>
      <c r="L192" s="75">
        <v>430100702</v>
      </c>
      <c r="M192" s="81">
        <v>2020680810077</v>
      </c>
      <c r="N192" s="77" t="s">
        <v>855</v>
      </c>
      <c r="O192" s="82">
        <v>11</v>
      </c>
      <c r="P192" s="72">
        <v>1166801125</v>
      </c>
      <c r="Q192" s="73">
        <v>0</v>
      </c>
      <c r="R192" s="73">
        <v>0</v>
      </c>
      <c r="S192" s="73">
        <v>0</v>
      </c>
      <c r="T192" s="73">
        <v>0</v>
      </c>
      <c r="U192" s="73">
        <v>0</v>
      </c>
      <c r="V192" s="73">
        <v>0</v>
      </c>
      <c r="W192" s="73">
        <v>0</v>
      </c>
      <c r="X192" s="73">
        <v>0</v>
      </c>
      <c r="Y192" s="73">
        <v>0</v>
      </c>
      <c r="Z192" s="73">
        <v>0</v>
      </c>
      <c r="AA192" s="73">
        <v>0</v>
      </c>
      <c r="AB192" s="73">
        <v>0</v>
      </c>
      <c r="AC192" s="73">
        <v>0</v>
      </c>
      <c r="AD192" s="73">
        <v>350000000</v>
      </c>
      <c r="AE192" s="95">
        <f>+SUM('POAI 2022 - RANGO'!$P192:$AD192)</f>
        <v>1516801125</v>
      </c>
    </row>
    <row r="193" spans="1:33" ht="63.5" thickBot="1" x14ac:dyDescent="0.4">
      <c r="A193" s="94" t="s">
        <v>200</v>
      </c>
      <c r="B193" s="75">
        <v>43</v>
      </c>
      <c r="C193" s="75" t="s">
        <v>201</v>
      </c>
      <c r="D193" s="75" t="s">
        <v>846</v>
      </c>
      <c r="E193" s="84">
        <v>4301</v>
      </c>
      <c r="F193" s="77" t="s">
        <v>856</v>
      </c>
      <c r="G193" s="75" t="s">
        <v>848</v>
      </c>
      <c r="H193" s="77" t="s">
        <v>857</v>
      </c>
      <c r="I193" s="75">
        <v>4301035</v>
      </c>
      <c r="J193" s="79" t="s">
        <v>203</v>
      </c>
      <c r="K193" s="75" t="s">
        <v>858</v>
      </c>
      <c r="L193" s="75">
        <v>430103500</v>
      </c>
      <c r="M193" s="81">
        <v>2020680810094</v>
      </c>
      <c r="N193" s="77" t="s">
        <v>859</v>
      </c>
      <c r="O193" s="82">
        <v>1</v>
      </c>
      <c r="P193" s="72">
        <v>40000000</v>
      </c>
      <c r="Q193" s="73">
        <v>0</v>
      </c>
      <c r="R193" s="73">
        <v>0</v>
      </c>
      <c r="S193" s="73">
        <v>0</v>
      </c>
      <c r="T193" s="73">
        <v>0</v>
      </c>
      <c r="U193" s="73">
        <v>0</v>
      </c>
      <c r="V193" s="73">
        <v>0</v>
      </c>
      <c r="W193" s="73">
        <v>0</v>
      </c>
      <c r="X193" s="73">
        <v>0</v>
      </c>
      <c r="Y193" s="73">
        <v>0</v>
      </c>
      <c r="Z193" s="73">
        <v>0</v>
      </c>
      <c r="AA193" s="73">
        <v>0</v>
      </c>
      <c r="AB193" s="73">
        <v>0</v>
      </c>
      <c r="AC193" s="73">
        <v>0</v>
      </c>
      <c r="AD193" s="73">
        <v>0</v>
      </c>
      <c r="AE193" s="95">
        <f>+SUM('POAI 2022 - RANGO'!$P193:$AD193)</f>
        <v>40000000</v>
      </c>
    </row>
    <row r="194" spans="1:33" ht="63.5" thickBot="1" x14ac:dyDescent="0.4">
      <c r="A194" s="94" t="s">
        <v>200</v>
      </c>
      <c r="B194" s="75">
        <v>43</v>
      </c>
      <c r="C194" s="75" t="s">
        <v>201</v>
      </c>
      <c r="D194" s="75" t="s">
        <v>846</v>
      </c>
      <c r="E194" s="84">
        <v>4301</v>
      </c>
      <c r="F194" s="77" t="s">
        <v>856</v>
      </c>
      <c r="G194" s="75" t="s">
        <v>848</v>
      </c>
      <c r="H194" s="77" t="s">
        <v>860</v>
      </c>
      <c r="I194" s="75">
        <v>4301001</v>
      </c>
      <c r="J194" s="79" t="s">
        <v>204</v>
      </c>
      <c r="K194" s="75" t="s">
        <v>861</v>
      </c>
      <c r="L194" s="75">
        <v>430100101</v>
      </c>
      <c r="M194" s="81">
        <v>2020680810094</v>
      </c>
      <c r="N194" s="77" t="s">
        <v>859</v>
      </c>
      <c r="O194" s="82">
        <v>40</v>
      </c>
      <c r="P194" s="72">
        <v>155000000</v>
      </c>
      <c r="Q194" s="73">
        <v>0</v>
      </c>
      <c r="R194" s="73">
        <v>0</v>
      </c>
      <c r="S194" s="73">
        <v>0</v>
      </c>
      <c r="T194" s="73">
        <v>0</v>
      </c>
      <c r="U194" s="73">
        <v>0</v>
      </c>
      <c r="V194" s="73">
        <v>0</v>
      </c>
      <c r="W194" s="73">
        <v>0</v>
      </c>
      <c r="X194" s="73">
        <v>0</v>
      </c>
      <c r="Y194" s="73">
        <v>0</v>
      </c>
      <c r="Z194" s="73">
        <v>0</v>
      </c>
      <c r="AA194" s="73">
        <v>0</v>
      </c>
      <c r="AB194" s="73">
        <v>0</v>
      </c>
      <c r="AC194" s="73">
        <v>0</v>
      </c>
      <c r="AD194" s="73">
        <v>340000000</v>
      </c>
      <c r="AE194" s="95">
        <f>+SUM('POAI 2022 - RANGO'!$P194:$AD194)</f>
        <v>495000000</v>
      </c>
    </row>
    <row r="195" spans="1:33" ht="63.5" thickBot="1" x14ac:dyDescent="0.4">
      <c r="A195" s="94" t="s">
        <v>200</v>
      </c>
      <c r="B195" s="75">
        <v>43</v>
      </c>
      <c r="C195" s="75" t="s">
        <v>201</v>
      </c>
      <c r="D195" s="75" t="s">
        <v>846</v>
      </c>
      <c r="E195" s="84">
        <v>4301</v>
      </c>
      <c r="F195" s="77" t="s">
        <v>856</v>
      </c>
      <c r="G195" s="75" t="s">
        <v>848</v>
      </c>
      <c r="H195" s="77" t="s">
        <v>862</v>
      </c>
      <c r="I195" s="75">
        <v>4301032</v>
      </c>
      <c r="J195" s="79" t="s">
        <v>205</v>
      </c>
      <c r="K195" s="75" t="s">
        <v>863</v>
      </c>
      <c r="L195" s="75">
        <v>430103200</v>
      </c>
      <c r="M195" s="81">
        <v>2020680810094</v>
      </c>
      <c r="N195" s="77" t="s">
        <v>859</v>
      </c>
      <c r="O195" s="82">
        <v>8</v>
      </c>
      <c r="P195" s="72">
        <v>1579638298</v>
      </c>
      <c r="Q195" s="73">
        <v>0</v>
      </c>
      <c r="R195" s="73">
        <v>0</v>
      </c>
      <c r="S195" s="73">
        <v>0</v>
      </c>
      <c r="T195" s="73">
        <v>0</v>
      </c>
      <c r="U195" s="73">
        <v>0</v>
      </c>
      <c r="V195" s="73">
        <v>0</v>
      </c>
      <c r="W195" s="73">
        <v>0</v>
      </c>
      <c r="X195" s="73">
        <v>0</v>
      </c>
      <c r="Y195" s="73">
        <v>0</v>
      </c>
      <c r="Z195" s="73">
        <v>0</v>
      </c>
      <c r="AA195" s="73">
        <v>0</v>
      </c>
      <c r="AB195" s="73">
        <v>0</v>
      </c>
      <c r="AC195" s="73">
        <v>0</v>
      </c>
      <c r="AD195" s="73">
        <v>0</v>
      </c>
      <c r="AE195" s="95">
        <f>+SUM('POAI 2022 - RANGO'!$P195:$AD195)</f>
        <v>1579638298</v>
      </c>
    </row>
    <row r="196" spans="1:33" ht="63.5" thickBot="1" x14ac:dyDescent="0.4">
      <c r="A196" s="94" t="s">
        <v>200</v>
      </c>
      <c r="B196" s="75">
        <v>43</v>
      </c>
      <c r="C196" s="75" t="s">
        <v>201</v>
      </c>
      <c r="D196" s="75" t="s">
        <v>864</v>
      </c>
      <c r="E196" s="84">
        <v>4302</v>
      </c>
      <c r="F196" s="77" t="s">
        <v>856</v>
      </c>
      <c r="G196" s="75" t="s">
        <v>848</v>
      </c>
      <c r="H196" s="77" t="s">
        <v>865</v>
      </c>
      <c r="I196" s="75">
        <v>4302073</v>
      </c>
      <c r="J196" s="79" t="s">
        <v>206</v>
      </c>
      <c r="K196" s="75" t="s">
        <v>866</v>
      </c>
      <c r="L196" s="75">
        <v>430207300</v>
      </c>
      <c r="M196" s="81">
        <v>2020680810094</v>
      </c>
      <c r="N196" s="77" t="s">
        <v>859</v>
      </c>
      <c r="O196" s="82">
        <v>8</v>
      </c>
      <c r="P196" s="72">
        <v>5000000</v>
      </c>
      <c r="Q196" s="73">
        <v>0</v>
      </c>
      <c r="R196" s="73">
        <v>0</v>
      </c>
      <c r="S196" s="73">
        <v>0</v>
      </c>
      <c r="T196" s="73">
        <v>0</v>
      </c>
      <c r="U196" s="73">
        <v>0</v>
      </c>
      <c r="V196" s="73">
        <v>0</v>
      </c>
      <c r="W196" s="73">
        <v>0</v>
      </c>
      <c r="X196" s="73">
        <v>0</v>
      </c>
      <c r="Y196" s="73">
        <v>0</v>
      </c>
      <c r="Z196" s="73">
        <v>0</v>
      </c>
      <c r="AA196" s="73">
        <v>0</v>
      </c>
      <c r="AB196" s="73">
        <v>0</v>
      </c>
      <c r="AC196" s="73">
        <v>0</v>
      </c>
      <c r="AD196" s="73">
        <v>100000000</v>
      </c>
      <c r="AE196" s="95">
        <f>+SUM('POAI 2022 - RANGO'!$P196:$AD196)</f>
        <v>105000000</v>
      </c>
    </row>
    <row r="197" spans="1:33" ht="63.5" thickBot="1" x14ac:dyDescent="0.4">
      <c r="A197" s="94" t="s">
        <v>200</v>
      </c>
      <c r="B197" s="75">
        <v>43</v>
      </c>
      <c r="C197" s="75" t="s">
        <v>201</v>
      </c>
      <c r="D197" s="75" t="s">
        <v>846</v>
      </c>
      <c r="E197" s="84">
        <v>4301</v>
      </c>
      <c r="F197" s="77" t="s">
        <v>867</v>
      </c>
      <c r="G197" s="75" t="s">
        <v>848</v>
      </c>
      <c r="H197" s="77" t="s">
        <v>868</v>
      </c>
      <c r="I197" s="75">
        <v>4301006</v>
      </c>
      <c r="J197" s="79" t="s">
        <v>207</v>
      </c>
      <c r="K197" s="75" t="s">
        <v>869</v>
      </c>
      <c r="L197" s="75">
        <v>430100600</v>
      </c>
      <c r="M197" s="81">
        <v>2020680810063</v>
      </c>
      <c r="N197" s="77" t="s">
        <v>870</v>
      </c>
      <c r="O197" s="82">
        <v>1</v>
      </c>
      <c r="P197" s="72">
        <f>1157138362</f>
        <v>1157138362</v>
      </c>
      <c r="Q197" s="73">
        <v>0</v>
      </c>
      <c r="R197" s="73">
        <v>0</v>
      </c>
      <c r="S197" s="73">
        <v>0</v>
      </c>
      <c r="T197" s="73">
        <v>0</v>
      </c>
      <c r="U197" s="73">
        <v>0</v>
      </c>
      <c r="V197" s="73">
        <v>0</v>
      </c>
      <c r="W197" s="73">
        <v>0</v>
      </c>
      <c r="X197" s="73">
        <v>0</v>
      </c>
      <c r="Y197" s="73">
        <v>0</v>
      </c>
      <c r="Z197" s="73">
        <v>0</v>
      </c>
      <c r="AA197" s="73">
        <v>0</v>
      </c>
      <c r="AB197" s="73">
        <v>0</v>
      </c>
      <c r="AC197" s="73">
        <v>0</v>
      </c>
      <c r="AD197" s="73">
        <v>0</v>
      </c>
      <c r="AE197" s="95">
        <f>+SUM('POAI 2022 - RANGO'!$P197:$AD197)</f>
        <v>1157138362</v>
      </c>
    </row>
    <row r="198" spans="1:33" ht="63.5" thickBot="1" x14ac:dyDescent="0.4">
      <c r="A198" s="94" t="s">
        <v>200</v>
      </c>
      <c r="B198" s="75">
        <v>43</v>
      </c>
      <c r="C198" s="75" t="s">
        <v>201</v>
      </c>
      <c r="D198" s="75" t="s">
        <v>846</v>
      </c>
      <c r="E198" s="84">
        <v>4301</v>
      </c>
      <c r="F198" s="77" t="s">
        <v>867</v>
      </c>
      <c r="G198" s="75" t="s">
        <v>848</v>
      </c>
      <c r="H198" s="77" t="s">
        <v>868</v>
      </c>
      <c r="I198" s="75">
        <v>4301006</v>
      </c>
      <c r="J198" s="79" t="s">
        <v>208</v>
      </c>
      <c r="K198" s="75" t="s">
        <v>869</v>
      </c>
      <c r="L198" s="75">
        <v>430100600</v>
      </c>
      <c r="M198" s="81">
        <v>2020680810063</v>
      </c>
      <c r="N198" s="77" t="s">
        <v>870</v>
      </c>
      <c r="O198" s="82">
        <v>1</v>
      </c>
      <c r="P198" s="72">
        <v>50000000</v>
      </c>
      <c r="Q198" s="73">
        <v>0</v>
      </c>
      <c r="R198" s="73">
        <v>0</v>
      </c>
      <c r="S198" s="73">
        <v>0</v>
      </c>
      <c r="T198" s="73">
        <v>0</v>
      </c>
      <c r="U198" s="73">
        <v>0</v>
      </c>
      <c r="V198" s="73">
        <v>0</v>
      </c>
      <c r="W198" s="73">
        <v>0</v>
      </c>
      <c r="X198" s="73">
        <v>0</v>
      </c>
      <c r="Y198" s="73">
        <v>0</v>
      </c>
      <c r="Z198" s="73">
        <v>0</v>
      </c>
      <c r="AA198" s="73">
        <v>0</v>
      </c>
      <c r="AB198" s="73">
        <v>0</v>
      </c>
      <c r="AC198" s="73">
        <v>0</v>
      </c>
      <c r="AD198" s="73">
        <v>0</v>
      </c>
      <c r="AE198" s="95">
        <f>+SUM('POAI 2022 - RANGO'!$P198:$AD198)</f>
        <v>50000000</v>
      </c>
    </row>
    <row r="199" spans="1:33" ht="63.5" thickBot="1" x14ac:dyDescent="0.4">
      <c r="A199" s="94" t="s">
        <v>200</v>
      </c>
      <c r="B199" s="75">
        <v>43</v>
      </c>
      <c r="C199" s="75" t="s">
        <v>210</v>
      </c>
      <c r="D199" s="75" t="s">
        <v>846</v>
      </c>
      <c r="E199" s="84">
        <v>4301</v>
      </c>
      <c r="F199" s="77" t="s">
        <v>871</v>
      </c>
      <c r="G199" s="75" t="s">
        <v>848</v>
      </c>
      <c r="H199" s="77" t="s">
        <v>872</v>
      </c>
      <c r="I199" s="75">
        <v>4301004</v>
      </c>
      <c r="J199" s="79" t="s">
        <v>209</v>
      </c>
      <c r="K199" s="75" t="s">
        <v>873</v>
      </c>
      <c r="L199" s="75">
        <v>430100401</v>
      </c>
      <c r="M199" s="81">
        <v>2020680810089</v>
      </c>
      <c r="N199" s="77" t="s">
        <v>874</v>
      </c>
      <c r="O199" s="82">
        <v>23</v>
      </c>
      <c r="P199" s="72">
        <v>2122100000</v>
      </c>
      <c r="Q199" s="73">
        <v>0</v>
      </c>
      <c r="R199" s="73">
        <v>0</v>
      </c>
      <c r="S199" s="73">
        <v>0</v>
      </c>
      <c r="T199" s="73">
        <v>0</v>
      </c>
      <c r="U199" s="73">
        <v>689830836</v>
      </c>
      <c r="V199" s="73">
        <v>0</v>
      </c>
      <c r="W199" s="73">
        <v>0</v>
      </c>
      <c r="X199" s="73">
        <v>0</v>
      </c>
      <c r="Y199" s="73">
        <v>0</v>
      </c>
      <c r="Z199" s="73">
        <v>0</v>
      </c>
      <c r="AA199" s="73">
        <v>0</v>
      </c>
      <c r="AB199" s="73">
        <v>0</v>
      </c>
      <c r="AC199" s="73">
        <v>0</v>
      </c>
      <c r="AD199" s="73">
        <f>453386148+AG199</f>
        <v>454143158</v>
      </c>
      <c r="AE199" s="95">
        <f>+SUM('POAI 2022 - RANGO'!$P199:$AD199)</f>
        <v>3266073994</v>
      </c>
      <c r="AG199" s="62">
        <v>757010</v>
      </c>
    </row>
    <row r="200" spans="1:33" ht="42.5" thickBot="1" x14ac:dyDescent="0.4">
      <c r="A200" s="94" t="s">
        <v>212</v>
      </c>
      <c r="B200" s="75">
        <v>36</v>
      </c>
      <c r="C200" s="75" t="s">
        <v>213</v>
      </c>
      <c r="D200" s="75" t="s">
        <v>708</v>
      </c>
      <c r="E200" s="84">
        <v>3602</v>
      </c>
      <c r="F200" s="77" t="s">
        <v>875</v>
      </c>
      <c r="G200" s="75" t="s">
        <v>876</v>
      </c>
      <c r="H200" s="77" t="s">
        <v>877</v>
      </c>
      <c r="I200" s="75">
        <v>3602029</v>
      </c>
      <c r="J200" s="79" t="s">
        <v>878</v>
      </c>
      <c r="K200" s="75" t="s">
        <v>879</v>
      </c>
      <c r="L200" s="75">
        <v>360202901</v>
      </c>
      <c r="M200" s="81">
        <v>2020680810156</v>
      </c>
      <c r="N200" s="77" t="s">
        <v>880</v>
      </c>
      <c r="O200" s="82">
        <v>300</v>
      </c>
      <c r="P200" s="72">
        <v>1600000000</v>
      </c>
      <c r="Q200" s="73">
        <v>0</v>
      </c>
      <c r="R200" s="73">
        <v>0</v>
      </c>
      <c r="S200" s="73">
        <v>0</v>
      </c>
      <c r="T200" s="73">
        <v>0</v>
      </c>
      <c r="U200" s="73">
        <v>0</v>
      </c>
      <c r="V200" s="73">
        <v>0</v>
      </c>
      <c r="W200" s="73">
        <v>0</v>
      </c>
      <c r="X200" s="73">
        <v>0</v>
      </c>
      <c r="Y200" s="73">
        <v>0</v>
      </c>
      <c r="Z200" s="73">
        <v>0</v>
      </c>
      <c r="AA200" s="73">
        <v>0</v>
      </c>
      <c r="AB200" s="73">
        <v>0</v>
      </c>
      <c r="AC200" s="73">
        <v>0</v>
      </c>
      <c r="AD200" s="73">
        <v>0</v>
      </c>
      <c r="AE200" s="95">
        <f>+SUM('POAI 2022 - RANGO'!$P200:$AD200)</f>
        <v>1600000000</v>
      </c>
    </row>
    <row r="201" spans="1:33" ht="63.5" thickBot="1" x14ac:dyDescent="0.4">
      <c r="A201" s="94" t="s">
        <v>212</v>
      </c>
      <c r="B201" s="75">
        <v>36</v>
      </c>
      <c r="C201" s="75" t="s">
        <v>213</v>
      </c>
      <c r="D201" s="75" t="s">
        <v>708</v>
      </c>
      <c r="E201" s="84">
        <v>3602</v>
      </c>
      <c r="F201" s="77" t="s">
        <v>881</v>
      </c>
      <c r="G201" s="75" t="s">
        <v>876</v>
      </c>
      <c r="H201" s="77" t="s">
        <v>882</v>
      </c>
      <c r="I201" s="75">
        <v>1202006</v>
      </c>
      <c r="J201" s="79" t="s">
        <v>211</v>
      </c>
      <c r="K201" s="75" t="s">
        <v>883</v>
      </c>
      <c r="L201" s="75">
        <v>120200604</v>
      </c>
      <c r="M201" s="81" t="s">
        <v>575</v>
      </c>
      <c r="N201" s="77" t="s">
        <v>884</v>
      </c>
      <c r="O201" s="82">
        <v>70</v>
      </c>
      <c r="P201" s="72">
        <v>300000000</v>
      </c>
      <c r="Q201" s="73">
        <v>0</v>
      </c>
      <c r="R201" s="73">
        <v>0</v>
      </c>
      <c r="S201" s="73">
        <v>0</v>
      </c>
      <c r="T201" s="73">
        <v>0</v>
      </c>
      <c r="U201" s="73">
        <v>0</v>
      </c>
      <c r="V201" s="73">
        <v>0</v>
      </c>
      <c r="W201" s="73">
        <v>0</v>
      </c>
      <c r="X201" s="73">
        <v>0</v>
      </c>
      <c r="Y201" s="73">
        <v>0</v>
      </c>
      <c r="Z201" s="73">
        <v>0</v>
      </c>
      <c r="AA201" s="73">
        <v>0</v>
      </c>
      <c r="AB201" s="73">
        <v>0</v>
      </c>
      <c r="AC201" s="73">
        <v>0</v>
      </c>
      <c r="AD201" s="73">
        <v>0</v>
      </c>
      <c r="AE201" s="95">
        <f>+SUM('POAI 2022 - RANGO'!$P201:$AD201)</f>
        <v>300000000</v>
      </c>
    </row>
    <row r="202" spans="1:33" ht="42.5" thickBot="1" x14ac:dyDescent="0.4">
      <c r="A202" s="94" t="s">
        <v>212</v>
      </c>
      <c r="B202" s="75">
        <v>36</v>
      </c>
      <c r="C202" s="75" t="s">
        <v>213</v>
      </c>
      <c r="D202" s="75" t="s">
        <v>708</v>
      </c>
      <c r="E202" s="84">
        <v>3602</v>
      </c>
      <c r="F202" s="77" t="s">
        <v>885</v>
      </c>
      <c r="G202" s="75" t="s">
        <v>876</v>
      </c>
      <c r="H202" s="77" t="s">
        <v>882</v>
      </c>
      <c r="I202" s="75">
        <v>1202006</v>
      </c>
      <c r="J202" s="79" t="s">
        <v>216</v>
      </c>
      <c r="K202" s="75" t="s">
        <v>883</v>
      </c>
      <c r="L202" s="75">
        <v>120200604</v>
      </c>
      <c r="M202" s="81" t="s">
        <v>575</v>
      </c>
      <c r="N202" s="77" t="s">
        <v>886</v>
      </c>
      <c r="O202" s="82">
        <v>70</v>
      </c>
      <c r="P202" s="72">
        <v>50000000</v>
      </c>
      <c r="Q202" s="73">
        <v>0</v>
      </c>
      <c r="R202" s="73">
        <v>0</v>
      </c>
      <c r="S202" s="73">
        <v>0</v>
      </c>
      <c r="T202" s="73">
        <v>0</v>
      </c>
      <c r="U202" s="73">
        <v>0</v>
      </c>
      <c r="V202" s="73">
        <v>0</v>
      </c>
      <c r="W202" s="73">
        <v>0</v>
      </c>
      <c r="X202" s="73">
        <v>0</v>
      </c>
      <c r="Y202" s="73">
        <v>0</v>
      </c>
      <c r="Z202" s="73">
        <v>0</v>
      </c>
      <c r="AA202" s="73">
        <v>0</v>
      </c>
      <c r="AB202" s="73">
        <v>0</v>
      </c>
      <c r="AC202" s="73">
        <v>0</v>
      </c>
      <c r="AD202" s="73">
        <v>0</v>
      </c>
      <c r="AE202" s="95">
        <f>+SUM('POAI 2022 - RANGO'!$P202:$AD202)</f>
        <v>50000000</v>
      </c>
    </row>
    <row r="203" spans="1:33" ht="42.5" thickBot="1" x14ac:dyDescent="0.4">
      <c r="A203" s="94" t="s">
        <v>212</v>
      </c>
      <c r="B203" s="75">
        <v>36</v>
      </c>
      <c r="C203" s="75" t="s">
        <v>213</v>
      </c>
      <c r="D203" s="75" t="s">
        <v>708</v>
      </c>
      <c r="E203" s="84">
        <v>3602</v>
      </c>
      <c r="F203" s="77" t="s">
        <v>885</v>
      </c>
      <c r="G203" s="75" t="s">
        <v>876</v>
      </c>
      <c r="H203" s="77" t="s">
        <v>882</v>
      </c>
      <c r="I203" s="75">
        <v>1202006</v>
      </c>
      <c r="J203" s="79" t="s">
        <v>216</v>
      </c>
      <c r="K203" s="75" t="s">
        <v>883</v>
      </c>
      <c r="L203" s="75">
        <v>120200604</v>
      </c>
      <c r="M203" s="81" t="s">
        <v>575</v>
      </c>
      <c r="N203" s="77" t="s">
        <v>887</v>
      </c>
      <c r="O203" s="82">
        <v>4000</v>
      </c>
      <c r="P203" s="72">
        <v>1306567669.4000001</v>
      </c>
      <c r="Q203" s="73">
        <v>0</v>
      </c>
      <c r="R203" s="73">
        <v>0</v>
      </c>
      <c r="S203" s="73">
        <v>0</v>
      </c>
      <c r="T203" s="73">
        <v>0</v>
      </c>
      <c r="U203" s="73">
        <v>0</v>
      </c>
      <c r="V203" s="73">
        <v>0</v>
      </c>
      <c r="W203" s="73">
        <v>0</v>
      </c>
      <c r="X203" s="73">
        <v>0</v>
      </c>
      <c r="Y203" s="73">
        <v>0</v>
      </c>
      <c r="Z203" s="73">
        <v>0</v>
      </c>
      <c r="AA203" s="73">
        <v>0</v>
      </c>
      <c r="AB203" s="73">
        <v>0</v>
      </c>
      <c r="AC203" s="73">
        <v>0</v>
      </c>
      <c r="AD203" s="73">
        <v>193432330.59999999</v>
      </c>
      <c r="AE203" s="95">
        <f>+SUM('POAI 2022 - RANGO'!$P203:$AD203)</f>
        <v>1500000000</v>
      </c>
    </row>
    <row r="204" spans="1:33" ht="42.5" thickBot="1" x14ac:dyDescent="0.4">
      <c r="A204" s="94" t="s">
        <v>212</v>
      </c>
      <c r="B204" s="75">
        <v>36</v>
      </c>
      <c r="C204" s="75" t="s">
        <v>213</v>
      </c>
      <c r="D204" s="75" t="s">
        <v>708</v>
      </c>
      <c r="E204" s="84">
        <v>3602</v>
      </c>
      <c r="F204" s="77" t="s">
        <v>888</v>
      </c>
      <c r="G204" s="75" t="s">
        <v>876</v>
      </c>
      <c r="H204" s="77" t="s">
        <v>877</v>
      </c>
      <c r="I204" s="75">
        <v>3602029</v>
      </c>
      <c r="J204" s="79" t="s">
        <v>219</v>
      </c>
      <c r="K204" s="75" t="s">
        <v>879</v>
      </c>
      <c r="L204" s="75">
        <v>360202901</v>
      </c>
      <c r="M204" s="81">
        <v>2021680810027</v>
      </c>
      <c r="N204" s="77" t="s">
        <v>889</v>
      </c>
      <c r="O204" s="82">
        <v>4</v>
      </c>
      <c r="P204" s="72">
        <v>600000000</v>
      </c>
      <c r="Q204" s="73">
        <v>0</v>
      </c>
      <c r="R204" s="73">
        <v>0</v>
      </c>
      <c r="S204" s="73">
        <v>0</v>
      </c>
      <c r="T204" s="73">
        <v>0</v>
      </c>
      <c r="U204" s="73">
        <v>0</v>
      </c>
      <c r="V204" s="73">
        <v>0</v>
      </c>
      <c r="W204" s="73">
        <v>0</v>
      </c>
      <c r="X204" s="73">
        <v>0</v>
      </c>
      <c r="Y204" s="73">
        <v>0</v>
      </c>
      <c r="Z204" s="73">
        <v>0</v>
      </c>
      <c r="AA204" s="73">
        <v>0</v>
      </c>
      <c r="AB204" s="73">
        <v>0</v>
      </c>
      <c r="AC204" s="73">
        <v>0</v>
      </c>
      <c r="AD204" s="73">
        <v>0</v>
      </c>
      <c r="AE204" s="95">
        <f>+SUM('POAI 2022 - RANGO'!$P204:$AD204)</f>
        <v>600000000</v>
      </c>
    </row>
    <row r="205" spans="1:33" ht="32" thickBot="1" x14ac:dyDescent="0.4">
      <c r="A205" s="94" t="s">
        <v>212</v>
      </c>
      <c r="B205" s="75">
        <v>36</v>
      </c>
      <c r="C205" s="75" t="s">
        <v>220</v>
      </c>
      <c r="D205" s="75" t="s">
        <v>708</v>
      </c>
      <c r="E205" s="84">
        <v>3602</v>
      </c>
      <c r="F205" s="77" t="s">
        <v>709</v>
      </c>
      <c r="G205" s="75" t="s">
        <v>876</v>
      </c>
      <c r="H205" s="77" t="s">
        <v>882</v>
      </c>
      <c r="I205" s="75">
        <v>1202006</v>
      </c>
      <c r="J205" s="79" t="s">
        <v>890</v>
      </c>
      <c r="K205" s="75" t="s">
        <v>883</v>
      </c>
      <c r="L205" s="75">
        <v>120200604</v>
      </c>
      <c r="M205" s="81" t="s">
        <v>575</v>
      </c>
      <c r="N205" s="77" t="s">
        <v>891</v>
      </c>
      <c r="O205" s="82">
        <v>2000</v>
      </c>
      <c r="P205" s="72">
        <v>70218975.739999995</v>
      </c>
      <c r="Q205" s="73">
        <v>0</v>
      </c>
      <c r="R205" s="73">
        <v>0</v>
      </c>
      <c r="S205" s="73">
        <v>0</v>
      </c>
      <c r="T205" s="73">
        <v>0</v>
      </c>
      <c r="U205" s="73">
        <v>0</v>
      </c>
      <c r="V205" s="73">
        <v>0</v>
      </c>
      <c r="W205" s="73">
        <v>0</v>
      </c>
      <c r="X205" s="73">
        <v>0</v>
      </c>
      <c r="Y205" s="73">
        <v>0</v>
      </c>
      <c r="Z205" s="73">
        <v>0</v>
      </c>
      <c r="AA205" s="73">
        <v>0</v>
      </c>
      <c r="AB205" s="73">
        <v>0</v>
      </c>
      <c r="AC205" s="73">
        <v>0</v>
      </c>
      <c r="AD205" s="73">
        <v>0</v>
      </c>
      <c r="AE205" s="95">
        <f>+SUM('POAI 2022 - RANGO'!$P205:$AD205)</f>
        <v>70218975.739999995</v>
      </c>
    </row>
    <row r="206" spans="1:33" ht="53" thickBot="1" x14ac:dyDescent="0.4">
      <c r="A206" s="94" t="s">
        <v>267</v>
      </c>
      <c r="B206" s="75">
        <v>35</v>
      </c>
      <c r="C206" s="75" t="s">
        <v>270</v>
      </c>
      <c r="D206" s="75" t="s">
        <v>774</v>
      </c>
      <c r="E206" s="84">
        <v>3502</v>
      </c>
      <c r="F206" s="77" t="s">
        <v>775</v>
      </c>
      <c r="G206" s="75" t="s">
        <v>876</v>
      </c>
      <c r="H206" s="77" t="s">
        <v>892</v>
      </c>
      <c r="I206" s="75">
        <v>3502019</v>
      </c>
      <c r="J206" s="79" t="s">
        <v>893</v>
      </c>
      <c r="K206" s="75" t="s">
        <v>894</v>
      </c>
      <c r="L206" s="75">
        <v>350201204</v>
      </c>
      <c r="M206" s="81" t="s">
        <v>575</v>
      </c>
      <c r="N206" s="77" t="s">
        <v>895</v>
      </c>
      <c r="O206" s="82">
        <v>1</v>
      </c>
      <c r="P206" s="72">
        <v>50000000</v>
      </c>
      <c r="Q206" s="73">
        <v>0</v>
      </c>
      <c r="R206" s="73">
        <v>0</v>
      </c>
      <c r="S206" s="73">
        <v>0</v>
      </c>
      <c r="T206" s="73">
        <v>0</v>
      </c>
      <c r="U206" s="73">
        <v>0</v>
      </c>
      <c r="V206" s="73">
        <v>0</v>
      </c>
      <c r="W206" s="73">
        <v>0</v>
      </c>
      <c r="X206" s="73">
        <v>0</v>
      </c>
      <c r="Y206" s="73">
        <v>0</v>
      </c>
      <c r="Z206" s="73">
        <v>0</v>
      </c>
      <c r="AA206" s="73">
        <v>0</v>
      </c>
      <c r="AB206" s="73">
        <v>0</v>
      </c>
      <c r="AC206" s="73">
        <v>0</v>
      </c>
      <c r="AD206" s="73">
        <v>0</v>
      </c>
      <c r="AE206" s="95">
        <f>+SUM('POAI 2022 - RANGO'!$P206:$AD206)</f>
        <v>50000000</v>
      </c>
    </row>
    <row r="207" spans="1:33" ht="42.5" thickBot="1" x14ac:dyDescent="0.4">
      <c r="A207" s="94" t="s">
        <v>267</v>
      </c>
      <c r="B207" s="75">
        <v>35</v>
      </c>
      <c r="C207" s="75" t="s">
        <v>270</v>
      </c>
      <c r="D207" s="75" t="s">
        <v>774</v>
      </c>
      <c r="E207" s="84">
        <v>3502</v>
      </c>
      <c r="F207" s="77" t="s">
        <v>775</v>
      </c>
      <c r="G207" s="75" t="s">
        <v>876</v>
      </c>
      <c r="H207" s="77" t="s">
        <v>892</v>
      </c>
      <c r="I207" s="75">
        <v>3502019</v>
      </c>
      <c r="J207" s="79" t="s">
        <v>896</v>
      </c>
      <c r="K207" s="75" t="s">
        <v>894</v>
      </c>
      <c r="L207" s="75">
        <v>350201204</v>
      </c>
      <c r="M207" s="81">
        <v>2021680810048</v>
      </c>
      <c r="N207" s="77" t="s">
        <v>897</v>
      </c>
      <c r="O207" s="82">
        <v>17</v>
      </c>
      <c r="P207" s="72">
        <v>400000000</v>
      </c>
      <c r="Q207" s="73">
        <v>0</v>
      </c>
      <c r="R207" s="73">
        <v>0</v>
      </c>
      <c r="S207" s="73">
        <v>0</v>
      </c>
      <c r="T207" s="73">
        <v>0</v>
      </c>
      <c r="U207" s="73">
        <v>0</v>
      </c>
      <c r="V207" s="73">
        <v>0</v>
      </c>
      <c r="W207" s="73">
        <v>0</v>
      </c>
      <c r="X207" s="73">
        <v>0</v>
      </c>
      <c r="Y207" s="73">
        <v>0</v>
      </c>
      <c r="Z207" s="73">
        <v>0</v>
      </c>
      <c r="AA207" s="73">
        <v>0</v>
      </c>
      <c r="AB207" s="73">
        <v>0</v>
      </c>
      <c r="AC207" s="73">
        <v>0</v>
      </c>
      <c r="AD207" s="73">
        <v>0</v>
      </c>
      <c r="AE207" s="95">
        <f>+SUM('POAI 2022 - RANGO'!$P207:$AD207)</f>
        <v>400000000</v>
      </c>
    </row>
    <row r="208" spans="1:33" ht="42.5" thickBot="1" x14ac:dyDescent="0.4">
      <c r="A208" s="94" t="s">
        <v>267</v>
      </c>
      <c r="B208" s="75">
        <v>35</v>
      </c>
      <c r="C208" s="75" t="s">
        <v>270</v>
      </c>
      <c r="D208" s="75" t="s">
        <v>774</v>
      </c>
      <c r="E208" s="84">
        <v>3502</v>
      </c>
      <c r="F208" s="77" t="s">
        <v>775</v>
      </c>
      <c r="G208" s="75" t="s">
        <v>876</v>
      </c>
      <c r="H208" s="77" t="s">
        <v>892</v>
      </c>
      <c r="I208" s="75">
        <v>3502019</v>
      </c>
      <c r="J208" s="79" t="s">
        <v>818</v>
      </c>
      <c r="K208" s="75" t="s">
        <v>898</v>
      </c>
      <c r="L208" s="75">
        <v>350201903</v>
      </c>
      <c r="M208" s="81" t="s">
        <v>575</v>
      </c>
      <c r="N208" s="77" t="s">
        <v>899</v>
      </c>
      <c r="O208" s="82">
        <v>1</v>
      </c>
      <c r="P208" s="72">
        <v>500000000</v>
      </c>
      <c r="Q208" s="73">
        <v>0</v>
      </c>
      <c r="R208" s="73">
        <v>0</v>
      </c>
      <c r="S208" s="73">
        <v>0</v>
      </c>
      <c r="T208" s="73">
        <v>0</v>
      </c>
      <c r="U208" s="73">
        <v>0</v>
      </c>
      <c r="V208" s="73">
        <v>0</v>
      </c>
      <c r="W208" s="73">
        <v>0</v>
      </c>
      <c r="X208" s="73">
        <v>0</v>
      </c>
      <c r="Y208" s="73">
        <v>0</v>
      </c>
      <c r="Z208" s="73">
        <v>0</v>
      </c>
      <c r="AA208" s="73">
        <v>0</v>
      </c>
      <c r="AB208" s="73">
        <v>0</v>
      </c>
      <c r="AC208" s="73">
        <v>0</v>
      </c>
      <c r="AD208" s="73">
        <v>0</v>
      </c>
      <c r="AE208" s="95">
        <f>+SUM('POAI 2022 - RANGO'!$P208:$AD208)</f>
        <v>500000000</v>
      </c>
    </row>
    <row r="209" spans="1:31" ht="42.5" thickBot="1" x14ac:dyDescent="0.4">
      <c r="A209" s="94" t="s">
        <v>267</v>
      </c>
      <c r="B209" s="75">
        <v>35</v>
      </c>
      <c r="C209" s="75" t="s">
        <v>270</v>
      </c>
      <c r="D209" s="75" t="s">
        <v>774</v>
      </c>
      <c r="E209" s="84">
        <v>3502</v>
      </c>
      <c r="F209" s="77" t="s">
        <v>775</v>
      </c>
      <c r="G209" s="75" t="s">
        <v>876</v>
      </c>
      <c r="H209" s="77" t="s">
        <v>892</v>
      </c>
      <c r="I209" s="75">
        <v>3502019</v>
      </c>
      <c r="J209" s="79" t="s">
        <v>900</v>
      </c>
      <c r="K209" s="75" t="s">
        <v>898</v>
      </c>
      <c r="L209" s="75">
        <v>350201903</v>
      </c>
      <c r="M209" s="81" t="s">
        <v>575</v>
      </c>
      <c r="N209" s="77" t="s">
        <v>901</v>
      </c>
      <c r="O209" s="82">
        <v>1</v>
      </c>
      <c r="P209" s="72">
        <v>250000000</v>
      </c>
      <c r="Q209" s="73">
        <v>0</v>
      </c>
      <c r="R209" s="73">
        <v>0</v>
      </c>
      <c r="S209" s="73">
        <v>0</v>
      </c>
      <c r="T209" s="73">
        <v>0</v>
      </c>
      <c r="U209" s="73">
        <v>0</v>
      </c>
      <c r="V209" s="73">
        <v>0</v>
      </c>
      <c r="W209" s="73">
        <v>0</v>
      </c>
      <c r="X209" s="73">
        <v>0</v>
      </c>
      <c r="Y209" s="73">
        <v>0</v>
      </c>
      <c r="Z209" s="73">
        <v>0</v>
      </c>
      <c r="AA209" s="73">
        <v>0</v>
      </c>
      <c r="AB209" s="73">
        <v>0</v>
      </c>
      <c r="AC209" s="73">
        <v>0</v>
      </c>
      <c r="AD209" s="73">
        <v>0</v>
      </c>
      <c r="AE209" s="95">
        <f>+SUM('POAI 2022 - RANGO'!$P209:$AD209)</f>
        <v>250000000</v>
      </c>
    </row>
    <row r="210" spans="1:31" ht="42.5" thickBot="1" x14ac:dyDescent="0.4">
      <c r="A210" s="94" t="s">
        <v>267</v>
      </c>
      <c r="B210" s="75">
        <v>35</v>
      </c>
      <c r="C210" s="75" t="s">
        <v>270</v>
      </c>
      <c r="D210" s="75" t="s">
        <v>774</v>
      </c>
      <c r="E210" s="84">
        <v>3502</v>
      </c>
      <c r="F210" s="77" t="s">
        <v>775</v>
      </c>
      <c r="G210" s="75" t="s">
        <v>876</v>
      </c>
      <c r="H210" s="77" t="s">
        <v>892</v>
      </c>
      <c r="I210" s="75">
        <v>3502019</v>
      </c>
      <c r="J210" s="79" t="s">
        <v>902</v>
      </c>
      <c r="K210" s="75" t="s">
        <v>898</v>
      </c>
      <c r="L210" s="75">
        <v>350201903</v>
      </c>
      <c r="M210" s="81">
        <v>2020680810147</v>
      </c>
      <c r="N210" s="77" t="s">
        <v>903</v>
      </c>
      <c r="O210" s="82">
        <v>1</v>
      </c>
      <c r="P210" s="72">
        <v>100000000</v>
      </c>
      <c r="Q210" s="73">
        <v>0</v>
      </c>
      <c r="R210" s="73">
        <v>0</v>
      </c>
      <c r="S210" s="73">
        <v>0</v>
      </c>
      <c r="T210" s="73">
        <v>0</v>
      </c>
      <c r="U210" s="73">
        <v>0</v>
      </c>
      <c r="V210" s="73">
        <v>0</v>
      </c>
      <c r="W210" s="73">
        <v>0</v>
      </c>
      <c r="X210" s="73">
        <v>0</v>
      </c>
      <c r="Y210" s="73">
        <v>0</v>
      </c>
      <c r="Z210" s="73">
        <v>0</v>
      </c>
      <c r="AA210" s="73">
        <v>0</v>
      </c>
      <c r="AB210" s="73">
        <v>0</v>
      </c>
      <c r="AC210" s="73">
        <v>0</v>
      </c>
      <c r="AD210" s="73">
        <v>0</v>
      </c>
      <c r="AE210" s="95">
        <f>+SUM('POAI 2022 - RANGO'!$P210:$AD210)</f>
        <v>100000000</v>
      </c>
    </row>
    <row r="211" spans="1:31" ht="53" thickBot="1" x14ac:dyDescent="0.4">
      <c r="A211" s="94" t="s">
        <v>267</v>
      </c>
      <c r="B211" s="75">
        <v>35</v>
      </c>
      <c r="C211" s="75" t="s">
        <v>275</v>
      </c>
      <c r="D211" s="75" t="s">
        <v>774</v>
      </c>
      <c r="E211" s="84">
        <v>3502</v>
      </c>
      <c r="F211" s="77" t="s">
        <v>904</v>
      </c>
      <c r="G211" s="75" t="s">
        <v>876</v>
      </c>
      <c r="H211" s="77" t="s">
        <v>892</v>
      </c>
      <c r="I211" s="75">
        <v>3502012</v>
      </c>
      <c r="J211" s="79" t="s">
        <v>274</v>
      </c>
      <c r="K211" s="75" t="s">
        <v>905</v>
      </c>
      <c r="L211" s="75">
        <v>350201200</v>
      </c>
      <c r="M211" s="81" t="s">
        <v>575</v>
      </c>
      <c r="N211" s="77" t="s">
        <v>906</v>
      </c>
      <c r="O211" s="82">
        <v>4</v>
      </c>
      <c r="P211" s="72">
        <v>180000000</v>
      </c>
      <c r="Q211" s="73">
        <v>0</v>
      </c>
      <c r="R211" s="73">
        <v>0</v>
      </c>
      <c r="S211" s="73">
        <v>0</v>
      </c>
      <c r="T211" s="73">
        <v>0</v>
      </c>
      <c r="U211" s="73">
        <v>0</v>
      </c>
      <c r="V211" s="73">
        <v>0</v>
      </c>
      <c r="W211" s="73">
        <v>0</v>
      </c>
      <c r="X211" s="73">
        <v>0</v>
      </c>
      <c r="Y211" s="73">
        <v>0</v>
      </c>
      <c r="Z211" s="73">
        <v>0</v>
      </c>
      <c r="AA211" s="73">
        <v>0</v>
      </c>
      <c r="AB211" s="73">
        <v>0</v>
      </c>
      <c r="AC211" s="73">
        <v>0</v>
      </c>
      <c r="AD211" s="73">
        <v>0</v>
      </c>
      <c r="AE211" s="95">
        <f>+SUM('POAI 2022 - RANGO'!$P211:$AD211)</f>
        <v>180000000</v>
      </c>
    </row>
    <row r="212" spans="1:31" ht="53" thickBot="1" x14ac:dyDescent="0.4">
      <c r="A212" s="94" t="s">
        <v>267</v>
      </c>
      <c r="B212" s="75">
        <v>35</v>
      </c>
      <c r="C212" s="75" t="s">
        <v>275</v>
      </c>
      <c r="D212" s="75" t="s">
        <v>774</v>
      </c>
      <c r="E212" s="84">
        <v>3502</v>
      </c>
      <c r="F212" s="77" t="s">
        <v>904</v>
      </c>
      <c r="G212" s="75" t="s">
        <v>876</v>
      </c>
      <c r="H212" s="77" t="s">
        <v>892</v>
      </c>
      <c r="I212" s="75">
        <v>3502012</v>
      </c>
      <c r="J212" s="79" t="s">
        <v>907</v>
      </c>
      <c r="K212" s="75" t="s">
        <v>905</v>
      </c>
      <c r="L212" s="75">
        <v>350201200</v>
      </c>
      <c r="M212" s="81" t="s">
        <v>575</v>
      </c>
      <c r="N212" s="77" t="s">
        <v>908</v>
      </c>
      <c r="O212" s="82">
        <v>1</v>
      </c>
      <c r="P212" s="72">
        <v>220000000</v>
      </c>
      <c r="Q212" s="73">
        <v>0</v>
      </c>
      <c r="R212" s="73">
        <v>0</v>
      </c>
      <c r="S212" s="73">
        <v>0</v>
      </c>
      <c r="T212" s="73">
        <v>0</v>
      </c>
      <c r="U212" s="73">
        <v>0</v>
      </c>
      <c r="V212" s="73">
        <v>0</v>
      </c>
      <c r="W212" s="73">
        <v>0</v>
      </c>
      <c r="X212" s="73">
        <v>0</v>
      </c>
      <c r="Y212" s="73">
        <v>0</v>
      </c>
      <c r="Z212" s="73">
        <v>0</v>
      </c>
      <c r="AA212" s="73">
        <v>0</v>
      </c>
      <c r="AB212" s="73">
        <v>0</v>
      </c>
      <c r="AC212" s="73">
        <v>0</v>
      </c>
      <c r="AD212" s="73">
        <v>0</v>
      </c>
      <c r="AE212" s="95">
        <f>+SUM('POAI 2022 - RANGO'!$P212:$AD212)</f>
        <v>220000000</v>
      </c>
    </row>
    <row r="213" spans="1:31" ht="42.5" thickBot="1" x14ac:dyDescent="0.4">
      <c r="A213" s="94" t="s">
        <v>278</v>
      </c>
      <c r="B213" s="75">
        <v>21</v>
      </c>
      <c r="C213" s="75" t="s">
        <v>279</v>
      </c>
      <c r="D213" s="75" t="s">
        <v>909</v>
      </c>
      <c r="E213" s="84">
        <v>2104</v>
      </c>
      <c r="F213" s="77" t="s">
        <v>910</v>
      </c>
      <c r="G213" s="75" t="s">
        <v>876</v>
      </c>
      <c r="H213" s="77" t="s">
        <v>911</v>
      </c>
      <c r="I213" s="75">
        <v>2104022</v>
      </c>
      <c r="J213" s="79" t="s">
        <v>277</v>
      </c>
      <c r="K213" s="75" t="s">
        <v>912</v>
      </c>
      <c r="L213" s="75">
        <v>210402202</v>
      </c>
      <c r="M213" s="81">
        <v>2020680810155</v>
      </c>
      <c r="N213" s="77" t="s">
        <v>913</v>
      </c>
      <c r="O213" s="82">
        <v>2</v>
      </c>
      <c r="P213" s="72">
        <v>100000000</v>
      </c>
      <c r="Q213" s="73">
        <v>0</v>
      </c>
      <c r="R213" s="73">
        <v>0</v>
      </c>
      <c r="S213" s="73">
        <v>0</v>
      </c>
      <c r="T213" s="73">
        <v>0</v>
      </c>
      <c r="U213" s="73">
        <v>0</v>
      </c>
      <c r="V213" s="73">
        <v>0</v>
      </c>
      <c r="W213" s="73">
        <v>0</v>
      </c>
      <c r="X213" s="73">
        <v>0</v>
      </c>
      <c r="Y213" s="73">
        <v>0</v>
      </c>
      <c r="Z213" s="73">
        <v>0</v>
      </c>
      <c r="AA213" s="73">
        <v>0</v>
      </c>
      <c r="AB213" s="73">
        <v>0</v>
      </c>
      <c r="AC213" s="73">
        <v>0</v>
      </c>
      <c r="AD213" s="73">
        <v>0</v>
      </c>
      <c r="AE213" s="95">
        <f>+SUM('POAI 2022 - RANGO'!$P213:$AD213)</f>
        <v>100000000</v>
      </c>
    </row>
    <row r="214" spans="1:31" ht="42.5" thickBot="1" x14ac:dyDescent="0.4">
      <c r="A214" s="94" t="s">
        <v>278</v>
      </c>
      <c r="B214" s="75">
        <v>21</v>
      </c>
      <c r="C214" s="75" t="s">
        <v>279</v>
      </c>
      <c r="D214" s="75" t="s">
        <v>909</v>
      </c>
      <c r="E214" s="84">
        <v>2104</v>
      </c>
      <c r="F214" s="77" t="s">
        <v>910</v>
      </c>
      <c r="G214" s="75" t="s">
        <v>876</v>
      </c>
      <c r="H214" s="77" t="s">
        <v>911</v>
      </c>
      <c r="I214" s="75">
        <v>2104022</v>
      </c>
      <c r="J214" s="79" t="s">
        <v>280</v>
      </c>
      <c r="K214" s="75" t="s">
        <v>912</v>
      </c>
      <c r="L214" s="75">
        <v>210402202</v>
      </c>
      <c r="M214" s="81" t="s">
        <v>575</v>
      </c>
      <c r="N214" s="77" t="s">
        <v>914</v>
      </c>
      <c r="O214" s="82">
        <v>20</v>
      </c>
      <c r="P214" s="72">
        <v>50000000</v>
      </c>
      <c r="Q214" s="73">
        <v>0</v>
      </c>
      <c r="R214" s="73">
        <v>0</v>
      </c>
      <c r="S214" s="73">
        <v>0</v>
      </c>
      <c r="T214" s="73">
        <v>0</v>
      </c>
      <c r="U214" s="73">
        <v>0</v>
      </c>
      <c r="V214" s="73">
        <v>0</v>
      </c>
      <c r="W214" s="73">
        <v>0</v>
      </c>
      <c r="X214" s="73">
        <v>0</v>
      </c>
      <c r="Y214" s="73">
        <v>0</v>
      </c>
      <c r="Z214" s="73">
        <v>0</v>
      </c>
      <c r="AA214" s="73">
        <v>0</v>
      </c>
      <c r="AB214" s="73">
        <v>0</v>
      </c>
      <c r="AC214" s="73">
        <v>0</v>
      </c>
      <c r="AD214" s="73">
        <v>0</v>
      </c>
      <c r="AE214" s="95">
        <f>+SUM('POAI 2022 - RANGO'!$P214:$AD214)</f>
        <v>50000000</v>
      </c>
    </row>
    <row r="215" spans="1:31" ht="42.5" thickBot="1" x14ac:dyDescent="0.4">
      <c r="A215" s="94" t="s">
        <v>283</v>
      </c>
      <c r="B215" s="75">
        <v>39</v>
      </c>
      <c r="C215" s="75" t="s">
        <v>284</v>
      </c>
      <c r="D215" s="75" t="s">
        <v>915</v>
      </c>
      <c r="E215" s="84">
        <v>3904</v>
      </c>
      <c r="F215" s="77" t="s">
        <v>916</v>
      </c>
      <c r="G215" s="75" t="s">
        <v>876</v>
      </c>
      <c r="H215" s="77" t="s">
        <v>917</v>
      </c>
      <c r="I215" s="75">
        <v>3904011</v>
      </c>
      <c r="J215" s="79" t="s">
        <v>282</v>
      </c>
      <c r="K215" s="75" t="s">
        <v>918</v>
      </c>
      <c r="L215" s="75">
        <v>390401101</v>
      </c>
      <c r="M215" s="81">
        <v>2021680810035</v>
      </c>
      <c r="N215" s="77" t="s">
        <v>919</v>
      </c>
      <c r="O215" s="82">
        <v>1</v>
      </c>
      <c r="P215" s="72">
        <v>200000000</v>
      </c>
      <c r="Q215" s="73">
        <v>0</v>
      </c>
      <c r="R215" s="73">
        <v>0</v>
      </c>
      <c r="S215" s="73">
        <v>0</v>
      </c>
      <c r="T215" s="73">
        <v>0</v>
      </c>
      <c r="U215" s="73">
        <v>0</v>
      </c>
      <c r="V215" s="73">
        <v>0</v>
      </c>
      <c r="W215" s="73">
        <v>0</v>
      </c>
      <c r="X215" s="73">
        <v>0</v>
      </c>
      <c r="Y215" s="73">
        <v>0</v>
      </c>
      <c r="Z215" s="73">
        <v>0</v>
      </c>
      <c r="AA215" s="73">
        <v>0</v>
      </c>
      <c r="AB215" s="73">
        <v>0</v>
      </c>
      <c r="AC215" s="73">
        <v>0</v>
      </c>
      <c r="AD215" s="73">
        <v>0</v>
      </c>
      <c r="AE215" s="95">
        <f>+SUM('POAI 2022 - RANGO'!$P215:$AD215)</f>
        <v>200000000</v>
      </c>
    </row>
    <row r="216" spans="1:31" ht="42.5" thickBot="1" x14ac:dyDescent="0.4">
      <c r="A216" s="94" t="s">
        <v>283</v>
      </c>
      <c r="B216" s="75">
        <v>39</v>
      </c>
      <c r="C216" s="75" t="s">
        <v>284</v>
      </c>
      <c r="D216" s="75" t="s">
        <v>920</v>
      </c>
      <c r="E216" s="84">
        <v>3903</v>
      </c>
      <c r="F216" s="77" t="s">
        <v>916</v>
      </c>
      <c r="G216" s="75" t="s">
        <v>876</v>
      </c>
      <c r="H216" s="77" t="s">
        <v>921</v>
      </c>
      <c r="I216" s="75">
        <v>3903005</v>
      </c>
      <c r="J216" s="79" t="s">
        <v>285</v>
      </c>
      <c r="K216" s="75" t="s">
        <v>922</v>
      </c>
      <c r="L216" s="75">
        <v>390300510</v>
      </c>
      <c r="M216" s="81" t="s">
        <v>575</v>
      </c>
      <c r="N216" s="77" t="s">
        <v>923</v>
      </c>
      <c r="O216" s="82">
        <v>50</v>
      </c>
      <c r="P216" s="72">
        <v>200000000</v>
      </c>
      <c r="Q216" s="73">
        <v>0</v>
      </c>
      <c r="R216" s="73">
        <v>0</v>
      </c>
      <c r="S216" s="73">
        <v>0</v>
      </c>
      <c r="T216" s="73">
        <v>0</v>
      </c>
      <c r="U216" s="73">
        <v>0</v>
      </c>
      <c r="V216" s="73">
        <v>0</v>
      </c>
      <c r="W216" s="73">
        <v>0</v>
      </c>
      <c r="X216" s="73">
        <v>0</v>
      </c>
      <c r="Y216" s="73">
        <v>0</v>
      </c>
      <c r="Z216" s="73">
        <v>0</v>
      </c>
      <c r="AA216" s="73">
        <v>0</v>
      </c>
      <c r="AB216" s="73">
        <v>0</v>
      </c>
      <c r="AC216" s="73">
        <v>0</v>
      </c>
      <c r="AD216" s="73">
        <v>0</v>
      </c>
      <c r="AE216" s="95">
        <f>+SUM('POAI 2022 - RANGO'!$P216:$AD216)</f>
        <v>200000000</v>
      </c>
    </row>
    <row r="217" spans="1:31" ht="63.5" thickBot="1" x14ac:dyDescent="0.4">
      <c r="A217" s="94" t="s">
        <v>283</v>
      </c>
      <c r="B217" s="75">
        <v>39</v>
      </c>
      <c r="C217" s="75" t="s">
        <v>284</v>
      </c>
      <c r="D217" s="75" t="s">
        <v>915</v>
      </c>
      <c r="E217" s="84">
        <v>3904</v>
      </c>
      <c r="F217" s="77" t="s">
        <v>916</v>
      </c>
      <c r="G217" s="75" t="s">
        <v>876</v>
      </c>
      <c r="H217" s="77" t="s">
        <v>924</v>
      </c>
      <c r="I217" s="75">
        <v>3904024</v>
      </c>
      <c r="J217" s="79" t="s">
        <v>286</v>
      </c>
      <c r="K217" s="75" t="s">
        <v>925</v>
      </c>
      <c r="L217" s="75">
        <v>390402402</v>
      </c>
      <c r="M217" s="81">
        <v>2020680810066</v>
      </c>
      <c r="N217" s="77" t="s">
        <v>926</v>
      </c>
      <c r="O217" s="82">
        <v>1000</v>
      </c>
      <c r="P217" s="72">
        <v>300000000</v>
      </c>
      <c r="Q217" s="73">
        <v>0</v>
      </c>
      <c r="R217" s="73">
        <v>0</v>
      </c>
      <c r="S217" s="73">
        <v>0</v>
      </c>
      <c r="T217" s="73">
        <v>0</v>
      </c>
      <c r="U217" s="73">
        <v>0</v>
      </c>
      <c r="V217" s="73">
        <v>0</v>
      </c>
      <c r="W217" s="73">
        <v>0</v>
      </c>
      <c r="X217" s="73">
        <v>0</v>
      </c>
      <c r="Y217" s="73">
        <v>0</v>
      </c>
      <c r="Z217" s="73">
        <v>0</v>
      </c>
      <c r="AA217" s="73">
        <v>0</v>
      </c>
      <c r="AB217" s="73">
        <v>0</v>
      </c>
      <c r="AC217" s="73">
        <v>0</v>
      </c>
      <c r="AD217" s="73">
        <v>0</v>
      </c>
      <c r="AE217" s="95">
        <f>+SUM('POAI 2022 - RANGO'!$P217:$AD217)</f>
        <v>300000000</v>
      </c>
    </row>
    <row r="218" spans="1:31" ht="63.5" thickBot="1" x14ac:dyDescent="0.4">
      <c r="A218" s="94" t="s">
        <v>283</v>
      </c>
      <c r="B218" s="75">
        <v>39</v>
      </c>
      <c r="C218" s="75" t="s">
        <v>288</v>
      </c>
      <c r="D218" s="75" t="s">
        <v>915</v>
      </c>
      <c r="E218" s="84">
        <v>3904</v>
      </c>
      <c r="F218" s="77" t="s">
        <v>927</v>
      </c>
      <c r="G218" s="75" t="s">
        <v>876</v>
      </c>
      <c r="H218" s="77" t="s">
        <v>928</v>
      </c>
      <c r="I218" s="75">
        <v>3904006</v>
      </c>
      <c r="J218" s="79" t="s">
        <v>289</v>
      </c>
      <c r="K218" s="75" t="s">
        <v>929</v>
      </c>
      <c r="L218" s="75">
        <v>390400604</v>
      </c>
      <c r="M218" s="81">
        <v>2020680810159</v>
      </c>
      <c r="N218" s="77" t="s">
        <v>930</v>
      </c>
      <c r="O218" s="82">
        <v>1</v>
      </c>
      <c r="P218" s="72">
        <v>50000000</v>
      </c>
      <c r="Q218" s="73">
        <v>0</v>
      </c>
      <c r="R218" s="73">
        <v>0</v>
      </c>
      <c r="S218" s="73">
        <v>0</v>
      </c>
      <c r="T218" s="73">
        <v>0</v>
      </c>
      <c r="U218" s="73">
        <v>0</v>
      </c>
      <c r="V218" s="73">
        <v>0</v>
      </c>
      <c r="W218" s="73">
        <v>0</v>
      </c>
      <c r="X218" s="73">
        <v>0</v>
      </c>
      <c r="Y218" s="73">
        <v>0</v>
      </c>
      <c r="Z218" s="73">
        <v>0</v>
      </c>
      <c r="AA218" s="73">
        <v>0</v>
      </c>
      <c r="AB218" s="73">
        <v>0</v>
      </c>
      <c r="AC218" s="73">
        <v>0</v>
      </c>
      <c r="AD218" s="73">
        <v>0</v>
      </c>
      <c r="AE218" s="95">
        <f>+SUM('POAI 2022 - RANGO'!$P218:$AD218)</f>
        <v>50000000</v>
      </c>
    </row>
    <row r="219" spans="1:31" ht="63.5" thickBot="1" x14ac:dyDescent="0.4">
      <c r="A219" s="94" t="s">
        <v>222</v>
      </c>
      <c r="B219" s="74" t="s">
        <v>931</v>
      </c>
      <c r="C219" s="75" t="s">
        <v>223</v>
      </c>
      <c r="D219" s="75" t="s">
        <v>932</v>
      </c>
      <c r="E219" s="76" t="s">
        <v>933</v>
      </c>
      <c r="F219" s="77" t="s">
        <v>934</v>
      </c>
      <c r="G219" s="75" t="s">
        <v>935</v>
      </c>
      <c r="H219" s="77" t="s">
        <v>936</v>
      </c>
      <c r="I219" s="78" t="s">
        <v>937</v>
      </c>
      <c r="J219" s="79" t="s">
        <v>938</v>
      </c>
      <c r="K219" s="75" t="s">
        <v>939</v>
      </c>
      <c r="L219" s="80" t="s">
        <v>940</v>
      </c>
      <c r="M219" s="81">
        <v>2020680810141</v>
      </c>
      <c r="N219" s="77" t="s">
        <v>941</v>
      </c>
      <c r="O219" s="82">
        <v>3</v>
      </c>
      <c r="P219" s="72">
        <v>200000000</v>
      </c>
      <c r="Q219" s="73">
        <v>0</v>
      </c>
      <c r="R219" s="73">
        <v>0</v>
      </c>
      <c r="S219" s="73">
        <v>0</v>
      </c>
      <c r="T219" s="73">
        <v>0</v>
      </c>
      <c r="U219" s="73">
        <v>0</v>
      </c>
      <c r="V219" s="73">
        <v>0</v>
      </c>
      <c r="W219" s="73">
        <v>0</v>
      </c>
      <c r="X219" s="73">
        <v>0</v>
      </c>
      <c r="Y219" s="73">
        <v>0</v>
      </c>
      <c r="Z219" s="73">
        <v>0</v>
      </c>
      <c r="AA219" s="73">
        <v>0</v>
      </c>
      <c r="AB219" s="73">
        <v>0</v>
      </c>
      <c r="AC219" s="73">
        <v>0</v>
      </c>
      <c r="AD219" s="73">
        <v>0</v>
      </c>
      <c r="AE219" s="95">
        <f>+SUM('POAI 2022 - RANGO'!$P219:$AD219)</f>
        <v>200000000</v>
      </c>
    </row>
    <row r="220" spans="1:31" ht="63.5" thickBot="1" x14ac:dyDescent="0.4">
      <c r="A220" s="94" t="s">
        <v>222</v>
      </c>
      <c r="B220" s="74" t="s">
        <v>931</v>
      </c>
      <c r="C220" s="75" t="s">
        <v>223</v>
      </c>
      <c r="D220" s="75" t="s">
        <v>932</v>
      </c>
      <c r="E220" s="76" t="s">
        <v>933</v>
      </c>
      <c r="F220" s="77" t="s">
        <v>934</v>
      </c>
      <c r="G220" s="75" t="s">
        <v>935</v>
      </c>
      <c r="H220" s="77" t="s">
        <v>942</v>
      </c>
      <c r="I220" s="78" t="s">
        <v>943</v>
      </c>
      <c r="J220" s="79" t="s">
        <v>224</v>
      </c>
      <c r="K220" s="75" t="s">
        <v>944</v>
      </c>
      <c r="L220" s="80" t="s">
        <v>945</v>
      </c>
      <c r="M220" s="81" t="s">
        <v>706</v>
      </c>
      <c r="N220" s="77" t="s">
        <v>946</v>
      </c>
      <c r="O220" s="82">
        <v>1</v>
      </c>
      <c r="P220" s="72">
        <v>282829742</v>
      </c>
      <c r="Q220" s="73">
        <v>0</v>
      </c>
      <c r="R220" s="73">
        <v>0</v>
      </c>
      <c r="S220" s="73">
        <v>0</v>
      </c>
      <c r="T220" s="73">
        <v>0</v>
      </c>
      <c r="U220" s="73">
        <v>0</v>
      </c>
      <c r="V220" s="73">
        <v>0</v>
      </c>
      <c r="W220" s="73">
        <v>0</v>
      </c>
      <c r="X220" s="73">
        <v>0</v>
      </c>
      <c r="Y220" s="73">
        <v>0</v>
      </c>
      <c r="Z220" s="73">
        <v>0</v>
      </c>
      <c r="AA220" s="73">
        <v>0</v>
      </c>
      <c r="AB220" s="73">
        <v>0</v>
      </c>
      <c r="AC220" s="73">
        <v>0</v>
      </c>
      <c r="AD220" s="73">
        <v>0</v>
      </c>
      <c r="AE220" s="95">
        <f>+SUM('POAI 2022 - RANGO'!$P220:$AD220)</f>
        <v>282829742</v>
      </c>
    </row>
    <row r="221" spans="1:31" ht="53" thickBot="1" x14ac:dyDescent="0.4">
      <c r="A221" s="94" t="s">
        <v>237</v>
      </c>
      <c r="B221" s="74">
        <v>23</v>
      </c>
      <c r="C221" s="75" t="s">
        <v>238</v>
      </c>
      <c r="D221" s="75" t="s">
        <v>947</v>
      </c>
      <c r="E221" s="76">
        <v>2302</v>
      </c>
      <c r="F221" s="77" t="s">
        <v>948</v>
      </c>
      <c r="G221" s="75" t="s">
        <v>949</v>
      </c>
      <c r="H221" s="77" t="s">
        <v>950</v>
      </c>
      <c r="I221" s="78">
        <v>2302024</v>
      </c>
      <c r="J221" s="79" t="s">
        <v>236</v>
      </c>
      <c r="K221" s="75" t="s">
        <v>951</v>
      </c>
      <c r="L221" s="80">
        <v>230202400</v>
      </c>
      <c r="M221" s="81" t="s">
        <v>706</v>
      </c>
      <c r="N221" s="77" t="s">
        <v>952</v>
      </c>
      <c r="O221" s="82">
        <v>1</v>
      </c>
      <c r="P221" s="72">
        <v>149483973.65000001</v>
      </c>
      <c r="Q221" s="73">
        <v>0</v>
      </c>
      <c r="R221" s="73">
        <v>0</v>
      </c>
      <c r="S221" s="73">
        <v>0</v>
      </c>
      <c r="T221" s="73">
        <v>0</v>
      </c>
      <c r="U221" s="73">
        <v>0</v>
      </c>
      <c r="V221" s="73">
        <v>0</v>
      </c>
      <c r="W221" s="73">
        <v>0</v>
      </c>
      <c r="X221" s="73">
        <v>0</v>
      </c>
      <c r="Y221" s="73">
        <v>0</v>
      </c>
      <c r="Z221" s="73">
        <v>0</v>
      </c>
      <c r="AA221" s="73">
        <v>0</v>
      </c>
      <c r="AB221" s="73">
        <v>0</v>
      </c>
      <c r="AC221" s="73">
        <v>0</v>
      </c>
      <c r="AD221" s="73">
        <v>0</v>
      </c>
      <c r="AE221" s="95">
        <f>+SUM('POAI 2022 - RANGO'!$P221:$AD221)</f>
        <v>149483973.65000001</v>
      </c>
    </row>
    <row r="222" spans="1:31" ht="42.5" thickBot="1" x14ac:dyDescent="0.4">
      <c r="A222" s="94" t="s">
        <v>237</v>
      </c>
      <c r="B222" s="74">
        <v>23</v>
      </c>
      <c r="C222" s="75" t="s">
        <v>238</v>
      </c>
      <c r="D222" s="75" t="s">
        <v>953</v>
      </c>
      <c r="E222" s="76">
        <v>2301</v>
      </c>
      <c r="F222" s="77" t="s">
        <v>954</v>
      </c>
      <c r="G222" s="75" t="s">
        <v>949</v>
      </c>
      <c r="H222" s="77" t="s">
        <v>955</v>
      </c>
      <c r="I222" s="78">
        <v>2301079</v>
      </c>
      <c r="J222" s="79" t="s">
        <v>239</v>
      </c>
      <c r="K222" s="75" t="s">
        <v>956</v>
      </c>
      <c r="L222" s="80">
        <v>230107900</v>
      </c>
      <c r="M222" s="81" t="s">
        <v>706</v>
      </c>
      <c r="N222" s="77" t="s">
        <v>957</v>
      </c>
      <c r="O222" s="82">
        <v>3</v>
      </c>
      <c r="P222" s="72">
        <v>99345768.129999995</v>
      </c>
      <c r="Q222" s="73">
        <v>0</v>
      </c>
      <c r="R222" s="73">
        <v>0</v>
      </c>
      <c r="S222" s="73">
        <v>0</v>
      </c>
      <c r="T222" s="73">
        <v>0</v>
      </c>
      <c r="U222" s="73">
        <v>0</v>
      </c>
      <c r="V222" s="73">
        <v>0</v>
      </c>
      <c r="W222" s="73">
        <v>0</v>
      </c>
      <c r="X222" s="73">
        <v>0</v>
      </c>
      <c r="Y222" s="73">
        <v>0</v>
      </c>
      <c r="Z222" s="73">
        <v>0</v>
      </c>
      <c r="AA222" s="73">
        <v>0</v>
      </c>
      <c r="AB222" s="73">
        <v>0</v>
      </c>
      <c r="AC222" s="73">
        <v>0</v>
      </c>
      <c r="AD222" s="73">
        <v>0</v>
      </c>
      <c r="AE222" s="95">
        <f>+SUM('POAI 2022 - RANGO'!$P222:$AD222)</f>
        <v>99345768.129999995</v>
      </c>
    </row>
    <row r="223" spans="1:31" ht="42.5" thickBot="1" x14ac:dyDescent="0.4">
      <c r="A223" s="94" t="s">
        <v>237</v>
      </c>
      <c r="B223" s="74">
        <v>23</v>
      </c>
      <c r="C223" s="75" t="s">
        <v>238</v>
      </c>
      <c r="D223" s="75" t="s">
        <v>953</v>
      </c>
      <c r="E223" s="76">
        <v>2301</v>
      </c>
      <c r="F223" s="77" t="s">
        <v>958</v>
      </c>
      <c r="G223" s="75" t="s">
        <v>949</v>
      </c>
      <c r="H223" s="77" t="s">
        <v>955</v>
      </c>
      <c r="I223" s="78">
        <v>2301079</v>
      </c>
      <c r="J223" s="79" t="s">
        <v>240</v>
      </c>
      <c r="K223" s="75" t="s">
        <v>956</v>
      </c>
      <c r="L223" s="80">
        <v>230107900</v>
      </c>
      <c r="M223" s="81">
        <v>2021680810056</v>
      </c>
      <c r="N223" s="77" t="s">
        <v>959</v>
      </c>
      <c r="O223" s="82">
        <v>1</v>
      </c>
      <c r="P223" s="72">
        <v>60000000</v>
      </c>
      <c r="Q223" s="73">
        <v>0</v>
      </c>
      <c r="R223" s="73">
        <v>0</v>
      </c>
      <c r="S223" s="73">
        <v>0</v>
      </c>
      <c r="T223" s="73">
        <v>0</v>
      </c>
      <c r="U223" s="73">
        <v>0</v>
      </c>
      <c r="V223" s="73">
        <v>0</v>
      </c>
      <c r="W223" s="73">
        <v>0</v>
      </c>
      <c r="X223" s="73">
        <v>0</v>
      </c>
      <c r="Y223" s="73">
        <v>0</v>
      </c>
      <c r="Z223" s="73">
        <v>0</v>
      </c>
      <c r="AA223" s="73">
        <v>0</v>
      </c>
      <c r="AB223" s="73">
        <v>0</v>
      </c>
      <c r="AC223" s="73">
        <v>0</v>
      </c>
      <c r="AD223" s="73">
        <v>0</v>
      </c>
      <c r="AE223" s="95">
        <f>+SUM('POAI 2022 - RANGO'!$P223:$AD223)</f>
        <v>60000000</v>
      </c>
    </row>
    <row r="224" spans="1:31" ht="63.5" thickBot="1" x14ac:dyDescent="0.4">
      <c r="A224" s="94" t="s">
        <v>237</v>
      </c>
      <c r="B224" s="74">
        <v>23</v>
      </c>
      <c r="C224" s="75" t="s">
        <v>238</v>
      </c>
      <c r="D224" s="75" t="s">
        <v>947</v>
      </c>
      <c r="E224" s="76">
        <v>2302</v>
      </c>
      <c r="F224" s="77" t="s">
        <v>960</v>
      </c>
      <c r="G224" s="75" t="s">
        <v>949</v>
      </c>
      <c r="H224" s="77" t="s">
        <v>961</v>
      </c>
      <c r="I224" s="78">
        <v>2302059</v>
      </c>
      <c r="J224" s="79" t="s">
        <v>241</v>
      </c>
      <c r="K224" s="75" t="s">
        <v>962</v>
      </c>
      <c r="L224" s="80">
        <v>230205901</v>
      </c>
      <c r="M224" s="81" t="s">
        <v>706</v>
      </c>
      <c r="N224" s="77" t="s">
        <v>963</v>
      </c>
      <c r="O224" s="82">
        <v>4</v>
      </c>
      <c r="P224" s="72">
        <v>8000000</v>
      </c>
      <c r="Q224" s="73">
        <v>0</v>
      </c>
      <c r="R224" s="73">
        <v>0</v>
      </c>
      <c r="S224" s="73">
        <v>0</v>
      </c>
      <c r="T224" s="73">
        <v>0</v>
      </c>
      <c r="U224" s="73">
        <v>0</v>
      </c>
      <c r="V224" s="73">
        <v>0</v>
      </c>
      <c r="W224" s="73">
        <v>0</v>
      </c>
      <c r="X224" s="73">
        <v>0</v>
      </c>
      <c r="Y224" s="73">
        <v>0</v>
      </c>
      <c r="Z224" s="73">
        <v>0</v>
      </c>
      <c r="AA224" s="73">
        <v>0</v>
      </c>
      <c r="AB224" s="73">
        <v>0</v>
      </c>
      <c r="AC224" s="73">
        <v>0</v>
      </c>
      <c r="AD224" s="73">
        <v>0</v>
      </c>
      <c r="AE224" s="95">
        <f>+SUM('POAI 2022 - RANGO'!$P224:$AD224)</f>
        <v>8000000</v>
      </c>
    </row>
    <row r="225" spans="1:31" ht="63.5" thickBot="1" x14ac:dyDescent="0.4">
      <c r="A225" s="94" t="s">
        <v>237</v>
      </c>
      <c r="B225" s="74">
        <v>23</v>
      </c>
      <c r="C225" s="75" t="s">
        <v>238</v>
      </c>
      <c r="D225" s="75" t="s">
        <v>947</v>
      </c>
      <c r="E225" s="76">
        <v>2302</v>
      </c>
      <c r="F225" s="77" t="s">
        <v>964</v>
      </c>
      <c r="G225" s="75" t="s">
        <v>949</v>
      </c>
      <c r="H225" s="77" t="s">
        <v>950</v>
      </c>
      <c r="I225" s="78">
        <v>2302024</v>
      </c>
      <c r="J225" s="79" t="s">
        <v>242</v>
      </c>
      <c r="K225" s="75" t="s">
        <v>951</v>
      </c>
      <c r="L225" s="80">
        <v>230202400</v>
      </c>
      <c r="M225" s="81">
        <v>2020680810081</v>
      </c>
      <c r="N225" s="77" t="s">
        <v>965</v>
      </c>
      <c r="O225" s="82">
        <v>1</v>
      </c>
      <c r="P225" s="72">
        <v>1249700000</v>
      </c>
      <c r="Q225" s="73">
        <v>0</v>
      </c>
      <c r="R225" s="73">
        <v>0</v>
      </c>
      <c r="S225" s="73">
        <v>0</v>
      </c>
      <c r="T225" s="73">
        <v>0</v>
      </c>
      <c r="U225" s="73">
        <v>0</v>
      </c>
      <c r="V225" s="73">
        <v>0</v>
      </c>
      <c r="W225" s="73">
        <v>0</v>
      </c>
      <c r="X225" s="73">
        <v>0</v>
      </c>
      <c r="Y225" s="73">
        <v>0</v>
      </c>
      <c r="Z225" s="73">
        <v>0</v>
      </c>
      <c r="AA225" s="73">
        <v>0</v>
      </c>
      <c r="AB225" s="73">
        <v>0</v>
      </c>
      <c r="AC225" s="73">
        <v>0</v>
      </c>
      <c r="AD225" s="73">
        <v>0</v>
      </c>
      <c r="AE225" s="95">
        <f>+SUM('POAI 2022 - RANGO'!$P225:$AD225)</f>
        <v>1249700000</v>
      </c>
    </row>
    <row r="226" spans="1:31" ht="42.5" thickBot="1" x14ac:dyDescent="0.4">
      <c r="A226" s="94" t="s">
        <v>283</v>
      </c>
      <c r="B226" s="74">
        <v>39</v>
      </c>
      <c r="C226" s="75" t="s">
        <v>284</v>
      </c>
      <c r="D226" s="75" t="s">
        <v>920</v>
      </c>
      <c r="E226" s="76">
        <v>3903</v>
      </c>
      <c r="F226" s="77" t="s">
        <v>916</v>
      </c>
      <c r="G226" s="75" t="s">
        <v>949</v>
      </c>
      <c r="H226" s="77" t="s">
        <v>921</v>
      </c>
      <c r="I226" s="78">
        <v>3903005</v>
      </c>
      <c r="J226" s="79" t="s">
        <v>287</v>
      </c>
      <c r="K226" s="75" t="s">
        <v>922</v>
      </c>
      <c r="L226" s="80">
        <v>390300510</v>
      </c>
      <c r="M226" s="81" t="s">
        <v>706</v>
      </c>
      <c r="N226" s="77" t="s">
        <v>966</v>
      </c>
      <c r="O226" s="82">
        <v>1</v>
      </c>
      <c r="P226" s="72">
        <v>0</v>
      </c>
      <c r="Q226" s="73">
        <v>0</v>
      </c>
      <c r="R226" s="73">
        <v>0</v>
      </c>
      <c r="S226" s="73">
        <v>0</v>
      </c>
      <c r="T226" s="73">
        <v>0</v>
      </c>
      <c r="U226" s="73">
        <v>0</v>
      </c>
      <c r="V226" s="73">
        <v>0</v>
      </c>
      <c r="W226" s="73">
        <v>0</v>
      </c>
      <c r="X226" s="73">
        <v>0</v>
      </c>
      <c r="Y226" s="73">
        <v>0</v>
      </c>
      <c r="Z226" s="73">
        <v>0</v>
      </c>
      <c r="AA226" s="73">
        <v>0</v>
      </c>
      <c r="AB226" s="73">
        <v>0</v>
      </c>
      <c r="AC226" s="73">
        <v>0</v>
      </c>
      <c r="AD226" s="73">
        <v>0</v>
      </c>
      <c r="AE226" s="95">
        <f>+SUM('POAI 2022 - RANGO'!$P226:$AD226)</f>
        <v>0</v>
      </c>
    </row>
    <row r="227" spans="1:31" ht="32" thickBot="1" x14ac:dyDescent="0.4">
      <c r="A227" s="94" t="s">
        <v>291</v>
      </c>
      <c r="B227" s="74">
        <v>45</v>
      </c>
      <c r="C227" s="75" t="s">
        <v>323</v>
      </c>
      <c r="D227" s="75" t="s">
        <v>967</v>
      </c>
      <c r="E227" s="76">
        <v>4502</v>
      </c>
      <c r="F227" s="77" t="s">
        <v>968</v>
      </c>
      <c r="G227" s="75" t="s">
        <v>949</v>
      </c>
      <c r="H227" s="77" t="s">
        <v>969</v>
      </c>
      <c r="I227" s="78">
        <v>4502001</v>
      </c>
      <c r="J227" s="79" t="s">
        <v>970</v>
      </c>
      <c r="K227" s="75" t="s">
        <v>971</v>
      </c>
      <c r="L227" s="80">
        <v>450200113</v>
      </c>
      <c r="M227" s="81">
        <v>2020680810092</v>
      </c>
      <c r="N227" s="77" t="s">
        <v>972</v>
      </c>
      <c r="O227" s="82">
        <v>1</v>
      </c>
      <c r="P227" s="72">
        <v>66000000</v>
      </c>
      <c r="Q227" s="73">
        <v>0</v>
      </c>
      <c r="R227" s="73">
        <v>0</v>
      </c>
      <c r="S227" s="73">
        <v>0</v>
      </c>
      <c r="T227" s="73">
        <v>0</v>
      </c>
      <c r="U227" s="73">
        <v>0</v>
      </c>
      <c r="V227" s="73">
        <v>0</v>
      </c>
      <c r="W227" s="73">
        <v>0</v>
      </c>
      <c r="X227" s="73">
        <v>0</v>
      </c>
      <c r="Y227" s="73">
        <v>0</v>
      </c>
      <c r="Z227" s="73">
        <v>0</v>
      </c>
      <c r="AA227" s="73">
        <v>0</v>
      </c>
      <c r="AB227" s="73">
        <v>0</v>
      </c>
      <c r="AC227" s="73">
        <v>0</v>
      </c>
      <c r="AD227" s="73">
        <v>0</v>
      </c>
      <c r="AE227" s="95">
        <f>+SUM('POAI 2022 - RANGO'!$P227:$AD227)</f>
        <v>66000000</v>
      </c>
    </row>
    <row r="228" spans="1:31" ht="63.5" thickBot="1" x14ac:dyDescent="0.4">
      <c r="A228" s="94" t="s">
        <v>973</v>
      </c>
      <c r="B228" s="74">
        <v>32</v>
      </c>
      <c r="C228" s="75" t="s">
        <v>974</v>
      </c>
      <c r="D228" s="75" t="s">
        <v>975</v>
      </c>
      <c r="E228" s="76">
        <v>3202</v>
      </c>
      <c r="F228" s="77" t="s">
        <v>976</v>
      </c>
      <c r="G228" s="75" t="s">
        <v>977</v>
      </c>
      <c r="H228" s="77" t="s">
        <v>978</v>
      </c>
      <c r="I228" s="78">
        <v>3203034</v>
      </c>
      <c r="J228" s="79" t="s">
        <v>979</v>
      </c>
      <c r="K228" s="75" t="s">
        <v>980</v>
      </c>
      <c r="L228" s="80">
        <v>320303400</v>
      </c>
      <c r="M228" s="81">
        <v>2020680810178</v>
      </c>
      <c r="N228" s="77" t="s">
        <v>981</v>
      </c>
      <c r="O228" s="82">
        <v>1</v>
      </c>
      <c r="P228" s="72">
        <v>50000000</v>
      </c>
      <c r="Q228" s="73">
        <v>0</v>
      </c>
      <c r="R228" s="73">
        <v>0</v>
      </c>
      <c r="S228" s="73">
        <v>0</v>
      </c>
      <c r="T228" s="73">
        <v>0</v>
      </c>
      <c r="U228" s="73">
        <v>0</v>
      </c>
      <c r="V228" s="73">
        <v>0</v>
      </c>
      <c r="W228" s="73">
        <v>0</v>
      </c>
      <c r="X228" s="73">
        <v>0</v>
      </c>
      <c r="Y228" s="73">
        <v>0</v>
      </c>
      <c r="Z228" s="73">
        <v>0</v>
      </c>
      <c r="AA228" s="73">
        <v>0</v>
      </c>
      <c r="AB228" s="73">
        <v>0</v>
      </c>
      <c r="AC228" s="73">
        <v>0</v>
      </c>
      <c r="AD228" s="73">
        <v>0</v>
      </c>
      <c r="AE228" s="95">
        <f>+SUM('POAI 2022 - RANGO'!$P228:$AD228)</f>
        <v>50000000</v>
      </c>
    </row>
    <row r="229" spans="1:31" ht="32" thickBot="1" x14ac:dyDescent="0.4">
      <c r="A229" s="94" t="s">
        <v>973</v>
      </c>
      <c r="B229" s="74">
        <v>32</v>
      </c>
      <c r="C229" s="75" t="s">
        <v>974</v>
      </c>
      <c r="D229" s="75" t="s">
        <v>975</v>
      </c>
      <c r="E229" s="76">
        <v>3202</v>
      </c>
      <c r="F229" s="77" t="s">
        <v>976</v>
      </c>
      <c r="G229" s="75" t="s">
        <v>977</v>
      </c>
      <c r="H229" s="77" t="s">
        <v>982</v>
      </c>
      <c r="I229" s="78">
        <v>3203034</v>
      </c>
      <c r="J229" s="79" t="s">
        <v>979</v>
      </c>
      <c r="K229" s="75" t="s">
        <v>980</v>
      </c>
      <c r="L229" s="80">
        <v>320303400</v>
      </c>
      <c r="M229" s="81">
        <v>2020680810178</v>
      </c>
      <c r="N229" s="77" t="s">
        <v>983</v>
      </c>
      <c r="O229" s="82">
        <v>1</v>
      </c>
      <c r="P229" s="72">
        <v>0</v>
      </c>
      <c r="Q229" s="73">
        <v>0</v>
      </c>
      <c r="R229" s="73">
        <v>0</v>
      </c>
      <c r="S229" s="73">
        <v>0</v>
      </c>
      <c r="T229" s="73">
        <v>0</v>
      </c>
      <c r="U229" s="73">
        <v>0</v>
      </c>
      <c r="V229" s="73">
        <v>0</v>
      </c>
      <c r="W229" s="73">
        <v>0</v>
      </c>
      <c r="X229" s="73">
        <v>0</v>
      </c>
      <c r="Y229" s="73">
        <v>0</v>
      </c>
      <c r="Z229" s="73">
        <v>0</v>
      </c>
      <c r="AA229" s="73">
        <v>0</v>
      </c>
      <c r="AB229" s="73">
        <v>0</v>
      </c>
      <c r="AC229" s="73">
        <v>0</v>
      </c>
      <c r="AD229" s="73">
        <v>0</v>
      </c>
      <c r="AE229" s="95">
        <f>+SUM('POAI 2022 - RANGO'!$P229:$AD229)</f>
        <v>0</v>
      </c>
    </row>
    <row r="230" spans="1:31" ht="32" thickBot="1" x14ac:dyDescent="0.4">
      <c r="A230" s="94" t="s">
        <v>973</v>
      </c>
      <c r="B230" s="74">
        <v>32</v>
      </c>
      <c r="C230" s="75" t="s">
        <v>974</v>
      </c>
      <c r="D230" s="75" t="s">
        <v>975</v>
      </c>
      <c r="E230" s="76">
        <v>3202</v>
      </c>
      <c r="F230" s="77" t="s">
        <v>984</v>
      </c>
      <c r="G230" s="75" t="s">
        <v>977</v>
      </c>
      <c r="H230" s="77" t="s">
        <v>985</v>
      </c>
      <c r="I230" s="78" t="s">
        <v>986</v>
      </c>
      <c r="J230" s="79" t="s">
        <v>245</v>
      </c>
      <c r="K230" s="75" t="s">
        <v>987</v>
      </c>
      <c r="L230" s="80">
        <v>320100800</v>
      </c>
      <c r="M230" s="81">
        <v>202068081077</v>
      </c>
      <c r="N230" s="77" t="s">
        <v>988</v>
      </c>
      <c r="O230" s="82">
        <v>1</v>
      </c>
      <c r="P230" s="72">
        <v>200000000</v>
      </c>
      <c r="Q230" s="73">
        <v>0</v>
      </c>
      <c r="R230" s="73">
        <v>0</v>
      </c>
      <c r="S230" s="73">
        <v>0</v>
      </c>
      <c r="T230" s="73">
        <v>0</v>
      </c>
      <c r="U230" s="73">
        <v>0</v>
      </c>
      <c r="V230" s="73">
        <v>0</v>
      </c>
      <c r="W230" s="73">
        <v>0</v>
      </c>
      <c r="X230" s="73">
        <v>0</v>
      </c>
      <c r="Y230" s="73">
        <v>0</v>
      </c>
      <c r="Z230" s="73">
        <v>0</v>
      </c>
      <c r="AA230" s="73">
        <v>0</v>
      </c>
      <c r="AB230" s="73">
        <v>0</v>
      </c>
      <c r="AC230" s="73">
        <v>0</v>
      </c>
      <c r="AD230" s="73">
        <v>0</v>
      </c>
      <c r="AE230" s="95">
        <f>+SUM('POAI 2022 - RANGO'!$P230:$AD230)</f>
        <v>200000000</v>
      </c>
    </row>
    <row r="231" spans="1:31" ht="42.5" thickBot="1" x14ac:dyDescent="0.4">
      <c r="A231" s="94" t="s">
        <v>973</v>
      </c>
      <c r="B231" s="74">
        <v>32</v>
      </c>
      <c r="C231" s="75" t="s">
        <v>974</v>
      </c>
      <c r="D231" s="75" t="s">
        <v>975</v>
      </c>
      <c r="E231" s="76">
        <v>3202</v>
      </c>
      <c r="F231" s="77" t="s">
        <v>984</v>
      </c>
      <c r="G231" s="75" t="s">
        <v>977</v>
      </c>
      <c r="H231" s="77" t="s">
        <v>989</v>
      </c>
      <c r="I231" s="78">
        <v>3206011</v>
      </c>
      <c r="J231" s="79" t="s">
        <v>245</v>
      </c>
      <c r="K231" s="75" t="s">
        <v>990</v>
      </c>
      <c r="L231" s="80">
        <v>320601100</v>
      </c>
      <c r="M231" s="81">
        <v>202068081077</v>
      </c>
      <c r="N231" s="77" t="s">
        <v>991</v>
      </c>
      <c r="O231" s="82">
        <v>1</v>
      </c>
      <c r="P231" s="72">
        <v>0</v>
      </c>
      <c r="Q231" s="73">
        <v>0</v>
      </c>
      <c r="R231" s="73">
        <v>0</v>
      </c>
      <c r="S231" s="73">
        <v>0</v>
      </c>
      <c r="T231" s="73">
        <v>0</v>
      </c>
      <c r="U231" s="73">
        <v>0</v>
      </c>
      <c r="V231" s="73">
        <v>0</v>
      </c>
      <c r="W231" s="73">
        <v>0</v>
      </c>
      <c r="X231" s="73">
        <v>0</v>
      </c>
      <c r="Y231" s="73">
        <v>0</v>
      </c>
      <c r="Z231" s="73">
        <v>0</v>
      </c>
      <c r="AA231" s="73">
        <v>0</v>
      </c>
      <c r="AB231" s="73">
        <v>0</v>
      </c>
      <c r="AC231" s="73">
        <v>0</v>
      </c>
      <c r="AD231" s="73">
        <v>0</v>
      </c>
      <c r="AE231" s="95">
        <f>+SUM('POAI 2022 - RANGO'!$P231:$AD231)</f>
        <v>0</v>
      </c>
    </row>
    <row r="232" spans="1:31" ht="42.5" thickBot="1" x14ac:dyDescent="0.4">
      <c r="A232" s="94" t="s">
        <v>973</v>
      </c>
      <c r="B232" s="74">
        <v>32</v>
      </c>
      <c r="C232" s="75" t="s">
        <v>974</v>
      </c>
      <c r="D232" s="75" t="s">
        <v>975</v>
      </c>
      <c r="E232" s="76">
        <v>3202</v>
      </c>
      <c r="F232" s="77" t="s">
        <v>992</v>
      </c>
      <c r="G232" s="75" t="s">
        <v>977</v>
      </c>
      <c r="H232" s="77" t="s">
        <v>993</v>
      </c>
      <c r="I232" s="78">
        <v>3201001</v>
      </c>
      <c r="J232" s="79" t="s">
        <v>246</v>
      </c>
      <c r="K232" s="75" t="s">
        <v>994</v>
      </c>
      <c r="L232" s="80">
        <v>320100100</v>
      </c>
      <c r="M232" s="81">
        <v>2020680810187</v>
      </c>
      <c r="N232" s="77" t="s">
        <v>995</v>
      </c>
      <c r="O232" s="82">
        <v>1</v>
      </c>
      <c r="P232" s="72">
        <v>55000000</v>
      </c>
      <c r="Q232" s="73">
        <v>0</v>
      </c>
      <c r="R232" s="73">
        <v>0</v>
      </c>
      <c r="S232" s="73">
        <v>0</v>
      </c>
      <c r="T232" s="73">
        <v>0</v>
      </c>
      <c r="U232" s="73">
        <v>0</v>
      </c>
      <c r="V232" s="73">
        <v>0</v>
      </c>
      <c r="W232" s="73">
        <v>0</v>
      </c>
      <c r="X232" s="73">
        <v>0</v>
      </c>
      <c r="Y232" s="73">
        <v>0</v>
      </c>
      <c r="Z232" s="73">
        <v>0</v>
      </c>
      <c r="AA232" s="73">
        <v>0</v>
      </c>
      <c r="AB232" s="73">
        <v>0</v>
      </c>
      <c r="AC232" s="73">
        <v>0</v>
      </c>
      <c r="AD232" s="73">
        <v>0</v>
      </c>
      <c r="AE232" s="95">
        <f>+SUM('POAI 2022 - RANGO'!$P232:$AD232)</f>
        <v>55000000</v>
      </c>
    </row>
    <row r="233" spans="1:31" ht="32" thickBot="1" x14ac:dyDescent="0.4">
      <c r="A233" s="94" t="s">
        <v>973</v>
      </c>
      <c r="B233" s="74">
        <v>32</v>
      </c>
      <c r="C233" s="75" t="s">
        <v>974</v>
      </c>
      <c r="D233" s="75" t="s">
        <v>975</v>
      </c>
      <c r="E233" s="76">
        <v>3202</v>
      </c>
      <c r="F233" s="77" t="s">
        <v>996</v>
      </c>
      <c r="G233" s="75" t="s">
        <v>977</v>
      </c>
      <c r="H233" s="77" t="s">
        <v>997</v>
      </c>
      <c r="I233" s="78">
        <v>3202041</v>
      </c>
      <c r="J233" s="79" t="s">
        <v>998</v>
      </c>
      <c r="K233" s="75" t="s">
        <v>999</v>
      </c>
      <c r="L233" s="80">
        <v>320204100</v>
      </c>
      <c r="M233" s="81">
        <v>2021680810037</v>
      </c>
      <c r="N233" s="77" t="s">
        <v>1000</v>
      </c>
      <c r="O233" s="82">
        <v>1</v>
      </c>
      <c r="P233" s="72">
        <v>0</v>
      </c>
      <c r="Q233" s="73">
        <v>0</v>
      </c>
      <c r="R233" s="73">
        <v>0</v>
      </c>
      <c r="S233" s="73">
        <v>0</v>
      </c>
      <c r="T233" s="73">
        <v>0</v>
      </c>
      <c r="U233" s="73">
        <v>0</v>
      </c>
      <c r="V233" s="73">
        <v>0</v>
      </c>
      <c r="W233" s="73">
        <v>0</v>
      </c>
      <c r="X233" s="73">
        <v>0</v>
      </c>
      <c r="Y233" s="73">
        <v>0</v>
      </c>
      <c r="Z233" s="73">
        <v>0</v>
      </c>
      <c r="AA233" s="73">
        <v>0</v>
      </c>
      <c r="AB233" s="73">
        <v>0</v>
      </c>
      <c r="AC233" s="73">
        <v>0</v>
      </c>
      <c r="AD233" s="73">
        <v>0</v>
      </c>
      <c r="AE233" s="95">
        <f>+SUM('POAI 2022 - RANGO'!$P233:$AD233)</f>
        <v>0</v>
      </c>
    </row>
    <row r="234" spans="1:31" ht="42.5" thickBot="1" x14ac:dyDescent="0.4">
      <c r="A234" s="94" t="s">
        <v>973</v>
      </c>
      <c r="B234" s="74">
        <v>32</v>
      </c>
      <c r="C234" s="75" t="s">
        <v>974</v>
      </c>
      <c r="D234" s="75" t="s">
        <v>975</v>
      </c>
      <c r="E234" s="76">
        <v>3202</v>
      </c>
      <c r="F234" s="77" t="s">
        <v>996</v>
      </c>
      <c r="G234" s="75" t="s">
        <v>977</v>
      </c>
      <c r="H234" s="77" t="s">
        <v>1001</v>
      </c>
      <c r="I234" s="78">
        <v>3202034</v>
      </c>
      <c r="J234" s="79" t="s">
        <v>998</v>
      </c>
      <c r="K234" s="75" t="s">
        <v>1001</v>
      </c>
      <c r="L234" s="80">
        <v>320203400</v>
      </c>
      <c r="M234" s="81">
        <v>2020680810189</v>
      </c>
      <c r="N234" s="77" t="s">
        <v>1002</v>
      </c>
      <c r="O234" s="82">
        <v>1</v>
      </c>
      <c r="P234" s="72">
        <v>120000000</v>
      </c>
      <c r="Q234" s="73">
        <v>0</v>
      </c>
      <c r="R234" s="73">
        <v>0</v>
      </c>
      <c r="S234" s="73">
        <v>0</v>
      </c>
      <c r="T234" s="73">
        <v>0</v>
      </c>
      <c r="U234" s="73">
        <v>0</v>
      </c>
      <c r="V234" s="73">
        <v>0</v>
      </c>
      <c r="W234" s="73">
        <v>0</v>
      </c>
      <c r="X234" s="73">
        <v>0</v>
      </c>
      <c r="Y234" s="73">
        <v>0</v>
      </c>
      <c r="Z234" s="73">
        <v>0</v>
      </c>
      <c r="AA234" s="73">
        <v>0</v>
      </c>
      <c r="AB234" s="73">
        <v>0</v>
      </c>
      <c r="AC234" s="73">
        <v>0</v>
      </c>
      <c r="AD234" s="73">
        <v>0</v>
      </c>
      <c r="AE234" s="95">
        <f>+SUM('POAI 2022 - RANGO'!$P234:$AD234)</f>
        <v>120000000</v>
      </c>
    </row>
    <row r="235" spans="1:31" ht="63.5" thickBot="1" x14ac:dyDescent="0.4">
      <c r="A235" s="94" t="s">
        <v>973</v>
      </c>
      <c r="B235" s="74">
        <v>32</v>
      </c>
      <c r="C235" s="75" t="s">
        <v>974</v>
      </c>
      <c r="D235" s="75" t="s">
        <v>975</v>
      </c>
      <c r="E235" s="76">
        <v>3202</v>
      </c>
      <c r="F235" s="77" t="s">
        <v>1003</v>
      </c>
      <c r="G235" s="75" t="s">
        <v>977</v>
      </c>
      <c r="H235" s="77" t="s">
        <v>1004</v>
      </c>
      <c r="I235" s="78">
        <v>3208006</v>
      </c>
      <c r="J235" s="79" t="s">
        <v>248</v>
      </c>
      <c r="K235" s="75" t="s">
        <v>1005</v>
      </c>
      <c r="L235" s="80">
        <v>320800600</v>
      </c>
      <c r="M235" s="81">
        <v>2020680810182</v>
      </c>
      <c r="N235" s="77" t="s">
        <v>1006</v>
      </c>
      <c r="O235" s="82">
        <v>1</v>
      </c>
      <c r="P235" s="72">
        <v>117733838.00999999</v>
      </c>
      <c r="Q235" s="73">
        <v>0</v>
      </c>
      <c r="R235" s="73">
        <v>0</v>
      </c>
      <c r="S235" s="73">
        <v>0</v>
      </c>
      <c r="T235" s="73">
        <v>0</v>
      </c>
      <c r="U235" s="73">
        <v>0</v>
      </c>
      <c r="V235" s="73">
        <v>0</v>
      </c>
      <c r="W235" s="73">
        <v>0</v>
      </c>
      <c r="X235" s="73">
        <v>0</v>
      </c>
      <c r="Y235" s="73">
        <v>0</v>
      </c>
      <c r="Z235" s="73">
        <v>0</v>
      </c>
      <c r="AA235" s="73">
        <v>0</v>
      </c>
      <c r="AB235" s="73">
        <v>0</v>
      </c>
      <c r="AC235" s="73">
        <v>0</v>
      </c>
      <c r="AD235" s="73">
        <v>0</v>
      </c>
      <c r="AE235" s="95">
        <f>+SUM('POAI 2022 - RANGO'!$P235:$AD235)</f>
        <v>117733838.00999999</v>
      </c>
    </row>
    <row r="236" spans="1:31" ht="63.5" thickBot="1" x14ac:dyDescent="0.4">
      <c r="A236" s="94" t="s">
        <v>973</v>
      </c>
      <c r="B236" s="74">
        <v>32</v>
      </c>
      <c r="C236" s="75" t="s">
        <v>974</v>
      </c>
      <c r="D236" s="75" t="s">
        <v>975</v>
      </c>
      <c r="E236" s="76">
        <v>3202</v>
      </c>
      <c r="F236" s="77" t="s">
        <v>1003</v>
      </c>
      <c r="G236" s="75" t="s">
        <v>977</v>
      </c>
      <c r="H236" s="77" t="s">
        <v>1004</v>
      </c>
      <c r="I236" s="78">
        <v>3208006</v>
      </c>
      <c r="J236" s="79" t="s">
        <v>248</v>
      </c>
      <c r="K236" s="75" t="s">
        <v>1005</v>
      </c>
      <c r="L236" s="80">
        <v>320800600</v>
      </c>
      <c r="M236" s="81">
        <v>2020680810182</v>
      </c>
      <c r="N236" s="77" t="s">
        <v>1007</v>
      </c>
      <c r="O236" s="82">
        <v>1</v>
      </c>
      <c r="P236" s="72">
        <v>50000000</v>
      </c>
      <c r="Q236" s="73">
        <v>0</v>
      </c>
      <c r="R236" s="73">
        <v>0</v>
      </c>
      <c r="S236" s="73">
        <v>0</v>
      </c>
      <c r="T236" s="73">
        <v>0</v>
      </c>
      <c r="U236" s="73">
        <v>0</v>
      </c>
      <c r="V236" s="73">
        <v>0</v>
      </c>
      <c r="W236" s="73">
        <v>0</v>
      </c>
      <c r="X236" s="73">
        <v>0</v>
      </c>
      <c r="Y236" s="73">
        <v>0</v>
      </c>
      <c r="Z236" s="73">
        <v>0</v>
      </c>
      <c r="AA236" s="73">
        <v>0</v>
      </c>
      <c r="AB236" s="73">
        <v>0</v>
      </c>
      <c r="AC236" s="73">
        <v>0</v>
      </c>
      <c r="AD236" s="73">
        <v>0</v>
      </c>
      <c r="AE236" s="95">
        <f>+SUM('POAI 2022 - RANGO'!$P236:$AD236)</f>
        <v>50000000</v>
      </c>
    </row>
    <row r="237" spans="1:31" ht="53" thickBot="1" x14ac:dyDescent="0.4">
      <c r="A237" s="94" t="s">
        <v>973</v>
      </c>
      <c r="B237" s="74">
        <v>32</v>
      </c>
      <c r="C237" s="75" t="s">
        <v>974</v>
      </c>
      <c r="D237" s="75" t="s">
        <v>975</v>
      </c>
      <c r="E237" s="76">
        <v>3202</v>
      </c>
      <c r="F237" s="77" t="s">
        <v>1008</v>
      </c>
      <c r="G237" s="75" t="s">
        <v>977</v>
      </c>
      <c r="H237" s="77" t="s">
        <v>1009</v>
      </c>
      <c r="I237" s="78">
        <v>3206007</v>
      </c>
      <c r="J237" s="79" t="s">
        <v>249</v>
      </c>
      <c r="K237" s="75" t="s">
        <v>1010</v>
      </c>
      <c r="L237" s="80">
        <v>320600703</v>
      </c>
      <c r="M237" s="81">
        <v>2020680810185</v>
      </c>
      <c r="N237" s="77" t="s">
        <v>1011</v>
      </c>
      <c r="O237" s="82">
        <v>1</v>
      </c>
      <c r="P237" s="72">
        <v>100000000</v>
      </c>
      <c r="Q237" s="73">
        <v>0</v>
      </c>
      <c r="R237" s="73">
        <v>0</v>
      </c>
      <c r="S237" s="73">
        <v>0</v>
      </c>
      <c r="T237" s="73">
        <v>0</v>
      </c>
      <c r="U237" s="73">
        <v>0</v>
      </c>
      <c r="V237" s="73">
        <v>0</v>
      </c>
      <c r="W237" s="73">
        <v>0</v>
      </c>
      <c r="X237" s="73">
        <v>0</v>
      </c>
      <c r="Y237" s="73">
        <v>0</v>
      </c>
      <c r="Z237" s="73">
        <v>0</v>
      </c>
      <c r="AA237" s="73">
        <v>0</v>
      </c>
      <c r="AB237" s="73">
        <v>0</v>
      </c>
      <c r="AC237" s="73">
        <v>0</v>
      </c>
      <c r="AD237" s="73">
        <v>0</v>
      </c>
      <c r="AE237" s="95">
        <f>+SUM('POAI 2022 - RANGO'!$P237:$AD237)</f>
        <v>100000000</v>
      </c>
    </row>
    <row r="238" spans="1:31" ht="42.5" thickBot="1" x14ac:dyDescent="0.4">
      <c r="A238" s="94" t="s">
        <v>973</v>
      </c>
      <c r="B238" s="74">
        <v>32</v>
      </c>
      <c r="C238" s="75" t="s">
        <v>974</v>
      </c>
      <c r="D238" s="75" t="s">
        <v>975</v>
      </c>
      <c r="E238" s="76">
        <v>3202</v>
      </c>
      <c r="F238" s="77" t="s">
        <v>1012</v>
      </c>
      <c r="G238" s="75" t="s">
        <v>977</v>
      </c>
      <c r="H238" s="77" t="s">
        <v>1013</v>
      </c>
      <c r="I238" s="78">
        <v>3502003</v>
      </c>
      <c r="J238" s="79" t="s">
        <v>250</v>
      </c>
      <c r="K238" s="75" t="s">
        <v>1014</v>
      </c>
      <c r="L238" s="80">
        <v>350200300</v>
      </c>
      <c r="M238" s="81">
        <v>2020680810184</v>
      </c>
      <c r="N238" s="77" t="s">
        <v>1015</v>
      </c>
      <c r="O238" s="82">
        <v>1</v>
      </c>
      <c r="P238" s="72">
        <v>100000000</v>
      </c>
      <c r="Q238" s="73">
        <v>0</v>
      </c>
      <c r="R238" s="73">
        <v>0</v>
      </c>
      <c r="S238" s="73">
        <v>0</v>
      </c>
      <c r="T238" s="73">
        <v>0</v>
      </c>
      <c r="U238" s="73">
        <v>0</v>
      </c>
      <c r="V238" s="73">
        <v>0</v>
      </c>
      <c r="W238" s="73">
        <v>0</v>
      </c>
      <c r="X238" s="73">
        <v>0</v>
      </c>
      <c r="Y238" s="73">
        <v>0</v>
      </c>
      <c r="Z238" s="73">
        <v>0</v>
      </c>
      <c r="AA238" s="73">
        <v>0</v>
      </c>
      <c r="AB238" s="73">
        <v>0</v>
      </c>
      <c r="AC238" s="73">
        <v>0</v>
      </c>
      <c r="AD238" s="73">
        <v>0</v>
      </c>
      <c r="AE238" s="95">
        <f>+SUM('POAI 2022 - RANGO'!$P238:$AD238)</f>
        <v>100000000</v>
      </c>
    </row>
    <row r="239" spans="1:31" ht="53" thickBot="1" x14ac:dyDescent="0.4">
      <c r="A239" s="94" t="s">
        <v>973</v>
      </c>
      <c r="B239" s="74">
        <v>32</v>
      </c>
      <c r="C239" s="75" t="s">
        <v>974</v>
      </c>
      <c r="D239" s="75" t="s">
        <v>975</v>
      </c>
      <c r="E239" s="76">
        <v>3202</v>
      </c>
      <c r="F239" s="77" t="s">
        <v>1016</v>
      </c>
      <c r="G239" s="75" t="s">
        <v>977</v>
      </c>
      <c r="H239" s="77" t="s">
        <v>1017</v>
      </c>
      <c r="I239" s="78" t="s">
        <v>1018</v>
      </c>
      <c r="J239" s="79" t="s">
        <v>251</v>
      </c>
      <c r="K239" s="75" t="s">
        <v>1019</v>
      </c>
      <c r="L239" s="80">
        <v>329905215</v>
      </c>
      <c r="M239" s="81">
        <v>2020680810123</v>
      </c>
      <c r="N239" s="77" t="s">
        <v>1020</v>
      </c>
      <c r="O239" s="82">
        <v>1</v>
      </c>
      <c r="P239" s="72">
        <v>827100000</v>
      </c>
      <c r="Q239" s="73">
        <v>0</v>
      </c>
      <c r="R239" s="73">
        <v>0</v>
      </c>
      <c r="S239" s="73">
        <v>0</v>
      </c>
      <c r="T239" s="73">
        <v>0</v>
      </c>
      <c r="U239" s="73">
        <v>0</v>
      </c>
      <c r="V239" s="73">
        <v>0</v>
      </c>
      <c r="W239" s="73">
        <v>0</v>
      </c>
      <c r="X239" s="73">
        <v>0</v>
      </c>
      <c r="Y239" s="73">
        <v>0</v>
      </c>
      <c r="Z239" s="73">
        <v>0</v>
      </c>
      <c r="AA239" s="73">
        <v>0</v>
      </c>
      <c r="AB239" s="73">
        <v>0</v>
      </c>
      <c r="AC239" s="73">
        <v>0</v>
      </c>
      <c r="AD239" s="73">
        <v>0</v>
      </c>
      <c r="AE239" s="95">
        <f>+SUM('POAI 2022 - RANGO'!$P239:$AD239)</f>
        <v>827100000</v>
      </c>
    </row>
    <row r="240" spans="1:31" ht="32" thickBot="1" x14ac:dyDescent="0.4">
      <c r="A240" s="94" t="s">
        <v>973</v>
      </c>
      <c r="B240" s="74">
        <v>32</v>
      </c>
      <c r="C240" s="75" t="s">
        <v>974</v>
      </c>
      <c r="D240" s="75" t="s">
        <v>975</v>
      </c>
      <c r="E240" s="76">
        <v>3202</v>
      </c>
      <c r="F240" s="77" t="s">
        <v>996</v>
      </c>
      <c r="G240" s="75" t="s">
        <v>977</v>
      </c>
      <c r="H240" s="77" t="s">
        <v>1021</v>
      </c>
      <c r="I240" s="78">
        <v>3202018</v>
      </c>
      <c r="J240" s="79" t="s">
        <v>998</v>
      </c>
      <c r="K240" s="75" t="s">
        <v>1022</v>
      </c>
      <c r="L240" s="80">
        <v>320201801</v>
      </c>
      <c r="M240" s="81">
        <v>2020680810187</v>
      </c>
      <c r="N240" s="77" t="s">
        <v>1023</v>
      </c>
      <c r="O240" s="82">
        <v>1</v>
      </c>
      <c r="P240" s="72">
        <v>1444634856</v>
      </c>
      <c r="Q240" s="73">
        <v>0</v>
      </c>
      <c r="R240" s="73">
        <v>0</v>
      </c>
      <c r="S240" s="73">
        <v>0</v>
      </c>
      <c r="T240" s="73">
        <v>0</v>
      </c>
      <c r="U240" s="73">
        <v>0</v>
      </c>
      <c r="V240" s="73">
        <v>0</v>
      </c>
      <c r="W240" s="73">
        <v>0</v>
      </c>
      <c r="X240" s="73">
        <v>0</v>
      </c>
      <c r="Y240" s="73">
        <v>0</v>
      </c>
      <c r="Z240" s="73">
        <v>0</v>
      </c>
      <c r="AA240" s="73">
        <v>0</v>
      </c>
      <c r="AB240" s="73">
        <v>0</v>
      </c>
      <c r="AC240" s="73">
        <v>0</v>
      </c>
      <c r="AD240" s="73">
        <v>0</v>
      </c>
      <c r="AE240" s="95">
        <f>+SUM('POAI 2022 - RANGO'!$P240:$AD240)</f>
        <v>1444634856</v>
      </c>
    </row>
    <row r="241" spans="1:31" ht="32" thickBot="1" x14ac:dyDescent="0.4">
      <c r="A241" s="94" t="s">
        <v>973</v>
      </c>
      <c r="B241" s="74">
        <v>32</v>
      </c>
      <c r="C241" s="75" t="s">
        <v>974</v>
      </c>
      <c r="D241" s="75" t="s">
        <v>975</v>
      </c>
      <c r="E241" s="76">
        <v>3202</v>
      </c>
      <c r="F241" s="77" t="s">
        <v>996</v>
      </c>
      <c r="G241" s="75" t="s">
        <v>977</v>
      </c>
      <c r="H241" s="77" t="s">
        <v>1024</v>
      </c>
      <c r="I241" s="78" t="s">
        <v>1025</v>
      </c>
      <c r="J241" s="79" t="s">
        <v>998</v>
      </c>
      <c r="K241" s="75" t="s">
        <v>1026</v>
      </c>
      <c r="L241" s="80">
        <v>320204400</v>
      </c>
      <c r="M241" s="81">
        <v>2020680810186</v>
      </c>
      <c r="N241" s="77" t="s">
        <v>1027</v>
      </c>
      <c r="O241" s="82">
        <v>1</v>
      </c>
      <c r="P241" s="72">
        <v>866780913.60000002</v>
      </c>
      <c r="Q241" s="73">
        <v>0</v>
      </c>
      <c r="R241" s="73">
        <v>0</v>
      </c>
      <c r="S241" s="73">
        <v>0</v>
      </c>
      <c r="T241" s="73">
        <v>0</v>
      </c>
      <c r="U241" s="73">
        <v>0</v>
      </c>
      <c r="V241" s="73">
        <v>0</v>
      </c>
      <c r="W241" s="73">
        <v>0</v>
      </c>
      <c r="X241" s="73">
        <v>0</v>
      </c>
      <c r="Y241" s="73">
        <v>0</v>
      </c>
      <c r="Z241" s="73">
        <v>0</v>
      </c>
      <c r="AA241" s="73">
        <v>0</v>
      </c>
      <c r="AB241" s="73">
        <v>0</v>
      </c>
      <c r="AC241" s="73">
        <v>0</v>
      </c>
      <c r="AD241" s="73">
        <v>0</v>
      </c>
      <c r="AE241" s="95">
        <f>+SUM('POAI 2022 - RANGO'!$P241:$AD241)</f>
        <v>866780913.60000002</v>
      </c>
    </row>
    <row r="242" spans="1:31" ht="42.5" thickBot="1" x14ac:dyDescent="0.4">
      <c r="A242" s="94" t="s">
        <v>973</v>
      </c>
      <c r="B242" s="74">
        <v>32</v>
      </c>
      <c r="C242" s="75" t="s">
        <v>974</v>
      </c>
      <c r="D242" s="75" t="s">
        <v>975</v>
      </c>
      <c r="E242" s="76">
        <v>3202</v>
      </c>
      <c r="F242" s="77" t="s">
        <v>996</v>
      </c>
      <c r="G242" s="75" t="s">
        <v>977</v>
      </c>
      <c r="H242" s="77" t="s">
        <v>1028</v>
      </c>
      <c r="I242" s="78">
        <v>3202037</v>
      </c>
      <c r="J242" s="79" t="s">
        <v>998</v>
      </c>
      <c r="K242" s="75" t="s">
        <v>1029</v>
      </c>
      <c r="L242" s="80">
        <v>320203701</v>
      </c>
      <c r="M242" s="81">
        <v>2020680810085</v>
      </c>
      <c r="N242" s="77" t="s">
        <v>1030</v>
      </c>
      <c r="O242" s="82">
        <v>1</v>
      </c>
      <c r="P242" s="72">
        <v>577853942.39999998</v>
      </c>
      <c r="Q242" s="73">
        <v>0</v>
      </c>
      <c r="R242" s="73">
        <v>0</v>
      </c>
      <c r="S242" s="73">
        <v>0</v>
      </c>
      <c r="T242" s="73">
        <v>0</v>
      </c>
      <c r="U242" s="73">
        <v>0</v>
      </c>
      <c r="V242" s="73">
        <v>0</v>
      </c>
      <c r="W242" s="73">
        <v>0</v>
      </c>
      <c r="X242" s="73">
        <v>0</v>
      </c>
      <c r="Y242" s="73">
        <v>0</v>
      </c>
      <c r="Z242" s="73">
        <v>0</v>
      </c>
      <c r="AA242" s="73">
        <v>0</v>
      </c>
      <c r="AB242" s="73">
        <v>0</v>
      </c>
      <c r="AC242" s="73">
        <v>0</v>
      </c>
      <c r="AD242" s="73">
        <v>0</v>
      </c>
      <c r="AE242" s="95">
        <f>+SUM('POAI 2022 - RANGO'!$P242:$AD242)</f>
        <v>577853942.39999998</v>
      </c>
    </row>
    <row r="243" spans="1:31" ht="42.5" thickBot="1" x14ac:dyDescent="0.4">
      <c r="A243" s="94" t="s">
        <v>973</v>
      </c>
      <c r="B243" s="74">
        <v>32</v>
      </c>
      <c r="C243" s="75" t="s">
        <v>974</v>
      </c>
      <c r="D243" s="75" t="s">
        <v>975</v>
      </c>
      <c r="E243" s="76">
        <v>3202</v>
      </c>
      <c r="F243" s="77" t="s">
        <v>1031</v>
      </c>
      <c r="G243" s="75" t="s">
        <v>977</v>
      </c>
      <c r="H243" s="77" t="s">
        <v>1032</v>
      </c>
      <c r="I243" s="78">
        <v>4003047</v>
      </c>
      <c r="J243" s="79" t="s">
        <v>247</v>
      </c>
      <c r="K243" s="75" t="s">
        <v>1033</v>
      </c>
      <c r="L243" s="80">
        <v>400304700</v>
      </c>
      <c r="M243" s="81">
        <v>2020680810192</v>
      </c>
      <c r="N243" s="77" t="s">
        <v>1034</v>
      </c>
      <c r="O243" s="82">
        <v>1</v>
      </c>
      <c r="P243" s="72">
        <v>4455508579</v>
      </c>
      <c r="Q243" s="73">
        <v>0</v>
      </c>
      <c r="R243" s="73">
        <v>0</v>
      </c>
      <c r="S243" s="73">
        <v>2556603745</v>
      </c>
      <c r="T243" s="73">
        <v>0</v>
      </c>
      <c r="U243" s="73">
        <v>0</v>
      </c>
      <c r="V243" s="73">
        <v>0</v>
      </c>
      <c r="W243" s="73">
        <v>0</v>
      </c>
      <c r="X243" s="73">
        <v>0</v>
      </c>
      <c r="Y243" s="73">
        <v>0</v>
      </c>
      <c r="Z243" s="73">
        <v>0</v>
      </c>
      <c r="AA243" s="73">
        <v>0</v>
      </c>
      <c r="AB243" s="73">
        <v>0</v>
      </c>
      <c r="AC243" s="73">
        <v>0</v>
      </c>
      <c r="AD243" s="73">
        <v>0</v>
      </c>
      <c r="AE243" s="95">
        <f>+SUM('POAI 2022 - RANGO'!$P243:$AD243)</f>
        <v>7012112324</v>
      </c>
    </row>
    <row r="244" spans="1:31" ht="53" thickBot="1" x14ac:dyDescent="0.4">
      <c r="A244" s="94" t="s">
        <v>973</v>
      </c>
      <c r="B244" s="74">
        <v>32</v>
      </c>
      <c r="C244" s="75" t="s">
        <v>974</v>
      </c>
      <c r="D244" s="75" t="s">
        <v>975</v>
      </c>
      <c r="E244" s="76">
        <v>3202</v>
      </c>
      <c r="F244" s="77" t="s">
        <v>996</v>
      </c>
      <c r="G244" s="75" t="s">
        <v>977</v>
      </c>
      <c r="H244" s="77" t="s">
        <v>1035</v>
      </c>
      <c r="I244" s="78">
        <v>3202032</v>
      </c>
      <c r="J244" s="79" t="s">
        <v>998</v>
      </c>
      <c r="K244" s="75" t="s">
        <v>1036</v>
      </c>
      <c r="L244" s="80">
        <v>320203201</v>
      </c>
      <c r="M244" s="81">
        <v>2020680810190</v>
      </c>
      <c r="N244" s="77" t="s">
        <v>1037</v>
      </c>
      <c r="O244" s="82">
        <v>1</v>
      </c>
      <c r="P244" s="72">
        <v>2189269712</v>
      </c>
      <c r="Q244" s="73">
        <v>0</v>
      </c>
      <c r="R244" s="73">
        <v>0</v>
      </c>
      <c r="S244" s="73">
        <v>0</v>
      </c>
      <c r="T244" s="73">
        <v>0</v>
      </c>
      <c r="U244" s="73">
        <v>0</v>
      </c>
      <c r="V244" s="73">
        <v>0</v>
      </c>
      <c r="W244" s="73">
        <v>0</v>
      </c>
      <c r="X244" s="73">
        <v>0</v>
      </c>
      <c r="Y244" s="73">
        <v>0</v>
      </c>
      <c r="Z244" s="73">
        <v>0</v>
      </c>
      <c r="AA244" s="73">
        <v>0</v>
      </c>
      <c r="AB244" s="73">
        <v>0</v>
      </c>
      <c r="AC244" s="73">
        <v>0</v>
      </c>
      <c r="AD244" s="73">
        <v>0</v>
      </c>
      <c r="AE244" s="95">
        <f>+SUM('POAI 2022 - RANGO'!$P244:$AD244)</f>
        <v>2189269712</v>
      </c>
    </row>
    <row r="245" spans="1:31" ht="42.5" thickBot="1" x14ac:dyDescent="0.4">
      <c r="A245" s="94" t="s">
        <v>973</v>
      </c>
      <c r="B245" s="74">
        <v>32</v>
      </c>
      <c r="C245" s="75" t="s">
        <v>974</v>
      </c>
      <c r="D245" s="75" t="s">
        <v>975</v>
      </c>
      <c r="E245" s="76">
        <v>3202</v>
      </c>
      <c r="F245" s="77" t="s">
        <v>996</v>
      </c>
      <c r="G245" s="75" t="s">
        <v>977</v>
      </c>
      <c r="H245" s="77" t="s">
        <v>1038</v>
      </c>
      <c r="I245" s="78">
        <v>3202043</v>
      </c>
      <c r="J245" s="79" t="s">
        <v>998</v>
      </c>
      <c r="K245" s="75" t="s">
        <v>1039</v>
      </c>
      <c r="L245" s="80">
        <v>320204300</v>
      </c>
      <c r="M245" s="81">
        <v>2020680810188</v>
      </c>
      <c r="N245" s="77" t="s">
        <v>1040</v>
      </c>
      <c r="O245" s="82">
        <v>1</v>
      </c>
      <c r="P245" s="72">
        <v>700000000</v>
      </c>
      <c r="Q245" s="73">
        <v>0</v>
      </c>
      <c r="R245" s="73">
        <v>0</v>
      </c>
      <c r="S245" s="73">
        <v>0</v>
      </c>
      <c r="T245" s="73">
        <v>0</v>
      </c>
      <c r="U245" s="73">
        <v>0</v>
      </c>
      <c r="V245" s="73">
        <v>0</v>
      </c>
      <c r="W245" s="73">
        <v>0</v>
      </c>
      <c r="X245" s="73">
        <v>0</v>
      </c>
      <c r="Y245" s="73">
        <v>0</v>
      </c>
      <c r="Z245" s="73">
        <v>0</v>
      </c>
      <c r="AA245" s="73">
        <v>0</v>
      </c>
      <c r="AB245" s="73">
        <v>0</v>
      </c>
      <c r="AC245" s="73">
        <v>0</v>
      </c>
      <c r="AD245" s="73">
        <v>0</v>
      </c>
      <c r="AE245" s="95">
        <f>+SUM('POAI 2022 - RANGO'!$P245:$AD245)</f>
        <v>700000000</v>
      </c>
    </row>
    <row r="246" spans="1:31" ht="32" thickBot="1" x14ac:dyDescent="0.4">
      <c r="A246" s="94" t="s">
        <v>973</v>
      </c>
      <c r="B246" s="74">
        <v>32</v>
      </c>
      <c r="C246" s="75" t="s">
        <v>974</v>
      </c>
      <c r="D246" s="75" t="s">
        <v>975</v>
      </c>
      <c r="E246" s="76">
        <v>3202</v>
      </c>
      <c r="F246" s="77" t="s">
        <v>996</v>
      </c>
      <c r="G246" s="75" t="s">
        <v>977</v>
      </c>
      <c r="H246" s="77" t="s">
        <v>1041</v>
      </c>
      <c r="I246" s="78">
        <v>3202042</v>
      </c>
      <c r="J246" s="79" t="s">
        <v>998</v>
      </c>
      <c r="K246" s="75" t="s">
        <v>1042</v>
      </c>
      <c r="L246" s="80">
        <v>320204200</v>
      </c>
      <c r="M246" s="81">
        <v>2020680810186</v>
      </c>
      <c r="N246" s="77" t="s">
        <v>1043</v>
      </c>
      <c r="O246" s="82">
        <v>1</v>
      </c>
      <c r="P246" s="72">
        <v>0</v>
      </c>
      <c r="Q246" s="73">
        <v>0</v>
      </c>
      <c r="R246" s="73">
        <v>0</v>
      </c>
      <c r="S246" s="73">
        <v>0</v>
      </c>
      <c r="T246" s="73">
        <v>0</v>
      </c>
      <c r="U246" s="73">
        <v>0</v>
      </c>
      <c r="V246" s="73">
        <v>0</v>
      </c>
      <c r="W246" s="73">
        <v>0</v>
      </c>
      <c r="X246" s="73">
        <v>0</v>
      </c>
      <c r="Y246" s="73">
        <v>0</v>
      </c>
      <c r="Z246" s="73">
        <v>0</v>
      </c>
      <c r="AA246" s="73">
        <v>0</v>
      </c>
      <c r="AB246" s="73">
        <v>0</v>
      </c>
      <c r="AC246" s="73">
        <v>0</v>
      </c>
      <c r="AD246" s="73">
        <v>441359657</v>
      </c>
      <c r="AE246" s="95">
        <f>+SUM('POAI 2022 - RANGO'!$P246:$AD246)</f>
        <v>441359657</v>
      </c>
    </row>
    <row r="247" spans="1:31" ht="42.5" thickBot="1" x14ac:dyDescent="0.4">
      <c r="A247" s="94" t="s">
        <v>973</v>
      </c>
      <c r="B247" s="74">
        <v>32</v>
      </c>
      <c r="C247" s="75" t="s">
        <v>974</v>
      </c>
      <c r="D247" s="75" t="s">
        <v>975</v>
      </c>
      <c r="E247" s="76">
        <v>3202</v>
      </c>
      <c r="F247" s="77" t="s">
        <v>1003</v>
      </c>
      <c r="G247" s="75" t="s">
        <v>977</v>
      </c>
      <c r="H247" s="77" t="s">
        <v>1044</v>
      </c>
      <c r="I247" s="78">
        <v>3208010</v>
      </c>
      <c r="J247" s="79" t="s">
        <v>248</v>
      </c>
      <c r="K247" s="75" t="s">
        <v>1045</v>
      </c>
      <c r="L247" s="80">
        <v>320801000</v>
      </c>
      <c r="M247" s="81">
        <v>2020680810182</v>
      </c>
      <c r="N247" s="77" t="s">
        <v>1007</v>
      </c>
      <c r="O247" s="82">
        <v>1</v>
      </c>
      <c r="P247" s="72">
        <v>0</v>
      </c>
      <c r="Q247" s="73">
        <v>0</v>
      </c>
      <c r="R247" s="73">
        <v>0</v>
      </c>
      <c r="S247" s="73">
        <v>0</v>
      </c>
      <c r="T247" s="73">
        <v>0</v>
      </c>
      <c r="U247" s="73">
        <v>0</v>
      </c>
      <c r="V247" s="73">
        <v>0</v>
      </c>
      <c r="W247" s="73">
        <v>0</v>
      </c>
      <c r="X247" s="73">
        <v>0</v>
      </c>
      <c r="Y247" s="73">
        <v>0</v>
      </c>
      <c r="Z247" s="73">
        <v>0</v>
      </c>
      <c r="AA247" s="73">
        <v>0</v>
      </c>
      <c r="AB247" s="73">
        <v>0</v>
      </c>
      <c r="AC247" s="73">
        <v>0</v>
      </c>
      <c r="AD247" s="73">
        <v>19893810</v>
      </c>
      <c r="AE247" s="95">
        <f>+SUM('POAI 2022 - RANGO'!$P247:$AD247)</f>
        <v>19893810</v>
      </c>
    </row>
    <row r="248" spans="1:31" ht="32" thickBot="1" x14ac:dyDescent="0.4">
      <c r="A248" s="94" t="s">
        <v>973</v>
      </c>
      <c r="B248" s="74">
        <v>32</v>
      </c>
      <c r="C248" s="75" t="s">
        <v>974</v>
      </c>
      <c r="D248" s="75" t="s">
        <v>975</v>
      </c>
      <c r="E248" s="76">
        <v>3202</v>
      </c>
      <c r="F248" s="77" t="s">
        <v>996</v>
      </c>
      <c r="G248" s="75" t="s">
        <v>977</v>
      </c>
      <c r="H248" s="77" t="s">
        <v>1028</v>
      </c>
      <c r="I248" s="78">
        <v>3202037</v>
      </c>
      <c r="J248" s="79" t="s">
        <v>998</v>
      </c>
      <c r="K248" s="75" t="s">
        <v>1029</v>
      </c>
      <c r="L248" s="80">
        <v>320203701</v>
      </c>
      <c r="M248" s="81">
        <v>2021680810028</v>
      </c>
      <c r="N248" s="77" t="s">
        <v>1046</v>
      </c>
      <c r="O248" s="82">
        <v>1</v>
      </c>
      <c r="P248" s="72">
        <v>0</v>
      </c>
      <c r="Q248" s="73">
        <v>0</v>
      </c>
      <c r="R248" s="73">
        <v>0</v>
      </c>
      <c r="S248" s="73">
        <v>0</v>
      </c>
      <c r="T248" s="73">
        <v>0</v>
      </c>
      <c r="U248" s="73">
        <v>0</v>
      </c>
      <c r="V248" s="73">
        <v>0</v>
      </c>
      <c r="W248" s="73">
        <v>0</v>
      </c>
      <c r="X248" s="73">
        <v>553831682</v>
      </c>
      <c r="Y248" s="73">
        <v>0</v>
      </c>
      <c r="Z248" s="73">
        <v>0</v>
      </c>
      <c r="AA248" s="73">
        <v>0</v>
      </c>
      <c r="AB248" s="73">
        <v>0</v>
      </c>
      <c r="AC248" s="73">
        <v>0</v>
      </c>
      <c r="AD248" s="73">
        <v>2243152516.8200002</v>
      </c>
      <c r="AE248" s="95">
        <f>+SUM('POAI 2022 - RANGO'!$P248:$AD248)</f>
        <v>2796984198.8200002</v>
      </c>
    </row>
    <row r="249" spans="1:31" ht="42.5" thickBot="1" x14ac:dyDescent="0.4">
      <c r="A249" s="94" t="s">
        <v>973</v>
      </c>
      <c r="B249" s="74">
        <v>32</v>
      </c>
      <c r="C249" s="75" t="s">
        <v>974</v>
      </c>
      <c r="D249" s="75" t="s">
        <v>975</v>
      </c>
      <c r="E249" s="76">
        <v>3202</v>
      </c>
      <c r="F249" s="77" t="s">
        <v>1031</v>
      </c>
      <c r="G249" s="75" t="s">
        <v>977</v>
      </c>
      <c r="H249" s="77" t="s">
        <v>1047</v>
      </c>
      <c r="I249" s="78">
        <v>4003022</v>
      </c>
      <c r="J249" s="79" t="s">
        <v>247</v>
      </c>
      <c r="K249" s="75" t="s">
        <v>1048</v>
      </c>
      <c r="L249" s="80">
        <v>400302200</v>
      </c>
      <c r="M249" s="81">
        <v>2020680810191</v>
      </c>
      <c r="N249" s="77" t="s">
        <v>1049</v>
      </c>
      <c r="O249" s="82">
        <v>1</v>
      </c>
      <c r="P249" s="72">
        <v>0</v>
      </c>
      <c r="Q249" s="73">
        <v>0</v>
      </c>
      <c r="R249" s="73">
        <v>0</v>
      </c>
      <c r="S249" s="73">
        <v>0</v>
      </c>
      <c r="T249" s="73">
        <v>0</v>
      </c>
      <c r="U249" s="73">
        <v>0</v>
      </c>
      <c r="V249" s="73">
        <v>655339293.79999995</v>
      </c>
      <c r="W249" s="73">
        <v>0</v>
      </c>
      <c r="X249" s="73">
        <v>0</v>
      </c>
      <c r="Y249" s="73">
        <v>0</v>
      </c>
      <c r="Z249" s="73">
        <v>0</v>
      </c>
      <c r="AA249" s="73">
        <v>0</v>
      </c>
      <c r="AB249" s="73">
        <v>0</v>
      </c>
      <c r="AC249" s="73">
        <v>0</v>
      </c>
      <c r="AD249" s="73">
        <v>9149168244</v>
      </c>
      <c r="AE249" s="95">
        <f>+SUM('POAI 2022 - RANGO'!$P249:$AD249)</f>
        <v>9804507537.7999992</v>
      </c>
    </row>
    <row r="250" spans="1:31" ht="74" thickBot="1" x14ac:dyDescent="0.4">
      <c r="A250" s="94" t="s">
        <v>253</v>
      </c>
      <c r="B250" s="74">
        <v>17</v>
      </c>
      <c r="C250" s="75" t="s">
        <v>254</v>
      </c>
      <c r="D250" s="75" t="s">
        <v>1050</v>
      </c>
      <c r="E250" s="76">
        <v>1708</v>
      </c>
      <c r="F250" s="77" t="s">
        <v>1051</v>
      </c>
      <c r="G250" s="75" t="s">
        <v>1052</v>
      </c>
      <c r="H250" s="77" t="s">
        <v>1053</v>
      </c>
      <c r="I250" s="78">
        <v>1708041</v>
      </c>
      <c r="J250" s="79" t="s">
        <v>1054</v>
      </c>
      <c r="K250" s="75" t="s">
        <v>1055</v>
      </c>
      <c r="L250" s="80">
        <v>170804100</v>
      </c>
      <c r="M250" s="81">
        <v>2020680810064</v>
      </c>
      <c r="N250" s="77" t="s">
        <v>1056</v>
      </c>
      <c r="O250" s="82">
        <v>1</v>
      </c>
      <c r="P250" s="72">
        <v>701800000</v>
      </c>
      <c r="Q250" s="73">
        <v>0</v>
      </c>
      <c r="R250" s="73">
        <v>0</v>
      </c>
      <c r="S250" s="73">
        <v>0</v>
      </c>
      <c r="T250" s="73">
        <v>0</v>
      </c>
      <c r="U250" s="73">
        <v>0</v>
      </c>
      <c r="V250" s="73">
        <v>0</v>
      </c>
      <c r="W250" s="73">
        <v>0</v>
      </c>
      <c r="X250" s="73">
        <v>0</v>
      </c>
      <c r="Y250" s="73">
        <v>0</v>
      </c>
      <c r="Z250" s="73">
        <v>0</v>
      </c>
      <c r="AA250" s="73">
        <v>0</v>
      </c>
      <c r="AB250" s="73">
        <v>0</v>
      </c>
      <c r="AC250" s="73">
        <v>0</v>
      </c>
      <c r="AD250" s="73">
        <v>0</v>
      </c>
      <c r="AE250" s="95">
        <f>+SUM('POAI 2022 - RANGO'!$P250:$AD250)</f>
        <v>701800000</v>
      </c>
    </row>
    <row r="251" spans="1:31" ht="74" thickBot="1" x14ac:dyDescent="0.4">
      <c r="A251" s="94" t="s">
        <v>253</v>
      </c>
      <c r="B251" s="74">
        <v>17</v>
      </c>
      <c r="C251" s="75" t="s">
        <v>254</v>
      </c>
      <c r="D251" s="75" t="s">
        <v>1057</v>
      </c>
      <c r="E251" s="76">
        <v>1702</v>
      </c>
      <c r="F251" s="77" t="s">
        <v>1051</v>
      </c>
      <c r="G251" s="75" t="s">
        <v>1052</v>
      </c>
      <c r="H251" s="77" t="s">
        <v>1058</v>
      </c>
      <c r="I251" s="78">
        <v>1702038</v>
      </c>
      <c r="J251" s="79" t="s">
        <v>255</v>
      </c>
      <c r="K251" s="75" t="s">
        <v>1059</v>
      </c>
      <c r="L251" s="80">
        <v>170203800</v>
      </c>
      <c r="M251" s="81" t="s">
        <v>706</v>
      </c>
      <c r="N251" s="77" t="s">
        <v>1060</v>
      </c>
      <c r="O251" s="82">
        <v>1</v>
      </c>
      <c r="P251" s="72">
        <v>100000000</v>
      </c>
      <c r="Q251" s="73">
        <v>0</v>
      </c>
      <c r="R251" s="73">
        <v>0</v>
      </c>
      <c r="S251" s="73">
        <v>0</v>
      </c>
      <c r="T251" s="73">
        <v>0</v>
      </c>
      <c r="U251" s="73">
        <v>0</v>
      </c>
      <c r="V251" s="73">
        <v>100000000</v>
      </c>
      <c r="W251" s="73">
        <v>0</v>
      </c>
      <c r="X251" s="73">
        <v>0</v>
      </c>
      <c r="Y251" s="73">
        <v>0</v>
      </c>
      <c r="Z251" s="73">
        <v>0</v>
      </c>
      <c r="AA251" s="73">
        <v>0</v>
      </c>
      <c r="AB251" s="73">
        <v>0</v>
      </c>
      <c r="AC251" s="73">
        <v>0</v>
      </c>
      <c r="AD251" s="73">
        <v>0</v>
      </c>
      <c r="AE251" s="95">
        <f>+SUM('POAI 2022 - RANGO'!$P251:$AD251)</f>
        <v>200000000</v>
      </c>
    </row>
    <row r="252" spans="1:31" ht="74" thickBot="1" x14ac:dyDescent="0.4">
      <c r="A252" s="94" t="s">
        <v>253</v>
      </c>
      <c r="B252" s="74">
        <v>17</v>
      </c>
      <c r="C252" s="75" t="s">
        <v>254</v>
      </c>
      <c r="D252" s="75" t="s">
        <v>1057</v>
      </c>
      <c r="E252" s="76">
        <v>1702</v>
      </c>
      <c r="F252" s="77" t="s">
        <v>1051</v>
      </c>
      <c r="G252" s="75" t="s">
        <v>1052</v>
      </c>
      <c r="H252" s="77" t="s">
        <v>1061</v>
      </c>
      <c r="I252" s="78">
        <v>1702007</v>
      </c>
      <c r="J252" s="79" t="s">
        <v>256</v>
      </c>
      <c r="K252" s="75" t="s">
        <v>1062</v>
      </c>
      <c r="L252" s="80">
        <v>170200700</v>
      </c>
      <c r="M252" s="81">
        <v>2020680810093</v>
      </c>
      <c r="N252" s="77" t="s">
        <v>1063</v>
      </c>
      <c r="O252" s="82">
        <v>1</v>
      </c>
      <c r="P252" s="72">
        <v>100000000</v>
      </c>
      <c r="Q252" s="73">
        <v>0</v>
      </c>
      <c r="R252" s="73">
        <v>0</v>
      </c>
      <c r="S252" s="73">
        <v>0</v>
      </c>
      <c r="T252" s="73">
        <v>0</v>
      </c>
      <c r="U252" s="73">
        <v>0</v>
      </c>
      <c r="V252" s="73">
        <v>486000000</v>
      </c>
      <c r="W252" s="73">
        <v>0</v>
      </c>
      <c r="X252" s="73">
        <v>150000000</v>
      </c>
      <c r="Y252" s="73">
        <v>0</v>
      </c>
      <c r="Z252" s="73">
        <v>0</v>
      </c>
      <c r="AA252" s="73">
        <v>0</v>
      </c>
      <c r="AB252" s="73">
        <v>0</v>
      </c>
      <c r="AC252" s="73">
        <v>0</v>
      </c>
      <c r="AD252" s="73">
        <v>0</v>
      </c>
      <c r="AE252" s="95">
        <f>+SUM('POAI 2022 - RANGO'!$P252:$AD252)</f>
        <v>736000000</v>
      </c>
    </row>
    <row r="253" spans="1:31" ht="42.5" thickBot="1" x14ac:dyDescent="0.4">
      <c r="A253" s="94" t="s">
        <v>253</v>
      </c>
      <c r="B253" s="74">
        <v>17</v>
      </c>
      <c r="C253" s="75" t="s">
        <v>254</v>
      </c>
      <c r="D253" s="75" t="s">
        <v>1057</v>
      </c>
      <c r="E253" s="76">
        <v>1702</v>
      </c>
      <c r="F253" s="77" t="s">
        <v>1064</v>
      </c>
      <c r="G253" s="75" t="s">
        <v>1052</v>
      </c>
      <c r="H253" s="77" t="s">
        <v>1065</v>
      </c>
      <c r="I253" s="78">
        <v>1702014</v>
      </c>
      <c r="J253" s="79" t="s">
        <v>257</v>
      </c>
      <c r="K253" s="75" t="s">
        <v>1066</v>
      </c>
      <c r="L253" s="80">
        <v>170201400</v>
      </c>
      <c r="M253" s="81">
        <v>2021680810009</v>
      </c>
      <c r="N253" s="77" t="s">
        <v>1067</v>
      </c>
      <c r="O253" s="82">
        <v>400</v>
      </c>
      <c r="P253" s="72">
        <v>110000000</v>
      </c>
      <c r="Q253" s="73">
        <v>0</v>
      </c>
      <c r="R253" s="73">
        <v>0</v>
      </c>
      <c r="S253" s="73">
        <v>0</v>
      </c>
      <c r="T253" s="73">
        <v>0</v>
      </c>
      <c r="U253" s="73">
        <v>0</v>
      </c>
      <c r="V253" s="73">
        <v>14000000</v>
      </c>
      <c r="W253" s="73">
        <v>0</v>
      </c>
      <c r="X253" s="73">
        <v>0</v>
      </c>
      <c r="Y253" s="73">
        <v>0</v>
      </c>
      <c r="Z253" s="73">
        <v>0</v>
      </c>
      <c r="AA253" s="73">
        <v>0</v>
      </c>
      <c r="AB253" s="73">
        <v>0</v>
      </c>
      <c r="AC253" s="73">
        <v>0</v>
      </c>
      <c r="AD253" s="73">
        <v>0</v>
      </c>
      <c r="AE253" s="95">
        <f>+SUM('POAI 2022 - RANGO'!$P253:$AD253)</f>
        <v>124000000</v>
      </c>
    </row>
    <row r="254" spans="1:31" ht="42.5" thickBot="1" x14ac:dyDescent="0.4">
      <c r="A254" s="94" t="s">
        <v>253</v>
      </c>
      <c r="B254" s="74">
        <v>17</v>
      </c>
      <c r="C254" s="75" t="s">
        <v>254</v>
      </c>
      <c r="D254" s="75" t="s">
        <v>1057</v>
      </c>
      <c r="E254" s="76">
        <v>1702</v>
      </c>
      <c r="F254" s="77" t="s">
        <v>1064</v>
      </c>
      <c r="G254" s="75" t="s">
        <v>1052</v>
      </c>
      <c r="H254" s="77" t="s">
        <v>1068</v>
      </c>
      <c r="I254" s="78">
        <v>1704010</v>
      </c>
      <c r="J254" s="79" t="s">
        <v>1069</v>
      </c>
      <c r="K254" s="75" t="s">
        <v>1070</v>
      </c>
      <c r="L254" s="80">
        <v>170401000</v>
      </c>
      <c r="M254" s="81">
        <v>2021680810009</v>
      </c>
      <c r="N254" s="77" t="s">
        <v>1067</v>
      </c>
      <c r="O254" s="82">
        <v>1</v>
      </c>
      <c r="P254" s="72">
        <v>0</v>
      </c>
      <c r="Q254" s="73">
        <v>0</v>
      </c>
      <c r="R254" s="73">
        <v>0</v>
      </c>
      <c r="S254" s="73">
        <v>0</v>
      </c>
      <c r="T254" s="73">
        <v>0</v>
      </c>
      <c r="U254" s="73">
        <v>0</v>
      </c>
      <c r="V254" s="73">
        <v>120000000</v>
      </c>
      <c r="W254" s="73">
        <v>0</v>
      </c>
      <c r="X254" s="73">
        <v>0</v>
      </c>
      <c r="Y254" s="73">
        <v>0</v>
      </c>
      <c r="Z254" s="73">
        <v>0</v>
      </c>
      <c r="AA254" s="73">
        <v>0</v>
      </c>
      <c r="AB254" s="73">
        <v>0</v>
      </c>
      <c r="AC254" s="73">
        <v>0</v>
      </c>
      <c r="AD254" s="73">
        <v>0</v>
      </c>
      <c r="AE254" s="95">
        <f>+SUM('POAI 2022 - RANGO'!$P254:$AD254)</f>
        <v>120000000</v>
      </c>
    </row>
    <row r="255" spans="1:31" ht="42.5" thickBot="1" x14ac:dyDescent="0.4">
      <c r="A255" s="94" t="s">
        <v>253</v>
      </c>
      <c r="B255" s="74">
        <v>17</v>
      </c>
      <c r="C255" s="75" t="s">
        <v>254</v>
      </c>
      <c r="D255" s="75" t="s">
        <v>1057</v>
      </c>
      <c r="E255" s="76">
        <v>1702</v>
      </c>
      <c r="F255" s="77" t="s">
        <v>1064</v>
      </c>
      <c r="G255" s="75" t="s">
        <v>1052</v>
      </c>
      <c r="H255" s="77" t="s">
        <v>1071</v>
      </c>
      <c r="I255" s="78">
        <v>1702010</v>
      </c>
      <c r="J255" s="79" t="s">
        <v>258</v>
      </c>
      <c r="K255" s="75" t="s">
        <v>1072</v>
      </c>
      <c r="L255" s="80">
        <v>170201000</v>
      </c>
      <c r="M255" s="81">
        <v>2021680810009</v>
      </c>
      <c r="N255" s="77" t="s">
        <v>1067</v>
      </c>
      <c r="O255" s="82">
        <v>100</v>
      </c>
      <c r="P255" s="72">
        <v>0</v>
      </c>
      <c r="Q255" s="73">
        <v>0</v>
      </c>
      <c r="R255" s="73">
        <v>0</v>
      </c>
      <c r="S255" s="73">
        <v>0</v>
      </c>
      <c r="T255" s="73">
        <v>0</v>
      </c>
      <c r="U255" s="73">
        <v>0</v>
      </c>
      <c r="V255" s="73">
        <v>0</v>
      </c>
      <c r="W255" s="73">
        <v>0</v>
      </c>
      <c r="X255" s="73">
        <v>0</v>
      </c>
      <c r="Y255" s="73">
        <v>0</v>
      </c>
      <c r="Z255" s="73">
        <v>0</v>
      </c>
      <c r="AA255" s="73">
        <v>0</v>
      </c>
      <c r="AB255" s="73">
        <v>0</v>
      </c>
      <c r="AC255" s="73">
        <v>0</v>
      </c>
      <c r="AD255" s="73">
        <v>0</v>
      </c>
      <c r="AE255" s="95">
        <f>+SUM('POAI 2022 - RANGO'!$P255:$AD255)</f>
        <v>0</v>
      </c>
    </row>
    <row r="256" spans="1:31" ht="42.5" thickBot="1" x14ac:dyDescent="0.4">
      <c r="A256" s="94" t="s">
        <v>253</v>
      </c>
      <c r="B256" s="74">
        <v>17</v>
      </c>
      <c r="C256" s="75" t="s">
        <v>260</v>
      </c>
      <c r="D256" s="75" t="s">
        <v>1050</v>
      </c>
      <c r="E256" s="76">
        <v>1708</v>
      </c>
      <c r="F256" s="77" t="s">
        <v>1073</v>
      </c>
      <c r="G256" s="75" t="s">
        <v>1052</v>
      </c>
      <c r="H256" s="77" t="s">
        <v>1074</v>
      </c>
      <c r="I256" s="78">
        <v>1708052</v>
      </c>
      <c r="J256" s="79" t="s">
        <v>259</v>
      </c>
      <c r="K256" s="75" t="s">
        <v>1075</v>
      </c>
      <c r="L256" s="80">
        <v>170805200</v>
      </c>
      <c r="M256" s="81" t="s">
        <v>706</v>
      </c>
      <c r="N256" s="77" t="s">
        <v>1076</v>
      </c>
      <c r="O256" s="82">
        <v>0.5</v>
      </c>
      <c r="P256" s="72">
        <v>0</v>
      </c>
      <c r="Q256" s="73">
        <v>0</v>
      </c>
      <c r="R256" s="73">
        <v>0</v>
      </c>
      <c r="S256" s="73">
        <v>0</v>
      </c>
      <c r="T256" s="73">
        <v>0</v>
      </c>
      <c r="U256" s="73">
        <v>0</v>
      </c>
      <c r="V256" s="73">
        <v>450000000</v>
      </c>
      <c r="W256" s="73">
        <v>0</v>
      </c>
      <c r="X256" s="73">
        <v>0</v>
      </c>
      <c r="Y256" s="73">
        <v>0</v>
      </c>
      <c r="Z256" s="73">
        <v>0</v>
      </c>
      <c r="AA256" s="73">
        <v>0</v>
      </c>
      <c r="AB256" s="73">
        <v>0</v>
      </c>
      <c r="AC256" s="73">
        <v>0</v>
      </c>
      <c r="AD256" s="73">
        <v>0</v>
      </c>
      <c r="AE256" s="95">
        <f>+SUM('POAI 2022 - RANGO'!$P256:$AD256)</f>
        <v>450000000</v>
      </c>
    </row>
    <row r="257" spans="1:31" ht="42.5" thickBot="1" x14ac:dyDescent="0.4">
      <c r="A257" s="94" t="s">
        <v>253</v>
      </c>
      <c r="B257" s="74">
        <v>17</v>
      </c>
      <c r="C257" s="75" t="s">
        <v>260</v>
      </c>
      <c r="D257" s="75" t="s">
        <v>1057</v>
      </c>
      <c r="E257" s="76">
        <v>1702</v>
      </c>
      <c r="F257" s="77" t="s">
        <v>1073</v>
      </c>
      <c r="G257" s="75" t="s">
        <v>1052</v>
      </c>
      <c r="H257" s="77" t="s">
        <v>1077</v>
      </c>
      <c r="I257" s="78">
        <v>1702040</v>
      </c>
      <c r="J257" s="79" t="s">
        <v>261</v>
      </c>
      <c r="K257" s="75" t="s">
        <v>1078</v>
      </c>
      <c r="L257" s="80">
        <v>170204000</v>
      </c>
      <c r="M257" s="81">
        <v>2020680810087</v>
      </c>
      <c r="N257" s="77" t="s">
        <v>1079</v>
      </c>
      <c r="O257" s="82">
        <v>0.5</v>
      </c>
      <c r="P257" s="72">
        <v>36000000</v>
      </c>
      <c r="Q257" s="73">
        <v>0</v>
      </c>
      <c r="R257" s="73">
        <v>0</v>
      </c>
      <c r="S257" s="73">
        <v>0</v>
      </c>
      <c r="T257" s="73">
        <v>0</v>
      </c>
      <c r="U257" s="73">
        <v>0</v>
      </c>
      <c r="V257" s="73">
        <v>36000000</v>
      </c>
      <c r="W257" s="73">
        <v>0</v>
      </c>
      <c r="X257" s="73">
        <v>0</v>
      </c>
      <c r="Y257" s="73">
        <v>0</v>
      </c>
      <c r="Z257" s="73">
        <v>0</v>
      </c>
      <c r="AA257" s="73">
        <v>0</v>
      </c>
      <c r="AB257" s="73">
        <v>0</v>
      </c>
      <c r="AC257" s="73">
        <v>0</v>
      </c>
      <c r="AD257" s="73">
        <v>0</v>
      </c>
      <c r="AE257" s="95">
        <f>+SUM('POAI 2022 - RANGO'!$P257:$AD257)</f>
        <v>72000000</v>
      </c>
    </row>
    <row r="258" spans="1:31" ht="53" thickBot="1" x14ac:dyDescent="0.4">
      <c r="A258" s="94" t="s">
        <v>253</v>
      </c>
      <c r="B258" s="74">
        <v>17</v>
      </c>
      <c r="C258" s="75" t="s">
        <v>260</v>
      </c>
      <c r="D258" s="75" t="s">
        <v>1050</v>
      </c>
      <c r="E258" s="76">
        <v>1708</v>
      </c>
      <c r="F258" s="77" t="s">
        <v>1080</v>
      </c>
      <c r="G258" s="75" t="s">
        <v>1052</v>
      </c>
      <c r="H258" s="77" t="s">
        <v>1081</v>
      </c>
      <c r="I258" s="78">
        <v>1708032</v>
      </c>
      <c r="J258" s="79" t="s">
        <v>262</v>
      </c>
      <c r="K258" s="75" t="s">
        <v>1082</v>
      </c>
      <c r="L258" s="80">
        <v>170803200</v>
      </c>
      <c r="M258" s="81" t="s">
        <v>706</v>
      </c>
      <c r="N258" s="77" t="s">
        <v>1083</v>
      </c>
      <c r="O258" s="82">
        <v>1</v>
      </c>
      <c r="P258" s="72">
        <v>0</v>
      </c>
      <c r="Q258" s="73">
        <v>0</v>
      </c>
      <c r="R258" s="73">
        <v>0</v>
      </c>
      <c r="S258" s="73">
        <v>0</v>
      </c>
      <c r="T258" s="73">
        <v>0</v>
      </c>
      <c r="U258" s="73">
        <v>0</v>
      </c>
      <c r="V258" s="73">
        <v>150000000</v>
      </c>
      <c r="W258" s="73">
        <v>0</v>
      </c>
      <c r="X258" s="73">
        <v>0</v>
      </c>
      <c r="Y258" s="73">
        <v>0</v>
      </c>
      <c r="Z258" s="73">
        <v>0</v>
      </c>
      <c r="AA258" s="73">
        <v>0</v>
      </c>
      <c r="AB258" s="73">
        <v>0</v>
      </c>
      <c r="AC258" s="73">
        <v>0</v>
      </c>
      <c r="AD258" s="73">
        <v>0</v>
      </c>
      <c r="AE258" s="95">
        <f>+SUM('POAI 2022 - RANGO'!$P258:$AD258)</f>
        <v>150000000</v>
      </c>
    </row>
    <row r="259" spans="1:31" ht="42.5" thickBot="1" x14ac:dyDescent="0.4">
      <c r="A259" s="94" t="s">
        <v>253</v>
      </c>
      <c r="B259" s="74">
        <v>17</v>
      </c>
      <c r="C259" s="75" t="s">
        <v>260</v>
      </c>
      <c r="D259" s="75" t="s">
        <v>1057</v>
      </c>
      <c r="E259" s="76">
        <v>1702</v>
      </c>
      <c r="F259" s="77" t="s">
        <v>1084</v>
      </c>
      <c r="G259" s="75" t="s">
        <v>1052</v>
      </c>
      <c r="H259" s="77" t="s">
        <v>1085</v>
      </c>
      <c r="I259" s="78">
        <v>1702025</v>
      </c>
      <c r="J259" s="79" t="s">
        <v>263</v>
      </c>
      <c r="K259" s="75" t="s">
        <v>1086</v>
      </c>
      <c r="L259" s="80">
        <v>170202500</v>
      </c>
      <c r="M259" s="81" t="s">
        <v>706</v>
      </c>
      <c r="N259" s="77" t="s">
        <v>1087</v>
      </c>
      <c r="O259" s="82">
        <v>0.5</v>
      </c>
      <c r="P259" s="72">
        <v>0</v>
      </c>
      <c r="Q259" s="73">
        <v>0</v>
      </c>
      <c r="R259" s="73">
        <v>0</v>
      </c>
      <c r="S259" s="73">
        <v>0</v>
      </c>
      <c r="T259" s="73">
        <v>0</v>
      </c>
      <c r="U259" s="73">
        <v>0</v>
      </c>
      <c r="V259" s="73">
        <v>0</v>
      </c>
      <c r="W259" s="73">
        <v>0</v>
      </c>
      <c r="X259" s="73">
        <v>0</v>
      </c>
      <c r="Y259" s="73">
        <v>0</v>
      </c>
      <c r="Z259" s="73">
        <v>0</v>
      </c>
      <c r="AA259" s="73">
        <v>0</v>
      </c>
      <c r="AB259" s="73">
        <v>0</v>
      </c>
      <c r="AC259" s="73">
        <v>0</v>
      </c>
      <c r="AD259" s="73">
        <v>0</v>
      </c>
      <c r="AE259" s="95">
        <f>+SUM('POAI 2022 - RANGO'!$P259:$AD259)</f>
        <v>0</v>
      </c>
    </row>
    <row r="260" spans="1:31" ht="42.5" thickBot="1" x14ac:dyDescent="0.4">
      <c r="A260" s="94" t="s">
        <v>253</v>
      </c>
      <c r="B260" s="74">
        <v>17</v>
      </c>
      <c r="C260" s="75" t="s">
        <v>260</v>
      </c>
      <c r="D260" s="75" t="s">
        <v>1057</v>
      </c>
      <c r="E260" s="76">
        <v>1702</v>
      </c>
      <c r="F260" s="77" t="s">
        <v>1084</v>
      </c>
      <c r="G260" s="75" t="s">
        <v>1052</v>
      </c>
      <c r="H260" s="77" t="s">
        <v>1061</v>
      </c>
      <c r="I260" s="78">
        <v>1702007</v>
      </c>
      <c r="J260" s="79" t="s">
        <v>1088</v>
      </c>
      <c r="K260" s="75" t="s">
        <v>1062</v>
      </c>
      <c r="L260" s="80">
        <v>170200700</v>
      </c>
      <c r="M260" s="81" t="s">
        <v>706</v>
      </c>
      <c r="N260" s="77" t="s">
        <v>1087</v>
      </c>
      <c r="O260" s="83">
        <v>0.05</v>
      </c>
      <c r="P260" s="72">
        <v>47338147.869999997</v>
      </c>
      <c r="Q260" s="73">
        <v>0</v>
      </c>
      <c r="R260" s="73">
        <v>0</v>
      </c>
      <c r="S260" s="73">
        <v>0</v>
      </c>
      <c r="T260" s="73">
        <v>0</v>
      </c>
      <c r="U260" s="73">
        <v>0</v>
      </c>
      <c r="V260" s="73">
        <v>182959427</v>
      </c>
      <c r="W260" s="73">
        <v>0</v>
      </c>
      <c r="X260" s="73">
        <v>0</v>
      </c>
      <c r="Y260" s="73">
        <v>0</v>
      </c>
      <c r="Z260" s="73">
        <v>0</v>
      </c>
      <c r="AA260" s="73">
        <v>0</v>
      </c>
      <c r="AB260" s="73">
        <v>0</v>
      </c>
      <c r="AC260" s="73">
        <v>0</v>
      </c>
      <c r="AD260" s="73">
        <v>0</v>
      </c>
      <c r="AE260" s="95">
        <f>+SUM('POAI 2022 - RANGO'!$P260:$AD260)</f>
        <v>230297574.87</v>
      </c>
    </row>
    <row r="261" spans="1:31" ht="42.5" thickBot="1" x14ac:dyDescent="0.4">
      <c r="A261" s="94" t="s">
        <v>253</v>
      </c>
      <c r="B261" s="74">
        <v>17</v>
      </c>
      <c r="C261" s="75" t="s">
        <v>260</v>
      </c>
      <c r="D261" s="75" t="s">
        <v>1057</v>
      </c>
      <c r="E261" s="76">
        <v>1702</v>
      </c>
      <c r="F261" s="77" t="s">
        <v>1084</v>
      </c>
      <c r="G261" s="75" t="s">
        <v>1052</v>
      </c>
      <c r="H261" s="77" t="s">
        <v>1077</v>
      </c>
      <c r="I261" s="78">
        <v>1702040</v>
      </c>
      <c r="J261" s="79" t="s">
        <v>264</v>
      </c>
      <c r="K261" s="75" t="s">
        <v>1078</v>
      </c>
      <c r="L261" s="80">
        <v>170204000</v>
      </c>
      <c r="M261" s="81" t="s">
        <v>706</v>
      </c>
      <c r="N261" s="77" t="s">
        <v>1087</v>
      </c>
      <c r="O261" s="82">
        <v>2</v>
      </c>
      <c r="P261" s="72">
        <v>300000000</v>
      </c>
      <c r="Q261" s="73">
        <v>0</v>
      </c>
      <c r="R261" s="73">
        <v>0</v>
      </c>
      <c r="S261" s="73">
        <v>0</v>
      </c>
      <c r="T261" s="73">
        <v>0</v>
      </c>
      <c r="U261" s="73">
        <v>0</v>
      </c>
      <c r="V261" s="73">
        <v>0</v>
      </c>
      <c r="W261" s="73">
        <v>0</v>
      </c>
      <c r="X261" s="73">
        <v>0</v>
      </c>
      <c r="Y261" s="73">
        <v>0</v>
      </c>
      <c r="Z261" s="73">
        <v>0</v>
      </c>
      <c r="AA261" s="73">
        <v>0</v>
      </c>
      <c r="AB261" s="73">
        <v>0</v>
      </c>
      <c r="AC261" s="73">
        <v>0</v>
      </c>
      <c r="AD261" s="73">
        <v>0</v>
      </c>
      <c r="AE261" s="95">
        <f>+SUM('POAI 2022 - RANGO'!$P261:$AD261)</f>
        <v>300000000</v>
      </c>
    </row>
    <row r="262" spans="1:31" ht="42.5" thickBot="1" x14ac:dyDescent="0.4">
      <c r="A262" s="94" t="s">
        <v>253</v>
      </c>
      <c r="B262" s="74">
        <v>17</v>
      </c>
      <c r="C262" s="75" t="s">
        <v>260</v>
      </c>
      <c r="D262" s="75" t="s">
        <v>1057</v>
      </c>
      <c r="E262" s="76">
        <v>1702</v>
      </c>
      <c r="F262" s="77" t="s">
        <v>1089</v>
      </c>
      <c r="G262" s="75" t="s">
        <v>1052</v>
      </c>
      <c r="H262" s="77" t="s">
        <v>1061</v>
      </c>
      <c r="I262" s="78">
        <v>1702007</v>
      </c>
      <c r="J262" s="79" t="s">
        <v>1090</v>
      </c>
      <c r="K262" s="75" t="s">
        <v>1062</v>
      </c>
      <c r="L262" s="80">
        <v>170200700</v>
      </c>
      <c r="M262" s="81">
        <v>2020680810100</v>
      </c>
      <c r="N262" s="77" t="s">
        <v>1091</v>
      </c>
      <c r="O262" s="83">
        <v>0.25</v>
      </c>
      <c r="P262" s="72">
        <v>98200000</v>
      </c>
      <c r="Q262" s="73">
        <v>0</v>
      </c>
      <c r="R262" s="73">
        <v>0</v>
      </c>
      <c r="S262" s="73">
        <v>0</v>
      </c>
      <c r="T262" s="73">
        <v>0</v>
      </c>
      <c r="U262" s="73">
        <v>0</v>
      </c>
      <c r="V262" s="73">
        <v>99388807.5</v>
      </c>
      <c r="W262" s="73">
        <v>0</v>
      </c>
      <c r="X262" s="73">
        <v>0</v>
      </c>
      <c r="Y262" s="73">
        <v>0</v>
      </c>
      <c r="Z262" s="73">
        <v>0</v>
      </c>
      <c r="AA262" s="73">
        <v>0</v>
      </c>
      <c r="AB262" s="73">
        <v>0</v>
      </c>
      <c r="AC262" s="73">
        <v>0</v>
      </c>
      <c r="AD262" s="73">
        <v>0</v>
      </c>
      <c r="AE262" s="95">
        <f>+SUM('POAI 2022 - RANGO'!$P262:$AD262)</f>
        <v>197588807.5</v>
      </c>
    </row>
    <row r="263" spans="1:31" ht="53" thickBot="1" x14ac:dyDescent="0.4">
      <c r="A263" s="94" t="s">
        <v>253</v>
      </c>
      <c r="B263" s="74">
        <v>17</v>
      </c>
      <c r="C263" s="75" t="s">
        <v>260</v>
      </c>
      <c r="D263" s="75" t="s">
        <v>1092</v>
      </c>
      <c r="E263" s="76">
        <v>1709</v>
      </c>
      <c r="F263" s="77" t="s">
        <v>1093</v>
      </c>
      <c r="G263" s="75" t="s">
        <v>1052</v>
      </c>
      <c r="H263" s="77" t="s">
        <v>1094</v>
      </c>
      <c r="I263" s="78">
        <v>1709114</v>
      </c>
      <c r="J263" s="79" t="s">
        <v>266</v>
      </c>
      <c r="K263" s="75" t="s">
        <v>1095</v>
      </c>
      <c r="L263" s="80">
        <v>170911400</v>
      </c>
      <c r="M263" s="81">
        <v>2021680810030</v>
      </c>
      <c r="N263" s="77" t="s">
        <v>1096</v>
      </c>
      <c r="O263" s="82">
        <v>1</v>
      </c>
      <c r="P263" s="72">
        <v>0</v>
      </c>
      <c r="Q263" s="73">
        <v>0</v>
      </c>
      <c r="R263" s="73">
        <v>0</v>
      </c>
      <c r="S263" s="73">
        <v>0</v>
      </c>
      <c r="T263" s="73">
        <v>0</v>
      </c>
      <c r="U263" s="73">
        <v>0</v>
      </c>
      <c r="V263" s="73">
        <v>0</v>
      </c>
      <c r="W263" s="73">
        <v>0</v>
      </c>
      <c r="X263" s="73">
        <v>0</v>
      </c>
      <c r="Y263" s="73">
        <v>0</v>
      </c>
      <c r="Z263" s="73">
        <v>0</v>
      </c>
      <c r="AA263" s="73">
        <v>0</v>
      </c>
      <c r="AB263" s="73">
        <v>0</v>
      </c>
      <c r="AC263" s="73">
        <v>0</v>
      </c>
      <c r="AD263" s="73">
        <v>0</v>
      </c>
      <c r="AE263" s="95">
        <f>+SUM('POAI 2022 - RANGO'!$P263:$AD263)</f>
        <v>0</v>
      </c>
    </row>
    <row r="264" spans="1:31" ht="63.5" thickBot="1" x14ac:dyDescent="0.4">
      <c r="A264" s="94" t="s">
        <v>291</v>
      </c>
      <c r="B264" s="74">
        <v>45</v>
      </c>
      <c r="C264" s="75" t="s">
        <v>292</v>
      </c>
      <c r="D264" s="75" t="s">
        <v>781</v>
      </c>
      <c r="E264" s="76">
        <v>4599</v>
      </c>
      <c r="F264" s="77" t="s">
        <v>1097</v>
      </c>
      <c r="G264" s="75" t="s">
        <v>1098</v>
      </c>
      <c r="H264" s="77" t="s">
        <v>1099</v>
      </c>
      <c r="I264" s="78">
        <v>4599023</v>
      </c>
      <c r="J264" s="79" t="s">
        <v>1100</v>
      </c>
      <c r="K264" s="75" t="s">
        <v>1101</v>
      </c>
      <c r="L264" s="80">
        <v>459902300</v>
      </c>
      <c r="M264" s="81">
        <v>202168081001</v>
      </c>
      <c r="N264" s="77" t="s">
        <v>1102</v>
      </c>
      <c r="O264" s="82">
        <v>4</v>
      </c>
      <c r="P264" s="72">
        <v>700000000</v>
      </c>
      <c r="Q264" s="73">
        <v>0</v>
      </c>
      <c r="R264" s="73">
        <v>0</v>
      </c>
      <c r="S264" s="73">
        <v>0</v>
      </c>
      <c r="T264" s="73">
        <v>0</v>
      </c>
      <c r="U264" s="73">
        <v>0</v>
      </c>
      <c r="V264" s="73">
        <v>0</v>
      </c>
      <c r="W264" s="73">
        <v>0</v>
      </c>
      <c r="X264" s="73">
        <v>0</v>
      </c>
      <c r="Y264" s="73">
        <v>0</v>
      </c>
      <c r="Z264" s="73">
        <v>0</v>
      </c>
      <c r="AA264" s="73">
        <v>0</v>
      </c>
      <c r="AB264" s="73">
        <v>0</v>
      </c>
      <c r="AC264" s="73">
        <v>0</v>
      </c>
      <c r="AD264" s="73">
        <v>0</v>
      </c>
      <c r="AE264" s="95">
        <f>+SUM('POAI 2022 - RANGO'!$P264:$AD264)</f>
        <v>700000000</v>
      </c>
    </row>
    <row r="265" spans="1:31" ht="63.5" thickBot="1" x14ac:dyDescent="0.4">
      <c r="A265" s="94" t="s">
        <v>291</v>
      </c>
      <c r="B265" s="74">
        <v>45</v>
      </c>
      <c r="C265" s="75" t="s">
        <v>292</v>
      </c>
      <c r="D265" s="75" t="s">
        <v>781</v>
      </c>
      <c r="E265" s="76">
        <v>4599</v>
      </c>
      <c r="F265" s="77" t="s">
        <v>1103</v>
      </c>
      <c r="G265" s="75" t="s">
        <v>1098</v>
      </c>
      <c r="H265" s="77" t="s">
        <v>1099</v>
      </c>
      <c r="I265" s="78">
        <v>4599023</v>
      </c>
      <c r="J265" s="79" t="s">
        <v>294</v>
      </c>
      <c r="K265" s="75" t="s">
        <v>1101</v>
      </c>
      <c r="L265" s="80">
        <v>459902300</v>
      </c>
      <c r="M265" s="81" t="s">
        <v>1104</v>
      </c>
      <c r="N265" s="77" t="s">
        <v>1105</v>
      </c>
      <c r="O265" s="82">
        <v>1</v>
      </c>
      <c r="P265" s="72">
        <v>3726633752.6660004</v>
      </c>
      <c r="Q265" s="73">
        <v>0</v>
      </c>
      <c r="R265" s="73">
        <v>0</v>
      </c>
      <c r="S265" s="73">
        <v>0</v>
      </c>
      <c r="T265" s="73">
        <v>0</v>
      </c>
      <c r="U265" s="73">
        <v>0</v>
      </c>
      <c r="V265" s="73">
        <v>0</v>
      </c>
      <c r="W265" s="73">
        <v>0</v>
      </c>
      <c r="X265" s="73">
        <v>0</v>
      </c>
      <c r="Y265" s="73">
        <v>0</v>
      </c>
      <c r="Z265" s="73">
        <v>0</v>
      </c>
      <c r="AA265" s="73">
        <v>0</v>
      </c>
      <c r="AB265" s="73">
        <v>0</v>
      </c>
      <c r="AC265" s="73">
        <v>0</v>
      </c>
      <c r="AD265" s="73">
        <v>0</v>
      </c>
      <c r="AE265" s="95">
        <f>+SUM('POAI 2022 - RANGO'!$P265:$AD265)</f>
        <v>3726633752.6660004</v>
      </c>
    </row>
    <row r="266" spans="1:31" ht="63.5" thickBot="1" x14ac:dyDescent="0.4">
      <c r="A266" s="94" t="s">
        <v>291</v>
      </c>
      <c r="B266" s="74">
        <v>45</v>
      </c>
      <c r="C266" s="75" t="s">
        <v>292</v>
      </c>
      <c r="D266" s="75" t="s">
        <v>781</v>
      </c>
      <c r="E266" s="76">
        <v>4599</v>
      </c>
      <c r="F266" s="77" t="s">
        <v>1103</v>
      </c>
      <c r="G266" s="75" t="s">
        <v>1106</v>
      </c>
      <c r="H266" s="77" t="s">
        <v>1099</v>
      </c>
      <c r="I266" s="78">
        <v>4599023</v>
      </c>
      <c r="J266" s="79" t="s">
        <v>294</v>
      </c>
      <c r="K266" s="75" t="s">
        <v>1101</v>
      </c>
      <c r="L266" s="80">
        <v>459902300</v>
      </c>
      <c r="M266" s="81">
        <v>2021680810044</v>
      </c>
      <c r="N266" s="77" t="s">
        <v>1107</v>
      </c>
      <c r="O266" s="82">
        <v>1</v>
      </c>
      <c r="P266" s="72">
        <v>1656972385.98</v>
      </c>
      <c r="Q266" s="73">
        <v>0</v>
      </c>
      <c r="R266" s="73">
        <v>0</v>
      </c>
      <c r="S266" s="73">
        <v>0</v>
      </c>
      <c r="T266" s="73">
        <v>0</v>
      </c>
      <c r="U266" s="73">
        <v>0</v>
      </c>
      <c r="V266" s="73">
        <v>0</v>
      </c>
      <c r="W266" s="73">
        <v>0</v>
      </c>
      <c r="X266" s="73">
        <v>0</v>
      </c>
      <c r="Y266" s="73">
        <v>0</v>
      </c>
      <c r="Z266" s="73">
        <v>0</v>
      </c>
      <c r="AA266" s="73">
        <v>0</v>
      </c>
      <c r="AB266" s="73">
        <v>0</v>
      </c>
      <c r="AC266" s="73">
        <v>0</v>
      </c>
      <c r="AD266" s="73">
        <v>0</v>
      </c>
      <c r="AE266" s="95">
        <f>+SUM('POAI 2022 - RANGO'!$P266:$AD266)</f>
        <v>1656972385.98</v>
      </c>
    </row>
    <row r="267" spans="1:31" ht="63.5" thickBot="1" x14ac:dyDescent="0.4">
      <c r="A267" s="94" t="s">
        <v>291</v>
      </c>
      <c r="B267" s="74">
        <v>45</v>
      </c>
      <c r="C267" s="75" t="s">
        <v>292</v>
      </c>
      <c r="D267" s="75" t="s">
        <v>781</v>
      </c>
      <c r="E267" s="76">
        <v>4599</v>
      </c>
      <c r="F267" s="77" t="s">
        <v>1108</v>
      </c>
      <c r="G267" s="75" t="s">
        <v>1106</v>
      </c>
      <c r="H267" s="77" t="s">
        <v>1109</v>
      </c>
      <c r="I267" s="78">
        <v>4599028</v>
      </c>
      <c r="J267" s="79" t="s">
        <v>297</v>
      </c>
      <c r="K267" s="75" t="s">
        <v>1110</v>
      </c>
      <c r="L267" s="80">
        <v>459902800</v>
      </c>
      <c r="M267" s="81">
        <v>2021680810058</v>
      </c>
      <c r="N267" s="77" t="s">
        <v>1111</v>
      </c>
      <c r="O267" s="82">
        <v>375</v>
      </c>
      <c r="P267" s="72">
        <v>35000</v>
      </c>
      <c r="Q267" s="73">
        <v>0</v>
      </c>
      <c r="R267" s="73">
        <v>0</v>
      </c>
      <c r="S267" s="73">
        <v>0</v>
      </c>
      <c r="T267" s="73">
        <v>0</v>
      </c>
      <c r="U267" s="73">
        <v>0</v>
      </c>
      <c r="V267" s="73">
        <v>0</v>
      </c>
      <c r="W267" s="73">
        <v>0</v>
      </c>
      <c r="X267" s="73">
        <v>0</v>
      </c>
      <c r="Y267" s="73">
        <v>0</v>
      </c>
      <c r="Z267" s="73">
        <v>0</v>
      </c>
      <c r="AA267" s="73">
        <v>0</v>
      </c>
      <c r="AB267" s="73">
        <v>0</v>
      </c>
      <c r="AC267" s="73">
        <v>0</v>
      </c>
      <c r="AD267" s="73">
        <v>0</v>
      </c>
      <c r="AE267" s="95">
        <f>+SUM('POAI 2022 - RANGO'!$P267:$AD267)</f>
        <v>35000</v>
      </c>
    </row>
    <row r="268" spans="1:31" ht="63.5" thickBot="1" x14ac:dyDescent="0.4">
      <c r="A268" s="94" t="s">
        <v>291</v>
      </c>
      <c r="B268" s="74">
        <v>45</v>
      </c>
      <c r="C268" s="75" t="s">
        <v>292</v>
      </c>
      <c r="D268" s="75" t="s">
        <v>781</v>
      </c>
      <c r="E268" s="76">
        <v>4599</v>
      </c>
      <c r="F268" s="77" t="s">
        <v>1112</v>
      </c>
      <c r="G268" s="75" t="s">
        <v>1113</v>
      </c>
      <c r="H268" s="77" t="s">
        <v>1114</v>
      </c>
      <c r="I268" s="78">
        <v>4599025</v>
      </c>
      <c r="J268" s="79" t="s">
        <v>1115</v>
      </c>
      <c r="K268" s="75" t="s">
        <v>1116</v>
      </c>
      <c r="L268" s="80">
        <v>459902500</v>
      </c>
      <c r="M268" s="81">
        <v>2020680810071</v>
      </c>
      <c r="N268" s="77" t="s">
        <v>1117</v>
      </c>
      <c r="O268" s="82">
        <v>1</v>
      </c>
      <c r="P268" s="72">
        <v>1762414870.8899999</v>
      </c>
      <c r="Q268" s="73">
        <v>0</v>
      </c>
      <c r="R268" s="73">
        <v>0</v>
      </c>
      <c r="S268" s="73">
        <v>0</v>
      </c>
      <c r="T268" s="73">
        <v>0</v>
      </c>
      <c r="U268" s="73">
        <v>0</v>
      </c>
      <c r="V268" s="73">
        <v>0</v>
      </c>
      <c r="W268" s="73">
        <v>0</v>
      </c>
      <c r="X268" s="73">
        <v>0</v>
      </c>
      <c r="Y268" s="73">
        <v>0</v>
      </c>
      <c r="Z268" s="73">
        <v>0</v>
      </c>
      <c r="AA268" s="73">
        <v>0</v>
      </c>
      <c r="AB268" s="73">
        <v>0</v>
      </c>
      <c r="AC268" s="73">
        <v>0</v>
      </c>
      <c r="AD268" s="73">
        <v>0</v>
      </c>
      <c r="AE268" s="95">
        <f>+SUM('POAI 2022 - RANGO'!$P268:$AD268)</f>
        <v>1762414870.8899999</v>
      </c>
    </row>
    <row r="269" spans="1:31" ht="42.5" thickBot="1" x14ac:dyDescent="0.4">
      <c r="A269" s="94" t="s">
        <v>291</v>
      </c>
      <c r="B269" s="74">
        <v>45</v>
      </c>
      <c r="C269" s="75" t="s">
        <v>300</v>
      </c>
      <c r="D269" s="75" t="s">
        <v>781</v>
      </c>
      <c r="E269" s="76">
        <v>4599</v>
      </c>
      <c r="F269" s="77" t="s">
        <v>1118</v>
      </c>
      <c r="G269" s="75" t="s">
        <v>1119</v>
      </c>
      <c r="H269" s="77" t="s">
        <v>1120</v>
      </c>
      <c r="I269" s="78">
        <v>4599018</v>
      </c>
      <c r="J269" s="79" t="s">
        <v>302</v>
      </c>
      <c r="K269" s="75" t="s">
        <v>1121</v>
      </c>
      <c r="L269" s="80">
        <v>459901800</v>
      </c>
      <c r="M269" s="81">
        <v>2020680810098</v>
      </c>
      <c r="N269" s="77" t="s">
        <v>1122</v>
      </c>
      <c r="O269" s="82">
        <v>1</v>
      </c>
      <c r="P269" s="72">
        <v>100000000</v>
      </c>
      <c r="Q269" s="73">
        <v>0</v>
      </c>
      <c r="R269" s="73">
        <v>0</v>
      </c>
      <c r="S269" s="73">
        <v>0</v>
      </c>
      <c r="T269" s="73">
        <v>0</v>
      </c>
      <c r="U269" s="73">
        <v>0</v>
      </c>
      <c r="V269" s="73">
        <v>0</v>
      </c>
      <c r="W269" s="73">
        <v>0</v>
      </c>
      <c r="X269" s="73">
        <v>0</v>
      </c>
      <c r="Y269" s="73">
        <v>0</v>
      </c>
      <c r="Z269" s="73">
        <v>0</v>
      </c>
      <c r="AA269" s="73">
        <v>0</v>
      </c>
      <c r="AB269" s="73">
        <v>0</v>
      </c>
      <c r="AC269" s="73">
        <v>0</v>
      </c>
      <c r="AD269" s="73">
        <v>0</v>
      </c>
      <c r="AE269" s="95">
        <f>+SUM('POAI 2022 - RANGO'!$P269:$AD269)</f>
        <v>100000000</v>
      </c>
    </row>
    <row r="270" spans="1:31" ht="42.5" thickBot="1" x14ac:dyDescent="0.4">
      <c r="A270" s="94" t="s">
        <v>291</v>
      </c>
      <c r="B270" s="74">
        <v>45</v>
      </c>
      <c r="C270" s="75" t="s">
        <v>300</v>
      </c>
      <c r="D270" s="75" t="s">
        <v>781</v>
      </c>
      <c r="E270" s="76">
        <v>4599</v>
      </c>
      <c r="F270" s="77" t="s">
        <v>1118</v>
      </c>
      <c r="G270" s="75" t="s">
        <v>1119</v>
      </c>
      <c r="H270" s="77" t="s">
        <v>1120</v>
      </c>
      <c r="I270" s="78">
        <v>4599018</v>
      </c>
      <c r="J270" s="79" t="s">
        <v>303</v>
      </c>
      <c r="K270" s="75" t="s">
        <v>1121</v>
      </c>
      <c r="L270" s="80">
        <v>459901800</v>
      </c>
      <c r="M270" s="81">
        <v>2020680810098</v>
      </c>
      <c r="N270" s="77" t="s">
        <v>1122</v>
      </c>
      <c r="O270" s="82">
        <v>1</v>
      </c>
      <c r="P270" s="72">
        <v>1311744612.6700001</v>
      </c>
      <c r="Q270" s="73">
        <v>0</v>
      </c>
      <c r="R270" s="73">
        <v>0</v>
      </c>
      <c r="S270" s="73">
        <v>0</v>
      </c>
      <c r="T270" s="73">
        <v>0</v>
      </c>
      <c r="U270" s="73">
        <v>0</v>
      </c>
      <c r="V270" s="73">
        <v>0</v>
      </c>
      <c r="W270" s="73">
        <v>0</v>
      </c>
      <c r="X270" s="73">
        <v>0</v>
      </c>
      <c r="Y270" s="73">
        <v>0</v>
      </c>
      <c r="Z270" s="73">
        <v>0</v>
      </c>
      <c r="AA270" s="73">
        <v>0</v>
      </c>
      <c r="AB270" s="73">
        <v>0</v>
      </c>
      <c r="AC270" s="73">
        <v>0</v>
      </c>
      <c r="AD270" s="73">
        <v>0</v>
      </c>
      <c r="AE270" s="95">
        <f>+SUM('POAI 2022 - RANGO'!$P270:$AD270)</f>
        <v>1311744612.6700001</v>
      </c>
    </row>
    <row r="271" spans="1:31" ht="32" thickBot="1" x14ac:dyDescent="0.4">
      <c r="A271" s="94" t="s">
        <v>291</v>
      </c>
      <c r="B271" s="74">
        <v>45</v>
      </c>
      <c r="C271" s="75" t="s">
        <v>305</v>
      </c>
      <c r="D271" s="75" t="s">
        <v>781</v>
      </c>
      <c r="E271" s="76">
        <v>4599</v>
      </c>
      <c r="F271" s="77" t="s">
        <v>1123</v>
      </c>
      <c r="G271" s="75" t="s">
        <v>1124</v>
      </c>
      <c r="H271" s="77" t="s">
        <v>1125</v>
      </c>
      <c r="I271" s="78">
        <v>4599031</v>
      </c>
      <c r="J271" s="79" t="s">
        <v>304</v>
      </c>
      <c r="K271" s="75" t="s">
        <v>1126</v>
      </c>
      <c r="L271" s="80">
        <v>459903102</v>
      </c>
      <c r="M271" s="81">
        <v>2021680810031</v>
      </c>
      <c r="N271" s="77" t="s">
        <v>1127</v>
      </c>
      <c r="O271" s="82">
        <v>33.33</v>
      </c>
      <c r="P271" s="72">
        <v>965659483.55999994</v>
      </c>
      <c r="Q271" s="73">
        <v>0</v>
      </c>
      <c r="R271" s="73">
        <v>0</v>
      </c>
      <c r="S271" s="73">
        <v>0</v>
      </c>
      <c r="T271" s="73">
        <v>0</v>
      </c>
      <c r="U271" s="73">
        <v>0</v>
      </c>
      <c r="V271" s="73">
        <v>0</v>
      </c>
      <c r="W271" s="73">
        <v>0</v>
      </c>
      <c r="X271" s="73">
        <v>0</v>
      </c>
      <c r="Y271" s="73">
        <v>0</v>
      </c>
      <c r="Z271" s="73">
        <v>0</v>
      </c>
      <c r="AA271" s="73">
        <v>0</v>
      </c>
      <c r="AB271" s="73">
        <v>0</v>
      </c>
      <c r="AC271" s="73">
        <v>0</v>
      </c>
      <c r="AD271" s="73">
        <v>0</v>
      </c>
      <c r="AE271" s="95">
        <f>+SUM('POAI 2022 - RANGO'!$P271:$AD271)</f>
        <v>965659483.55999994</v>
      </c>
    </row>
    <row r="272" spans="1:31" ht="32" thickBot="1" x14ac:dyDescent="0.4">
      <c r="A272" s="94" t="s">
        <v>291</v>
      </c>
      <c r="B272" s="74">
        <v>45</v>
      </c>
      <c r="C272" s="75" t="s">
        <v>305</v>
      </c>
      <c r="D272" s="75" t="s">
        <v>781</v>
      </c>
      <c r="E272" s="76">
        <v>4599</v>
      </c>
      <c r="F272" s="77" t="s">
        <v>1128</v>
      </c>
      <c r="G272" s="75" t="s">
        <v>1124</v>
      </c>
      <c r="H272" s="77" t="s">
        <v>1125</v>
      </c>
      <c r="I272" s="78">
        <v>4599031</v>
      </c>
      <c r="J272" s="79" t="s">
        <v>1129</v>
      </c>
      <c r="K272" s="75" t="s">
        <v>1126</v>
      </c>
      <c r="L272" s="80">
        <v>459903102</v>
      </c>
      <c r="M272" s="81">
        <v>2021680810031</v>
      </c>
      <c r="N272" s="77" t="s">
        <v>1127</v>
      </c>
      <c r="O272" s="82">
        <v>33.33</v>
      </c>
      <c r="P272" s="72">
        <v>85766466.299999997</v>
      </c>
      <c r="Q272" s="73">
        <v>0</v>
      </c>
      <c r="R272" s="73">
        <v>0</v>
      </c>
      <c r="S272" s="73">
        <v>0</v>
      </c>
      <c r="T272" s="73">
        <v>0</v>
      </c>
      <c r="U272" s="73">
        <v>0</v>
      </c>
      <c r="V272" s="73">
        <v>0</v>
      </c>
      <c r="W272" s="73">
        <v>0</v>
      </c>
      <c r="X272" s="73">
        <v>0</v>
      </c>
      <c r="Y272" s="73">
        <v>0</v>
      </c>
      <c r="Z272" s="73">
        <v>0</v>
      </c>
      <c r="AA272" s="73">
        <v>0</v>
      </c>
      <c r="AB272" s="73">
        <v>0</v>
      </c>
      <c r="AC272" s="73">
        <v>0</v>
      </c>
      <c r="AD272" s="73">
        <v>0</v>
      </c>
      <c r="AE272" s="95">
        <f>+SUM('POAI 2022 - RANGO'!$P272:$AD272)</f>
        <v>85766466.299999997</v>
      </c>
    </row>
    <row r="273" spans="1:33" ht="53" thickBot="1" x14ac:dyDescent="0.4">
      <c r="A273" s="94" t="s">
        <v>325</v>
      </c>
      <c r="B273" s="75">
        <v>12</v>
      </c>
      <c r="C273" s="75" t="s">
        <v>326</v>
      </c>
      <c r="D273" s="75" t="s">
        <v>684</v>
      </c>
      <c r="E273" s="84">
        <v>1202</v>
      </c>
      <c r="F273" s="77" t="s">
        <v>1130</v>
      </c>
      <c r="G273" s="75" t="s">
        <v>1131</v>
      </c>
      <c r="H273" s="77" t="s">
        <v>1132</v>
      </c>
      <c r="I273" s="75">
        <v>1202011</v>
      </c>
      <c r="J273" s="79" t="s">
        <v>1133</v>
      </c>
      <c r="K273" s="75" t="s">
        <v>1134</v>
      </c>
      <c r="L273" s="75">
        <v>120201102</v>
      </c>
      <c r="M273" s="81">
        <v>2020680810131</v>
      </c>
      <c r="N273" s="77" t="s">
        <v>1135</v>
      </c>
      <c r="O273" s="82">
        <v>1</v>
      </c>
      <c r="P273" s="72">
        <v>20000000</v>
      </c>
      <c r="Q273" s="73">
        <v>0</v>
      </c>
      <c r="R273" s="73">
        <v>0</v>
      </c>
      <c r="S273" s="73">
        <v>0</v>
      </c>
      <c r="T273" s="73">
        <v>0</v>
      </c>
      <c r="U273" s="73">
        <v>0</v>
      </c>
      <c r="V273" s="73">
        <v>0</v>
      </c>
      <c r="W273" s="73">
        <v>0</v>
      </c>
      <c r="X273" s="73">
        <v>0</v>
      </c>
      <c r="Y273" s="73">
        <v>0</v>
      </c>
      <c r="Z273" s="73">
        <v>0</v>
      </c>
      <c r="AA273" s="73">
        <v>0</v>
      </c>
      <c r="AB273" s="73">
        <v>0</v>
      </c>
      <c r="AC273" s="73">
        <v>0</v>
      </c>
      <c r="AD273" s="73">
        <v>0</v>
      </c>
      <c r="AE273" s="95">
        <f>+SUM('POAI 2022 - RANGO'!$P273:$AD273)</f>
        <v>20000000</v>
      </c>
    </row>
    <row r="274" spans="1:33" ht="53" thickBot="1" x14ac:dyDescent="0.4">
      <c r="A274" s="94" t="s">
        <v>325</v>
      </c>
      <c r="B274" s="75">
        <v>12</v>
      </c>
      <c r="C274" s="75" t="s">
        <v>326</v>
      </c>
      <c r="D274" s="75" t="s">
        <v>684</v>
      </c>
      <c r="E274" s="84">
        <v>1202</v>
      </c>
      <c r="F274" s="77" t="s">
        <v>1136</v>
      </c>
      <c r="G274" s="75" t="s">
        <v>1131</v>
      </c>
      <c r="H274" s="77" t="s">
        <v>1137</v>
      </c>
      <c r="I274" s="75">
        <v>1202003</v>
      </c>
      <c r="J274" s="79" t="s">
        <v>330</v>
      </c>
      <c r="K274" s="75" t="s">
        <v>1138</v>
      </c>
      <c r="L274" s="75">
        <v>120200300</v>
      </c>
      <c r="M274" s="81">
        <v>2020680810131</v>
      </c>
      <c r="N274" s="77" t="s">
        <v>1135</v>
      </c>
      <c r="O274" s="82">
        <v>12</v>
      </c>
      <c r="P274" s="72">
        <v>4716085687.6999998</v>
      </c>
      <c r="Q274" s="73">
        <v>0</v>
      </c>
      <c r="R274" s="73">
        <v>0</v>
      </c>
      <c r="S274" s="73">
        <v>0</v>
      </c>
      <c r="T274" s="73">
        <v>0</v>
      </c>
      <c r="U274" s="73">
        <v>0</v>
      </c>
      <c r="V274" s="73">
        <v>0</v>
      </c>
      <c r="W274" s="73">
        <v>0</v>
      </c>
      <c r="X274" s="73">
        <v>0</v>
      </c>
      <c r="Y274" s="73">
        <v>0</v>
      </c>
      <c r="Z274" s="73">
        <v>0</v>
      </c>
      <c r="AA274" s="73">
        <v>0</v>
      </c>
      <c r="AB274" s="73">
        <v>0</v>
      </c>
      <c r="AC274" s="73">
        <v>0</v>
      </c>
      <c r="AD274" s="73">
        <v>0</v>
      </c>
      <c r="AE274" s="95">
        <f>+SUM('POAI 2022 - RANGO'!$P274:$AD274)</f>
        <v>4716085687.6999998</v>
      </c>
    </row>
    <row r="275" spans="1:33" ht="53" thickBot="1" x14ac:dyDescent="0.4">
      <c r="A275" s="94" t="s">
        <v>325</v>
      </c>
      <c r="B275" s="75">
        <v>12</v>
      </c>
      <c r="C275" s="75" t="s">
        <v>326</v>
      </c>
      <c r="D275" s="75" t="s">
        <v>684</v>
      </c>
      <c r="E275" s="84">
        <v>1202</v>
      </c>
      <c r="F275" s="77" t="s">
        <v>1136</v>
      </c>
      <c r="G275" s="75" t="s">
        <v>1131</v>
      </c>
      <c r="H275" s="77" t="s">
        <v>1137</v>
      </c>
      <c r="I275" s="75">
        <v>1202003</v>
      </c>
      <c r="J275" s="79" t="s">
        <v>330</v>
      </c>
      <c r="K275" s="75" t="s">
        <v>1138</v>
      </c>
      <c r="L275" s="75">
        <v>120200300</v>
      </c>
      <c r="M275" s="81">
        <v>2021680810054</v>
      </c>
      <c r="N275" s="77" t="s">
        <v>1139</v>
      </c>
      <c r="O275" s="82">
        <v>12</v>
      </c>
      <c r="P275" s="72">
        <v>502708367.30000001</v>
      </c>
      <c r="Q275" s="73">
        <v>0</v>
      </c>
      <c r="R275" s="73">
        <v>0</v>
      </c>
      <c r="S275" s="73">
        <v>0</v>
      </c>
      <c r="T275" s="73">
        <v>0</v>
      </c>
      <c r="U275" s="73">
        <v>0</v>
      </c>
      <c r="V275" s="73">
        <v>0</v>
      </c>
      <c r="W275" s="73">
        <v>0</v>
      </c>
      <c r="X275" s="73">
        <v>0</v>
      </c>
      <c r="Y275" s="73">
        <v>0</v>
      </c>
      <c r="Z275" s="73">
        <v>0</v>
      </c>
      <c r="AA275" s="73">
        <v>0</v>
      </c>
      <c r="AB275" s="73">
        <v>0</v>
      </c>
      <c r="AC275" s="73">
        <v>0</v>
      </c>
      <c r="AD275" s="73">
        <v>0</v>
      </c>
      <c r="AE275" s="95">
        <f>+SUM('POAI 2022 - RANGO'!$P275:$AD275)</f>
        <v>502708367.30000001</v>
      </c>
    </row>
    <row r="276" spans="1:33" ht="53" thickBot="1" x14ac:dyDescent="0.4">
      <c r="A276" s="94" t="s">
        <v>325</v>
      </c>
      <c r="B276" s="75">
        <v>12</v>
      </c>
      <c r="C276" s="75" t="s">
        <v>326</v>
      </c>
      <c r="D276" s="75" t="s">
        <v>684</v>
      </c>
      <c r="E276" s="84">
        <v>1202</v>
      </c>
      <c r="F276" s="77" t="s">
        <v>1136</v>
      </c>
      <c r="G276" s="75" t="s">
        <v>1131</v>
      </c>
      <c r="H276" s="77" t="s">
        <v>1137</v>
      </c>
      <c r="I276" s="75">
        <v>1202003</v>
      </c>
      <c r="J276" s="79" t="s">
        <v>330</v>
      </c>
      <c r="K276" s="75" t="s">
        <v>1138</v>
      </c>
      <c r="L276" s="75">
        <v>120200300</v>
      </c>
      <c r="M276" s="81" t="s">
        <v>575</v>
      </c>
      <c r="N276" s="77" t="s">
        <v>1140</v>
      </c>
      <c r="O276" s="82">
        <v>12</v>
      </c>
      <c r="P276" s="72">
        <v>400000000</v>
      </c>
      <c r="Q276" s="73">
        <v>0</v>
      </c>
      <c r="R276" s="73">
        <v>0</v>
      </c>
      <c r="S276" s="73">
        <v>0</v>
      </c>
      <c r="T276" s="73">
        <v>0</v>
      </c>
      <c r="U276" s="73">
        <v>0</v>
      </c>
      <c r="V276" s="73">
        <v>100000000</v>
      </c>
      <c r="W276" s="73">
        <v>0</v>
      </c>
      <c r="X276" s="73">
        <v>0</v>
      </c>
      <c r="Y276" s="73">
        <v>0</v>
      </c>
      <c r="Z276" s="73">
        <v>0</v>
      </c>
      <c r="AA276" s="73">
        <v>0</v>
      </c>
      <c r="AB276" s="73">
        <v>0</v>
      </c>
      <c r="AC276" s="73">
        <v>0</v>
      </c>
      <c r="AD276" s="73">
        <v>0</v>
      </c>
      <c r="AE276" s="95">
        <f>+SUM('POAI 2022 - RANGO'!$P276:$AD276)</f>
        <v>500000000</v>
      </c>
    </row>
    <row r="277" spans="1:33" ht="53" thickBot="1" x14ac:dyDescent="0.4">
      <c r="A277" s="94" t="s">
        <v>325</v>
      </c>
      <c r="B277" s="75">
        <v>12</v>
      </c>
      <c r="C277" s="75" t="s">
        <v>326</v>
      </c>
      <c r="D277" s="75" t="s">
        <v>684</v>
      </c>
      <c r="E277" s="84">
        <v>1202</v>
      </c>
      <c r="F277" s="77" t="s">
        <v>1136</v>
      </c>
      <c r="G277" s="75" t="s">
        <v>1131</v>
      </c>
      <c r="H277" s="77" t="s">
        <v>1137</v>
      </c>
      <c r="I277" s="75">
        <v>1202003</v>
      </c>
      <c r="J277" s="79" t="s">
        <v>330</v>
      </c>
      <c r="K277" s="75" t="s">
        <v>1138</v>
      </c>
      <c r="L277" s="75">
        <v>120200300</v>
      </c>
      <c r="M277" s="81">
        <v>2020680810129</v>
      </c>
      <c r="N277" s="77" t="s">
        <v>1141</v>
      </c>
      <c r="O277" s="82">
        <v>12</v>
      </c>
      <c r="P277" s="72">
        <v>3945935125</v>
      </c>
      <c r="Q277" s="73">
        <v>0</v>
      </c>
      <c r="R277" s="73">
        <v>0</v>
      </c>
      <c r="S277" s="73">
        <v>0</v>
      </c>
      <c r="T277" s="73">
        <v>0</v>
      </c>
      <c r="U277" s="73">
        <v>0</v>
      </c>
      <c r="V277" s="73">
        <v>0</v>
      </c>
      <c r="W277" s="73">
        <v>0</v>
      </c>
      <c r="X277" s="73">
        <v>0</v>
      </c>
      <c r="Y277" s="73">
        <v>0</v>
      </c>
      <c r="Z277" s="73">
        <v>0</v>
      </c>
      <c r="AA277" s="73">
        <v>0</v>
      </c>
      <c r="AB277" s="73">
        <v>0</v>
      </c>
      <c r="AC277" s="73">
        <v>0</v>
      </c>
      <c r="AD277" s="73">
        <v>0</v>
      </c>
      <c r="AE277" s="95">
        <f>+SUM('POAI 2022 - RANGO'!$P277:$AD277)</f>
        <v>3945935125</v>
      </c>
    </row>
    <row r="278" spans="1:33" ht="53" thickBot="1" x14ac:dyDescent="0.4">
      <c r="A278" s="94" t="s">
        <v>325</v>
      </c>
      <c r="B278" s="75">
        <v>12</v>
      </c>
      <c r="C278" s="75" t="s">
        <v>326</v>
      </c>
      <c r="D278" s="75" t="s">
        <v>684</v>
      </c>
      <c r="E278" s="84">
        <v>1202</v>
      </c>
      <c r="F278" s="77" t="s">
        <v>1136</v>
      </c>
      <c r="G278" s="75" t="s">
        <v>1131</v>
      </c>
      <c r="H278" s="77" t="s">
        <v>1137</v>
      </c>
      <c r="I278" s="75">
        <v>1202003</v>
      </c>
      <c r="J278" s="79" t="s">
        <v>330</v>
      </c>
      <c r="K278" s="75" t="s">
        <v>1138</v>
      </c>
      <c r="L278" s="75">
        <v>120200300</v>
      </c>
      <c r="M278" s="81">
        <v>2021680810024</v>
      </c>
      <c r="N278" s="77" t="s">
        <v>1142</v>
      </c>
      <c r="O278" s="82">
        <v>12</v>
      </c>
      <c r="P278" s="72">
        <v>467500000</v>
      </c>
      <c r="Q278" s="73">
        <v>0</v>
      </c>
      <c r="R278" s="73">
        <v>0</v>
      </c>
      <c r="S278" s="73">
        <v>0</v>
      </c>
      <c r="T278" s="73">
        <v>0</v>
      </c>
      <c r="U278" s="73">
        <v>0</v>
      </c>
      <c r="V278" s="73">
        <v>0</v>
      </c>
      <c r="W278" s="73">
        <v>0</v>
      </c>
      <c r="X278" s="73">
        <v>0</v>
      </c>
      <c r="Y278" s="73">
        <v>0</v>
      </c>
      <c r="Z278" s="73">
        <v>0</v>
      </c>
      <c r="AA278" s="73">
        <v>0</v>
      </c>
      <c r="AB278" s="73">
        <v>0</v>
      </c>
      <c r="AC278" s="73">
        <v>0</v>
      </c>
      <c r="AD278" s="73">
        <v>0</v>
      </c>
      <c r="AE278" s="95">
        <f>+SUM('POAI 2022 - RANGO'!$P278:$AD278)</f>
        <v>467500000</v>
      </c>
    </row>
    <row r="279" spans="1:33" ht="53" thickBot="1" x14ac:dyDescent="0.4">
      <c r="A279" s="94" t="s">
        <v>325</v>
      </c>
      <c r="B279" s="75">
        <v>12</v>
      </c>
      <c r="C279" s="75" t="s">
        <v>326</v>
      </c>
      <c r="D279" s="75" t="s">
        <v>1143</v>
      </c>
      <c r="E279" s="84">
        <v>1207</v>
      </c>
      <c r="F279" s="77" t="s">
        <v>1144</v>
      </c>
      <c r="G279" s="75" t="s">
        <v>1131</v>
      </c>
      <c r="H279" s="77" t="s">
        <v>1145</v>
      </c>
      <c r="I279" s="75">
        <v>1207004</v>
      </c>
      <c r="J279" s="79" t="s">
        <v>331</v>
      </c>
      <c r="K279" s="75" t="s">
        <v>1146</v>
      </c>
      <c r="L279" s="75">
        <v>120700400</v>
      </c>
      <c r="M279" s="81">
        <v>2021680810020</v>
      </c>
      <c r="N279" s="77" t="s">
        <v>1147</v>
      </c>
      <c r="O279" s="82">
        <v>1</v>
      </c>
      <c r="P279" s="72">
        <v>1071454217.5</v>
      </c>
      <c r="Q279" s="73">
        <v>0</v>
      </c>
      <c r="R279" s="73">
        <v>0</v>
      </c>
      <c r="S279" s="73">
        <v>0</v>
      </c>
      <c r="T279" s="73">
        <v>0</v>
      </c>
      <c r="U279" s="73">
        <v>0</v>
      </c>
      <c r="V279" s="73">
        <v>0</v>
      </c>
      <c r="W279" s="73">
        <v>0</v>
      </c>
      <c r="X279" s="73">
        <v>0</v>
      </c>
      <c r="Y279" s="73">
        <v>0</v>
      </c>
      <c r="Z279" s="73">
        <v>0</v>
      </c>
      <c r="AA279" s="73">
        <v>0</v>
      </c>
      <c r="AB279" s="73">
        <v>0</v>
      </c>
      <c r="AC279" s="73">
        <v>0</v>
      </c>
      <c r="AD279" s="73">
        <v>0</v>
      </c>
      <c r="AE279" s="95">
        <f>+SUM('POAI 2022 - RANGO'!$P279:$AD279)</f>
        <v>1071454217.5</v>
      </c>
      <c r="AG279" s="85">
        <v>1078290843.5</v>
      </c>
    </row>
    <row r="280" spans="1:33" ht="63.5" thickBot="1" x14ac:dyDescent="0.4">
      <c r="A280" s="94" t="s">
        <v>325</v>
      </c>
      <c r="B280" s="75">
        <v>12</v>
      </c>
      <c r="C280" s="75" t="s">
        <v>333</v>
      </c>
      <c r="D280" s="75" t="s">
        <v>684</v>
      </c>
      <c r="E280" s="84">
        <v>1202</v>
      </c>
      <c r="F280" s="77" t="s">
        <v>1148</v>
      </c>
      <c r="G280" s="75" t="s">
        <v>1131</v>
      </c>
      <c r="H280" s="77" t="s">
        <v>687</v>
      </c>
      <c r="I280" s="75">
        <v>1202019</v>
      </c>
      <c r="J280" s="79" t="s">
        <v>1149</v>
      </c>
      <c r="K280" s="75" t="s">
        <v>689</v>
      </c>
      <c r="L280" s="75">
        <v>120201900</v>
      </c>
      <c r="M280" s="81">
        <v>2021680810001</v>
      </c>
      <c r="N280" s="77" t="s">
        <v>1150</v>
      </c>
      <c r="O280" s="82">
        <v>1</v>
      </c>
      <c r="P280" s="72">
        <v>1700000000</v>
      </c>
      <c r="Q280" s="73">
        <v>0</v>
      </c>
      <c r="R280" s="73">
        <v>0</v>
      </c>
      <c r="S280" s="73">
        <v>0</v>
      </c>
      <c r="T280" s="73">
        <v>0</v>
      </c>
      <c r="U280" s="73">
        <v>0</v>
      </c>
      <c r="V280" s="73">
        <v>0</v>
      </c>
      <c r="W280" s="73">
        <v>0</v>
      </c>
      <c r="X280" s="73">
        <v>0</v>
      </c>
      <c r="Y280" s="73">
        <v>0</v>
      </c>
      <c r="Z280" s="73">
        <v>0</v>
      </c>
      <c r="AA280" s="73">
        <v>0</v>
      </c>
      <c r="AB280" s="73">
        <v>0</v>
      </c>
      <c r="AC280" s="73">
        <v>0</v>
      </c>
      <c r="AD280" s="73">
        <v>0</v>
      </c>
      <c r="AE280" s="95">
        <f>+SUM('POAI 2022 - RANGO'!$P280:$AD280)</f>
        <v>1700000000</v>
      </c>
    </row>
    <row r="281" spans="1:33" ht="63.5" thickBot="1" x14ac:dyDescent="0.4">
      <c r="A281" s="94" t="s">
        <v>325</v>
      </c>
      <c r="B281" s="75">
        <v>12</v>
      </c>
      <c r="C281" s="75" t="s">
        <v>333</v>
      </c>
      <c r="D281" s="75" t="s">
        <v>684</v>
      </c>
      <c r="E281" s="84">
        <v>1202</v>
      </c>
      <c r="F281" s="77" t="s">
        <v>1148</v>
      </c>
      <c r="G281" s="75" t="s">
        <v>1131</v>
      </c>
      <c r="H281" s="77" t="s">
        <v>687</v>
      </c>
      <c r="I281" s="75">
        <v>1202019</v>
      </c>
      <c r="J281" s="79" t="s">
        <v>335</v>
      </c>
      <c r="K281" s="75" t="s">
        <v>689</v>
      </c>
      <c r="L281" s="75">
        <v>120201900</v>
      </c>
      <c r="M281" s="81">
        <v>2021680810017</v>
      </c>
      <c r="N281" s="77" t="s">
        <v>1151</v>
      </c>
      <c r="O281" s="82">
        <v>1</v>
      </c>
      <c r="P281" s="73">
        <v>320000000</v>
      </c>
      <c r="Q281" s="73">
        <v>0</v>
      </c>
      <c r="R281" s="73">
        <v>0</v>
      </c>
      <c r="S281" s="73">
        <v>0</v>
      </c>
      <c r="T281" s="73">
        <v>0</v>
      </c>
      <c r="U281" s="73">
        <v>0</v>
      </c>
      <c r="V281" s="73">
        <v>0</v>
      </c>
      <c r="W281" s="73">
        <v>0</v>
      </c>
      <c r="X281" s="73">
        <v>0</v>
      </c>
      <c r="Y281" s="73">
        <v>0</v>
      </c>
      <c r="Z281" s="73">
        <v>0</v>
      </c>
      <c r="AA281" s="73">
        <v>0</v>
      </c>
      <c r="AB281" s="73">
        <v>0</v>
      </c>
      <c r="AC281" s="73">
        <v>0</v>
      </c>
      <c r="AD281" s="73">
        <v>0</v>
      </c>
      <c r="AE281" s="95">
        <f>+SUM('POAI 2022 - RANGO'!$P281:$AD281)</f>
        <v>320000000</v>
      </c>
    </row>
    <row r="282" spans="1:33" ht="53" thickBot="1" x14ac:dyDescent="0.4">
      <c r="A282" s="94" t="s">
        <v>325</v>
      </c>
      <c r="B282" s="75">
        <v>12</v>
      </c>
      <c r="C282" s="75" t="s">
        <v>333</v>
      </c>
      <c r="D282" s="75" t="s">
        <v>1143</v>
      </c>
      <c r="E282" s="84">
        <v>1207</v>
      </c>
      <c r="F282" s="77" t="s">
        <v>1152</v>
      </c>
      <c r="G282" s="75" t="s">
        <v>1131</v>
      </c>
      <c r="H282" s="77" t="s">
        <v>1153</v>
      </c>
      <c r="I282" s="75">
        <v>1207002</v>
      </c>
      <c r="J282" s="79" t="s">
        <v>337</v>
      </c>
      <c r="K282" s="75" t="s">
        <v>1154</v>
      </c>
      <c r="L282" s="75">
        <v>120700203</v>
      </c>
      <c r="M282" s="81">
        <v>2020004680081</v>
      </c>
      <c r="N282" s="77" t="s">
        <v>1155</v>
      </c>
      <c r="O282" s="82">
        <v>1</v>
      </c>
      <c r="P282" s="72">
        <v>900000000</v>
      </c>
      <c r="Q282" s="73">
        <v>0</v>
      </c>
      <c r="R282" s="73">
        <v>0</v>
      </c>
      <c r="S282" s="73">
        <v>0</v>
      </c>
      <c r="T282" s="73">
        <v>0</v>
      </c>
      <c r="U282" s="73">
        <v>0</v>
      </c>
      <c r="V282" s="73">
        <v>0</v>
      </c>
      <c r="W282" s="73">
        <v>0</v>
      </c>
      <c r="X282" s="73">
        <v>0</v>
      </c>
      <c r="Y282" s="73">
        <v>0</v>
      </c>
      <c r="Z282" s="73">
        <v>0</v>
      </c>
      <c r="AA282" s="73">
        <v>0</v>
      </c>
      <c r="AB282" s="73">
        <v>0</v>
      </c>
      <c r="AC282" s="73">
        <v>0</v>
      </c>
      <c r="AD282" s="73">
        <v>0</v>
      </c>
      <c r="AE282" s="95">
        <f>+SUM('POAI 2022 - RANGO'!$P282:$AD282)</f>
        <v>900000000</v>
      </c>
    </row>
    <row r="283" spans="1:33" ht="42.5" thickBot="1" x14ac:dyDescent="0.4">
      <c r="A283" s="94" t="s">
        <v>325</v>
      </c>
      <c r="B283" s="75">
        <v>12</v>
      </c>
      <c r="C283" s="75" t="s">
        <v>339</v>
      </c>
      <c r="D283" s="75" t="s">
        <v>1156</v>
      </c>
      <c r="E283" s="84">
        <v>1204</v>
      </c>
      <c r="F283" s="77" t="s">
        <v>1157</v>
      </c>
      <c r="G283" s="75" t="s">
        <v>1131</v>
      </c>
      <c r="H283" s="77" t="s">
        <v>1158</v>
      </c>
      <c r="I283" s="75">
        <v>1204016</v>
      </c>
      <c r="J283" s="79" t="s">
        <v>338</v>
      </c>
      <c r="K283" s="75" t="s">
        <v>1159</v>
      </c>
      <c r="L283" s="75">
        <v>120401601</v>
      </c>
      <c r="M283" s="81">
        <v>2021680810017</v>
      </c>
      <c r="N283" s="77" t="s">
        <v>1160</v>
      </c>
      <c r="O283" s="82">
        <v>3</v>
      </c>
      <c r="P283" s="72">
        <v>1290000000</v>
      </c>
      <c r="Q283" s="73">
        <v>0</v>
      </c>
      <c r="R283" s="73">
        <v>0</v>
      </c>
      <c r="S283" s="73">
        <v>0</v>
      </c>
      <c r="T283" s="73">
        <v>0</v>
      </c>
      <c r="U283" s="73">
        <v>0</v>
      </c>
      <c r="V283" s="73">
        <v>0</v>
      </c>
      <c r="W283" s="73">
        <v>0</v>
      </c>
      <c r="X283" s="73">
        <v>0</v>
      </c>
      <c r="Y283" s="73">
        <v>0</v>
      </c>
      <c r="Z283" s="73">
        <v>0</v>
      </c>
      <c r="AA283" s="73">
        <v>0</v>
      </c>
      <c r="AB283" s="73">
        <v>0</v>
      </c>
      <c r="AC283" s="73">
        <v>0</v>
      </c>
      <c r="AD283" s="73">
        <v>0</v>
      </c>
      <c r="AE283" s="95">
        <f>+SUM('POAI 2022 - RANGO'!$P283:$AD283)</f>
        <v>1290000000</v>
      </c>
    </row>
    <row r="284" spans="1:33" ht="42.5" thickBot="1" x14ac:dyDescent="0.4">
      <c r="A284" s="94" t="s">
        <v>325</v>
      </c>
      <c r="B284" s="75">
        <v>12</v>
      </c>
      <c r="C284" s="75" t="s">
        <v>339</v>
      </c>
      <c r="D284" s="75" t="s">
        <v>684</v>
      </c>
      <c r="E284" s="84">
        <v>1202</v>
      </c>
      <c r="F284" s="77" t="s">
        <v>1157</v>
      </c>
      <c r="G284" s="75" t="s">
        <v>1131</v>
      </c>
      <c r="H284" s="77" t="s">
        <v>1161</v>
      </c>
      <c r="I284" s="75">
        <v>1202021</v>
      </c>
      <c r="J284" s="79" t="s">
        <v>1162</v>
      </c>
      <c r="K284" s="75" t="s">
        <v>1163</v>
      </c>
      <c r="L284" s="75">
        <v>120202100</v>
      </c>
      <c r="M284" s="81">
        <v>2021680810017</v>
      </c>
      <c r="N284" s="77" t="s">
        <v>1160</v>
      </c>
      <c r="O284" s="82">
        <v>4</v>
      </c>
      <c r="P284" s="72">
        <v>60000000</v>
      </c>
      <c r="Q284" s="73">
        <v>0</v>
      </c>
      <c r="R284" s="73">
        <v>0</v>
      </c>
      <c r="S284" s="73">
        <v>0</v>
      </c>
      <c r="T284" s="73">
        <v>0</v>
      </c>
      <c r="U284" s="73">
        <v>0</v>
      </c>
      <c r="V284" s="73">
        <v>0</v>
      </c>
      <c r="W284" s="73">
        <v>0</v>
      </c>
      <c r="X284" s="73">
        <v>0</v>
      </c>
      <c r="Y284" s="73">
        <v>0</v>
      </c>
      <c r="Z284" s="73">
        <v>0</v>
      </c>
      <c r="AA284" s="73">
        <v>0</v>
      </c>
      <c r="AB284" s="73">
        <v>0</v>
      </c>
      <c r="AC284" s="73">
        <v>0</v>
      </c>
      <c r="AD284" s="73">
        <v>0</v>
      </c>
      <c r="AE284" s="95">
        <f>+SUM('POAI 2022 - RANGO'!$P284:$AD284)</f>
        <v>60000000</v>
      </c>
    </row>
    <row r="285" spans="1:33" ht="84.5" thickBot="1" x14ac:dyDescent="0.4">
      <c r="A285" s="94" t="s">
        <v>243</v>
      </c>
      <c r="B285" s="75">
        <v>32</v>
      </c>
      <c r="C285" s="75" t="s">
        <v>244</v>
      </c>
      <c r="D285" s="75" t="s">
        <v>1164</v>
      </c>
      <c r="E285" s="84">
        <v>3206</v>
      </c>
      <c r="F285" s="77" t="s">
        <v>1165</v>
      </c>
      <c r="G285" s="75" t="s">
        <v>1131</v>
      </c>
      <c r="H285" s="77" t="s">
        <v>1166</v>
      </c>
      <c r="I285" s="75">
        <v>3206003</v>
      </c>
      <c r="J285" s="79" t="s">
        <v>249</v>
      </c>
      <c r="K285" s="75" t="s">
        <v>1167</v>
      </c>
      <c r="L285" s="75">
        <v>320600302</v>
      </c>
      <c r="M285" s="81">
        <v>2021680810013</v>
      </c>
      <c r="N285" s="77" t="s">
        <v>1168</v>
      </c>
      <c r="O285" s="82">
        <v>2</v>
      </c>
      <c r="P285" s="72">
        <v>986500000</v>
      </c>
      <c r="Q285" s="73">
        <v>0</v>
      </c>
      <c r="R285" s="73">
        <v>0</v>
      </c>
      <c r="S285" s="73">
        <v>0</v>
      </c>
      <c r="T285" s="73">
        <v>0</v>
      </c>
      <c r="U285" s="73">
        <v>0</v>
      </c>
      <c r="V285" s="73">
        <v>0</v>
      </c>
      <c r="W285" s="73">
        <v>0</v>
      </c>
      <c r="X285" s="73">
        <v>0</v>
      </c>
      <c r="Y285" s="73">
        <v>0</v>
      </c>
      <c r="Z285" s="73">
        <v>0</v>
      </c>
      <c r="AA285" s="73">
        <v>0</v>
      </c>
      <c r="AB285" s="73">
        <v>0</v>
      </c>
      <c r="AC285" s="73">
        <v>0</v>
      </c>
      <c r="AD285" s="73">
        <v>0</v>
      </c>
      <c r="AE285" s="95">
        <f>+SUM('POAI 2022 - RANGO'!$P285:$AD285)</f>
        <v>986500000</v>
      </c>
    </row>
    <row r="286" spans="1:33" ht="42.5" thickBot="1" x14ac:dyDescent="0.4">
      <c r="A286" s="94" t="s">
        <v>291</v>
      </c>
      <c r="B286" s="75">
        <v>45</v>
      </c>
      <c r="C286" s="75" t="s">
        <v>307</v>
      </c>
      <c r="D286" s="75" t="s">
        <v>1169</v>
      </c>
      <c r="E286" s="84">
        <v>4501</v>
      </c>
      <c r="F286" s="77" t="s">
        <v>1170</v>
      </c>
      <c r="G286" s="75" t="s">
        <v>1131</v>
      </c>
      <c r="H286" s="77" t="s">
        <v>1171</v>
      </c>
      <c r="I286" s="75">
        <v>4501026</v>
      </c>
      <c r="J286" s="79" t="s">
        <v>308</v>
      </c>
      <c r="K286" s="75" t="s">
        <v>1172</v>
      </c>
      <c r="L286" s="75">
        <v>450102601</v>
      </c>
      <c r="M286" s="81">
        <v>2020680810129</v>
      </c>
      <c r="N286" s="77" t="s">
        <v>1141</v>
      </c>
      <c r="O286" s="82">
        <v>1</v>
      </c>
      <c r="P286" s="72">
        <v>0</v>
      </c>
      <c r="Q286" s="73">
        <v>0</v>
      </c>
      <c r="R286" s="73">
        <v>0</v>
      </c>
      <c r="S286" s="73">
        <v>0</v>
      </c>
      <c r="T286" s="73">
        <v>0</v>
      </c>
      <c r="U286" s="73">
        <v>0</v>
      </c>
      <c r="V286" s="73">
        <v>0</v>
      </c>
      <c r="W286" s="73">
        <v>0</v>
      </c>
      <c r="X286" s="73">
        <v>0</v>
      </c>
      <c r="Y286" s="73">
        <v>0</v>
      </c>
      <c r="Z286" s="73">
        <v>0</v>
      </c>
      <c r="AA286" s="73">
        <v>0</v>
      </c>
      <c r="AB286" s="73">
        <v>0</v>
      </c>
      <c r="AC286" s="73">
        <v>0</v>
      </c>
      <c r="AD286" s="73">
        <v>134928631.78999999</v>
      </c>
      <c r="AE286" s="95">
        <f>+SUM('POAI 2022 - RANGO'!$P286:$AD286)</f>
        <v>134928631.78999999</v>
      </c>
    </row>
    <row r="287" spans="1:33" ht="53" thickBot="1" x14ac:dyDescent="0.4">
      <c r="A287" s="94" t="s">
        <v>291</v>
      </c>
      <c r="B287" s="75">
        <v>45</v>
      </c>
      <c r="C287" s="75" t="s">
        <v>307</v>
      </c>
      <c r="D287" s="75" t="s">
        <v>1169</v>
      </c>
      <c r="E287" s="84">
        <v>4501</v>
      </c>
      <c r="F287" s="77" t="s">
        <v>1173</v>
      </c>
      <c r="G287" s="75" t="s">
        <v>1131</v>
      </c>
      <c r="H287" s="77" t="s">
        <v>1174</v>
      </c>
      <c r="I287" s="75">
        <v>4501039</v>
      </c>
      <c r="J287" s="79" t="s">
        <v>313</v>
      </c>
      <c r="K287" s="75" t="s">
        <v>1175</v>
      </c>
      <c r="L287" s="75">
        <v>450103900</v>
      </c>
      <c r="M287" s="81">
        <v>2021680810049</v>
      </c>
      <c r="N287" s="77" t="s">
        <v>1176</v>
      </c>
      <c r="O287" s="82">
        <v>5</v>
      </c>
      <c r="P287" s="72">
        <v>3308094541.5</v>
      </c>
      <c r="Q287" s="73">
        <v>0</v>
      </c>
      <c r="R287" s="73">
        <v>0</v>
      </c>
      <c r="S287" s="73">
        <v>0</v>
      </c>
      <c r="T287" s="73">
        <v>0</v>
      </c>
      <c r="U287" s="73">
        <v>0</v>
      </c>
      <c r="V287" s="73">
        <v>0</v>
      </c>
      <c r="W287" s="73">
        <v>0</v>
      </c>
      <c r="X287" s="73">
        <v>0</v>
      </c>
      <c r="Y287" s="73">
        <v>0</v>
      </c>
      <c r="Z287" s="73">
        <v>0</v>
      </c>
      <c r="AA287" s="73">
        <v>0</v>
      </c>
      <c r="AB287" s="73">
        <v>0</v>
      </c>
      <c r="AC287" s="73">
        <v>0</v>
      </c>
      <c r="AD287" s="73">
        <v>0</v>
      </c>
      <c r="AE287" s="95">
        <f>+SUM('POAI 2022 - RANGO'!$P287:$AD287)</f>
        <v>3308094541.5</v>
      </c>
    </row>
    <row r="288" spans="1:33" ht="63.5" thickBot="1" x14ac:dyDescent="0.4">
      <c r="A288" s="94" t="s">
        <v>291</v>
      </c>
      <c r="B288" s="75">
        <v>45</v>
      </c>
      <c r="C288" s="75" t="s">
        <v>307</v>
      </c>
      <c r="D288" s="75" t="s">
        <v>1169</v>
      </c>
      <c r="E288" s="84">
        <v>4501</v>
      </c>
      <c r="F288" s="77" t="s">
        <v>1173</v>
      </c>
      <c r="G288" s="75" t="s">
        <v>1131</v>
      </c>
      <c r="H288" s="77" t="s">
        <v>1174</v>
      </c>
      <c r="I288" s="75">
        <v>4501039</v>
      </c>
      <c r="J288" s="79" t="s">
        <v>313</v>
      </c>
      <c r="K288" s="75" t="s">
        <v>1175</v>
      </c>
      <c r="L288" s="75">
        <v>450103900</v>
      </c>
      <c r="M288" s="81">
        <v>2021680810053</v>
      </c>
      <c r="N288" s="77" t="s">
        <v>1177</v>
      </c>
      <c r="O288" s="82">
        <v>5</v>
      </c>
      <c r="P288" s="72">
        <v>149808193.47</v>
      </c>
      <c r="Q288" s="73">
        <v>0</v>
      </c>
      <c r="R288" s="73">
        <v>0</v>
      </c>
      <c r="S288" s="73">
        <v>0</v>
      </c>
      <c r="T288" s="73">
        <v>0</v>
      </c>
      <c r="U288" s="73">
        <v>0</v>
      </c>
      <c r="V288" s="73">
        <v>0</v>
      </c>
      <c r="W288" s="73">
        <v>0</v>
      </c>
      <c r="X288" s="73">
        <v>0</v>
      </c>
      <c r="Y288" s="73">
        <v>0</v>
      </c>
      <c r="Z288" s="73">
        <v>0</v>
      </c>
      <c r="AA288" s="73">
        <v>0</v>
      </c>
      <c r="AB288" s="73">
        <v>0</v>
      </c>
      <c r="AC288" s="73">
        <v>0</v>
      </c>
      <c r="AD288" s="73">
        <v>0</v>
      </c>
      <c r="AE288" s="95">
        <f>+SUM('POAI 2022 - RANGO'!$P288:$AD288)</f>
        <v>149808193.47</v>
      </c>
    </row>
    <row r="289" spans="1:31" ht="42.5" thickBot="1" x14ac:dyDescent="0.4">
      <c r="A289" s="94" t="s">
        <v>291</v>
      </c>
      <c r="B289" s="75">
        <v>45</v>
      </c>
      <c r="C289" s="75" t="s">
        <v>319</v>
      </c>
      <c r="D289" s="75" t="s">
        <v>1169</v>
      </c>
      <c r="E289" s="84">
        <v>4501</v>
      </c>
      <c r="F289" s="77" t="s">
        <v>1178</v>
      </c>
      <c r="G289" s="75" t="s">
        <v>1131</v>
      </c>
      <c r="H289" s="77" t="s">
        <v>1179</v>
      </c>
      <c r="I289" s="75">
        <v>4501004</v>
      </c>
      <c r="J289" s="79" t="s">
        <v>318</v>
      </c>
      <c r="K289" s="75" t="s">
        <v>1180</v>
      </c>
      <c r="L289" s="75">
        <v>450100400</v>
      </c>
      <c r="M289" s="81">
        <v>2020680810104</v>
      </c>
      <c r="N289" s="77" t="s">
        <v>1181</v>
      </c>
      <c r="O289" s="87">
        <v>1</v>
      </c>
      <c r="P289" s="72">
        <v>454871680.80000001</v>
      </c>
      <c r="Q289" s="73">
        <v>0</v>
      </c>
      <c r="R289" s="73">
        <v>0</v>
      </c>
      <c r="S289" s="73">
        <v>0</v>
      </c>
      <c r="T289" s="73">
        <v>0</v>
      </c>
      <c r="U289" s="73">
        <v>0</v>
      </c>
      <c r="V289" s="73">
        <v>0</v>
      </c>
      <c r="W289" s="73">
        <v>0</v>
      </c>
      <c r="X289" s="73">
        <v>0</v>
      </c>
      <c r="Y289" s="73">
        <v>0</v>
      </c>
      <c r="Z289" s="73">
        <v>0</v>
      </c>
      <c r="AA289" s="73">
        <v>0</v>
      </c>
      <c r="AB289" s="73">
        <v>0</v>
      </c>
      <c r="AC289" s="73">
        <v>0</v>
      </c>
      <c r="AD289" s="73">
        <v>0</v>
      </c>
      <c r="AE289" s="95">
        <f>+SUM('POAI 2022 - RANGO'!$P289:$AD289)</f>
        <v>454871680.80000001</v>
      </c>
    </row>
    <row r="290" spans="1:31" ht="42.5" thickBot="1" x14ac:dyDescent="0.4">
      <c r="A290" s="94" t="s">
        <v>291</v>
      </c>
      <c r="B290" s="75">
        <v>45</v>
      </c>
      <c r="C290" s="75" t="s">
        <v>319</v>
      </c>
      <c r="D290" s="75" t="s">
        <v>1169</v>
      </c>
      <c r="E290" s="84">
        <v>4501</v>
      </c>
      <c r="F290" s="77" t="s">
        <v>1178</v>
      </c>
      <c r="G290" s="75" t="s">
        <v>1131</v>
      </c>
      <c r="H290" s="77" t="s">
        <v>1179</v>
      </c>
      <c r="I290" s="75">
        <v>4501004</v>
      </c>
      <c r="J290" s="79" t="s">
        <v>320</v>
      </c>
      <c r="K290" s="75" t="s">
        <v>1180</v>
      </c>
      <c r="L290" s="75">
        <v>450100400</v>
      </c>
      <c r="M290" s="81">
        <v>2020680810105</v>
      </c>
      <c r="N290" s="77" t="s">
        <v>1182</v>
      </c>
      <c r="O290" s="82">
        <v>1</v>
      </c>
      <c r="P290" s="72">
        <f>194944888.2+590000000</f>
        <v>784944888.20000005</v>
      </c>
      <c r="Q290" s="73">
        <v>0</v>
      </c>
      <c r="R290" s="73">
        <v>0</v>
      </c>
      <c r="S290" s="73">
        <v>0</v>
      </c>
      <c r="T290" s="73">
        <v>0</v>
      </c>
      <c r="U290" s="73">
        <v>0</v>
      </c>
      <c r="V290" s="73">
        <v>0</v>
      </c>
      <c r="W290" s="73">
        <v>0</v>
      </c>
      <c r="X290" s="73">
        <v>0</v>
      </c>
      <c r="Y290" s="73">
        <v>0</v>
      </c>
      <c r="Z290" s="73">
        <v>0</v>
      </c>
      <c r="AA290" s="73">
        <v>0</v>
      </c>
      <c r="AB290" s="73">
        <v>0</v>
      </c>
      <c r="AC290" s="73">
        <v>0</v>
      </c>
      <c r="AD290" s="73">
        <v>0</v>
      </c>
      <c r="AE290" s="95">
        <f>+SUM('POAI 2022 - RANGO'!$P290:$AD290)</f>
        <v>784944888.20000005</v>
      </c>
    </row>
    <row r="291" spans="1:31" ht="53" thickBot="1" x14ac:dyDescent="0.4">
      <c r="A291" s="94" t="s">
        <v>291</v>
      </c>
      <c r="B291" s="75">
        <v>45</v>
      </c>
      <c r="C291" s="75" t="s">
        <v>307</v>
      </c>
      <c r="D291" s="75" t="s">
        <v>1169</v>
      </c>
      <c r="E291" s="84">
        <v>4501</v>
      </c>
      <c r="F291" s="77" t="s">
        <v>1173</v>
      </c>
      <c r="G291" s="75" t="s">
        <v>1183</v>
      </c>
      <c r="H291" s="77" t="s">
        <v>1174</v>
      </c>
      <c r="I291" s="75">
        <v>4501039</v>
      </c>
      <c r="J291" s="79" t="s">
        <v>485</v>
      </c>
      <c r="K291" s="75" t="s">
        <v>1175</v>
      </c>
      <c r="L291" s="75">
        <v>450103900</v>
      </c>
      <c r="M291" s="81" t="s">
        <v>575</v>
      </c>
      <c r="N291" s="77" t="s">
        <v>1184</v>
      </c>
      <c r="O291" s="82">
        <v>1</v>
      </c>
      <c r="P291" s="72">
        <v>337500000</v>
      </c>
      <c r="Q291" s="73">
        <v>0</v>
      </c>
      <c r="R291" s="73">
        <v>0</v>
      </c>
      <c r="S291" s="73">
        <v>0</v>
      </c>
      <c r="T291" s="73">
        <v>0</v>
      </c>
      <c r="U291" s="73">
        <v>0</v>
      </c>
      <c r="V291" s="73">
        <v>0</v>
      </c>
      <c r="W291" s="73">
        <v>0</v>
      </c>
      <c r="X291" s="73">
        <v>0</v>
      </c>
      <c r="Y291" s="73">
        <v>0</v>
      </c>
      <c r="Z291" s="73">
        <v>0</v>
      </c>
      <c r="AA291" s="73">
        <v>0</v>
      </c>
      <c r="AB291" s="73">
        <v>0</v>
      </c>
      <c r="AC291" s="73">
        <v>0</v>
      </c>
      <c r="AD291" s="73">
        <v>0</v>
      </c>
      <c r="AE291" s="95">
        <f>+SUM('POAI 2022 - RANGO'!$P291:$AD291)</f>
        <v>337500000</v>
      </c>
    </row>
    <row r="292" spans="1:31" ht="53" thickBot="1" x14ac:dyDescent="0.4">
      <c r="A292" s="94" t="s">
        <v>351</v>
      </c>
      <c r="B292" s="74">
        <v>4</v>
      </c>
      <c r="C292" s="75" t="s">
        <v>356</v>
      </c>
      <c r="D292" s="75" t="s">
        <v>1185</v>
      </c>
      <c r="E292" s="76">
        <v>406</v>
      </c>
      <c r="F292" s="77" t="s">
        <v>1186</v>
      </c>
      <c r="G292" s="75" t="s">
        <v>1187</v>
      </c>
      <c r="H292" s="77" t="s">
        <v>1188</v>
      </c>
      <c r="I292" s="78">
        <v>406006</v>
      </c>
      <c r="J292" s="79" t="s">
        <v>1189</v>
      </c>
      <c r="K292" s="75" t="s">
        <v>1190</v>
      </c>
      <c r="L292" s="80">
        <v>40600600</v>
      </c>
      <c r="M292" s="81">
        <v>2020680810078</v>
      </c>
      <c r="N292" s="77" t="s">
        <v>1191</v>
      </c>
      <c r="O292" s="82">
        <v>1</v>
      </c>
      <c r="P292" s="72">
        <v>269097220.41000003</v>
      </c>
      <c r="Q292" s="73">
        <v>0</v>
      </c>
      <c r="R292" s="73">
        <v>0</v>
      </c>
      <c r="S292" s="73">
        <v>0</v>
      </c>
      <c r="T292" s="73">
        <v>0</v>
      </c>
      <c r="U292" s="73">
        <v>0</v>
      </c>
      <c r="V292" s="73">
        <v>19755522.600000001</v>
      </c>
      <c r="W292" s="73">
        <v>0</v>
      </c>
      <c r="X292" s="73">
        <v>0</v>
      </c>
      <c r="Y292" s="73">
        <v>0</v>
      </c>
      <c r="Z292" s="73">
        <v>0</v>
      </c>
      <c r="AA292" s="73">
        <v>0</v>
      </c>
      <c r="AB292" s="73">
        <v>0</v>
      </c>
      <c r="AC292" s="73">
        <v>0</v>
      </c>
      <c r="AD292" s="73">
        <v>28581830.73</v>
      </c>
      <c r="AE292" s="95">
        <f>+SUM('POAI 2022 - RANGO'!$P292:$AD292)</f>
        <v>317434573.74000007</v>
      </c>
    </row>
    <row r="293" spans="1:31" ht="53" thickBot="1" x14ac:dyDescent="0.4">
      <c r="A293" s="94" t="s">
        <v>351</v>
      </c>
      <c r="B293" s="74">
        <v>4</v>
      </c>
      <c r="C293" s="75" t="s">
        <v>356</v>
      </c>
      <c r="D293" s="75" t="s">
        <v>1185</v>
      </c>
      <c r="E293" s="76">
        <v>406</v>
      </c>
      <c r="F293" s="77" t="s">
        <v>1186</v>
      </c>
      <c r="G293" s="75" t="s">
        <v>1187</v>
      </c>
      <c r="H293" s="77" t="s">
        <v>1188</v>
      </c>
      <c r="I293" s="78">
        <v>406006</v>
      </c>
      <c r="J293" s="79" t="s">
        <v>357</v>
      </c>
      <c r="K293" s="75" t="s">
        <v>1190</v>
      </c>
      <c r="L293" s="80">
        <v>40600600</v>
      </c>
      <c r="M293" s="81">
        <v>2021680810025</v>
      </c>
      <c r="N293" s="77" t="s">
        <v>1192</v>
      </c>
      <c r="O293" s="82">
        <v>1</v>
      </c>
      <c r="P293" s="72">
        <v>130000000</v>
      </c>
      <c r="Q293" s="73">
        <v>0</v>
      </c>
      <c r="R293" s="73">
        <v>0</v>
      </c>
      <c r="S293" s="73">
        <v>0</v>
      </c>
      <c r="T293" s="73">
        <v>0</v>
      </c>
      <c r="U293" s="73">
        <v>0</v>
      </c>
      <c r="V293" s="73">
        <v>120000000</v>
      </c>
      <c r="W293" s="73">
        <v>0</v>
      </c>
      <c r="X293" s="73">
        <v>0</v>
      </c>
      <c r="Y293" s="73">
        <v>0</v>
      </c>
      <c r="Z293" s="73">
        <v>0</v>
      </c>
      <c r="AA293" s="73">
        <v>0</v>
      </c>
      <c r="AB293" s="73">
        <v>0</v>
      </c>
      <c r="AC293" s="73">
        <v>0</v>
      </c>
      <c r="AD293" s="73">
        <v>0</v>
      </c>
      <c r="AE293" s="95">
        <f>+SUM('POAI 2022 - RANGO'!$P293:$AD293)</f>
        <v>250000000</v>
      </c>
    </row>
    <row r="294" spans="1:31" ht="53" thickBot="1" x14ac:dyDescent="0.4">
      <c r="A294" s="94" t="s">
        <v>351</v>
      </c>
      <c r="B294" s="74">
        <v>4</v>
      </c>
      <c r="C294" s="75" t="s">
        <v>356</v>
      </c>
      <c r="D294" s="75" t="s">
        <v>1185</v>
      </c>
      <c r="E294" s="76">
        <v>406</v>
      </c>
      <c r="F294" s="77" t="s">
        <v>1193</v>
      </c>
      <c r="G294" s="75" t="s">
        <v>1187</v>
      </c>
      <c r="H294" s="77" t="s">
        <v>1188</v>
      </c>
      <c r="I294" s="78">
        <v>406006</v>
      </c>
      <c r="J294" s="79" t="s">
        <v>358</v>
      </c>
      <c r="K294" s="75" t="s">
        <v>1190</v>
      </c>
      <c r="L294" s="80">
        <v>40600600</v>
      </c>
      <c r="M294" s="81">
        <v>2020680810125</v>
      </c>
      <c r="N294" s="77" t="s">
        <v>1194</v>
      </c>
      <c r="O294" s="82">
        <v>1</v>
      </c>
      <c r="P294" s="72">
        <v>30000000</v>
      </c>
      <c r="Q294" s="73">
        <v>0</v>
      </c>
      <c r="R294" s="73">
        <v>0</v>
      </c>
      <c r="S294" s="73">
        <v>0</v>
      </c>
      <c r="T294" s="73">
        <v>0</v>
      </c>
      <c r="U294" s="73">
        <v>0</v>
      </c>
      <c r="V294" s="73">
        <v>60000000</v>
      </c>
      <c r="W294" s="73">
        <v>0</v>
      </c>
      <c r="X294" s="73">
        <v>0</v>
      </c>
      <c r="Y294" s="73">
        <v>0</v>
      </c>
      <c r="Z294" s="73">
        <v>0</v>
      </c>
      <c r="AA294" s="73">
        <v>0</v>
      </c>
      <c r="AB294" s="73">
        <v>0</v>
      </c>
      <c r="AC294" s="73">
        <v>0</v>
      </c>
      <c r="AD294" s="73">
        <v>0</v>
      </c>
      <c r="AE294" s="95">
        <f>+SUM('POAI 2022 - RANGO'!$P294:$AD294)</f>
        <v>90000000</v>
      </c>
    </row>
    <row r="295" spans="1:31" ht="53" thickBot="1" x14ac:dyDescent="0.4">
      <c r="A295" s="94" t="s">
        <v>351</v>
      </c>
      <c r="B295" s="74">
        <v>4</v>
      </c>
      <c r="C295" s="75" t="s">
        <v>356</v>
      </c>
      <c r="D295" s="75" t="s">
        <v>1185</v>
      </c>
      <c r="E295" s="76">
        <v>406</v>
      </c>
      <c r="F295" s="77" t="s">
        <v>1195</v>
      </c>
      <c r="G295" s="75" t="s">
        <v>1187</v>
      </c>
      <c r="H295" s="77" t="s">
        <v>1196</v>
      </c>
      <c r="I295" s="78">
        <v>406016</v>
      </c>
      <c r="J295" s="79" t="s">
        <v>359</v>
      </c>
      <c r="K295" s="75" t="s">
        <v>1197</v>
      </c>
      <c r="L295" s="80">
        <v>40601601</v>
      </c>
      <c r="M295" s="81">
        <v>2021680810040</v>
      </c>
      <c r="N295" s="77" t="s">
        <v>1198</v>
      </c>
      <c r="O295" s="82">
        <v>1</v>
      </c>
      <c r="P295" s="72">
        <v>0</v>
      </c>
      <c r="Q295" s="73">
        <v>0</v>
      </c>
      <c r="R295" s="73">
        <v>0</v>
      </c>
      <c r="S295" s="73">
        <v>0</v>
      </c>
      <c r="T295" s="73">
        <v>0</v>
      </c>
      <c r="U295" s="73">
        <v>0</v>
      </c>
      <c r="V295" s="73">
        <v>0</v>
      </c>
      <c r="W295" s="73">
        <v>0</v>
      </c>
      <c r="X295" s="73">
        <v>0</v>
      </c>
      <c r="Y295" s="73">
        <v>0</v>
      </c>
      <c r="Z295" s="73">
        <v>0</v>
      </c>
      <c r="AA295" s="73">
        <v>0</v>
      </c>
      <c r="AB295" s="73">
        <v>0</v>
      </c>
      <c r="AC295" s="73">
        <v>0</v>
      </c>
      <c r="AD295" s="73">
        <v>36004799</v>
      </c>
      <c r="AE295" s="95">
        <f>+SUM('POAI 2022 - RANGO'!$P295:$AD295)</f>
        <v>36004799</v>
      </c>
    </row>
    <row r="296" spans="1:31" ht="53" thickBot="1" x14ac:dyDescent="0.4">
      <c r="A296" s="94" t="s">
        <v>351</v>
      </c>
      <c r="B296" s="74">
        <v>4</v>
      </c>
      <c r="C296" s="75" t="s">
        <v>356</v>
      </c>
      <c r="D296" s="75" t="s">
        <v>1199</v>
      </c>
      <c r="E296" s="76">
        <v>401</v>
      </c>
      <c r="F296" s="77" t="s">
        <v>1200</v>
      </c>
      <c r="G296" s="75" t="s">
        <v>1187</v>
      </c>
      <c r="H296" s="77" t="s">
        <v>1201</v>
      </c>
      <c r="I296" s="78">
        <v>401005</v>
      </c>
      <c r="J296" s="79" t="s">
        <v>361</v>
      </c>
      <c r="K296" s="75" t="s">
        <v>1202</v>
      </c>
      <c r="L296" s="80">
        <v>40100500</v>
      </c>
      <c r="M296" s="81">
        <v>2020680810081</v>
      </c>
      <c r="N296" s="77" t="s">
        <v>1203</v>
      </c>
      <c r="O296" s="82">
        <v>900</v>
      </c>
      <c r="P296" s="72">
        <v>668595201.33000004</v>
      </c>
      <c r="Q296" s="73">
        <v>0</v>
      </c>
      <c r="R296" s="73">
        <v>0</v>
      </c>
      <c r="S296" s="73">
        <v>0</v>
      </c>
      <c r="T296" s="73">
        <v>0</v>
      </c>
      <c r="U296" s="73">
        <v>0</v>
      </c>
      <c r="V296" s="73">
        <v>134736532.44</v>
      </c>
      <c r="W296" s="73">
        <v>0</v>
      </c>
      <c r="X296" s="73">
        <v>0</v>
      </c>
      <c r="Y296" s="73">
        <v>0</v>
      </c>
      <c r="Z296" s="73">
        <v>0</v>
      </c>
      <c r="AA296" s="73">
        <v>0</v>
      </c>
      <c r="AB296" s="73">
        <v>0</v>
      </c>
      <c r="AC296" s="73">
        <v>0</v>
      </c>
      <c r="AD296" s="73">
        <v>0</v>
      </c>
      <c r="AE296" s="95">
        <f>+SUM('POAI 2022 - RANGO'!$P296:$AD296)</f>
        <v>803331733.76999998</v>
      </c>
    </row>
    <row r="297" spans="1:31" ht="53" thickBot="1" x14ac:dyDescent="0.4">
      <c r="A297" s="94" t="s">
        <v>351</v>
      </c>
      <c r="B297" s="74">
        <v>4</v>
      </c>
      <c r="C297" s="75" t="s">
        <v>356</v>
      </c>
      <c r="D297" s="75" t="s">
        <v>1199</v>
      </c>
      <c r="E297" s="76">
        <v>401</v>
      </c>
      <c r="F297" s="77" t="s">
        <v>1204</v>
      </c>
      <c r="G297" s="75" t="s">
        <v>1187</v>
      </c>
      <c r="H297" s="77" t="s">
        <v>1205</v>
      </c>
      <c r="I297" s="78">
        <v>401025</v>
      </c>
      <c r="J297" s="79" t="s">
        <v>362</v>
      </c>
      <c r="K297" s="75" t="s">
        <v>1206</v>
      </c>
      <c r="L297" s="80">
        <v>40102500</v>
      </c>
      <c r="M297" s="81">
        <v>2020680810119</v>
      </c>
      <c r="N297" s="77" t="s">
        <v>1207</v>
      </c>
      <c r="O297" s="83">
        <v>0.05</v>
      </c>
      <c r="P297" s="73">
        <v>206999999.99999994</v>
      </c>
      <c r="Q297" s="73">
        <v>0</v>
      </c>
      <c r="R297" s="73">
        <v>0</v>
      </c>
      <c r="S297" s="73">
        <v>0</v>
      </c>
      <c r="T297" s="73">
        <v>0</v>
      </c>
      <c r="U297" s="73">
        <v>0</v>
      </c>
      <c r="V297" s="73">
        <v>0</v>
      </c>
      <c r="W297" s="73">
        <v>0</v>
      </c>
      <c r="X297" s="73">
        <v>0</v>
      </c>
      <c r="Y297" s="73">
        <v>0</v>
      </c>
      <c r="Z297" s="73">
        <v>0</v>
      </c>
      <c r="AA297" s="73">
        <v>0</v>
      </c>
      <c r="AB297" s="73">
        <v>0</v>
      </c>
      <c r="AC297" s="73">
        <v>0</v>
      </c>
      <c r="AD297" s="73">
        <v>380697712</v>
      </c>
      <c r="AE297" s="95">
        <f>+SUM('POAI 2022 - RANGO'!$P297:$AD297)</f>
        <v>587697712</v>
      </c>
    </row>
    <row r="298" spans="1:31" ht="53" thickBot="1" x14ac:dyDescent="0.4">
      <c r="A298" s="94" t="s">
        <v>351</v>
      </c>
      <c r="B298" s="74">
        <v>4</v>
      </c>
      <c r="C298" s="75" t="s">
        <v>356</v>
      </c>
      <c r="D298" s="75" t="s">
        <v>1185</v>
      </c>
      <c r="E298" s="76">
        <v>406</v>
      </c>
      <c r="F298" s="77" t="s">
        <v>1208</v>
      </c>
      <c r="G298" s="75" t="s">
        <v>1187</v>
      </c>
      <c r="H298" s="77" t="s">
        <v>1188</v>
      </c>
      <c r="I298" s="78">
        <v>406006</v>
      </c>
      <c r="J298" s="79" t="s">
        <v>365</v>
      </c>
      <c r="K298" s="75" t="s">
        <v>1190</v>
      </c>
      <c r="L298" s="80">
        <v>40600600</v>
      </c>
      <c r="M298" s="81">
        <v>2020680810055</v>
      </c>
      <c r="N298" s="77" t="s">
        <v>1209</v>
      </c>
      <c r="O298" s="82">
        <v>2</v>
      </c>
      <c r="P298" s="72">
        <v>337340058.35000002</v>
      </c>
      <c r="Q298" s="73">
        <v>0</v>
      </c>
      <c r="R298" s="73">
        <v>0</v>
      </c>
      <c r="S298" s="73">
        <v>0</v>
      </c>
      <c r="T298" s="73">
        <v>0</v>
      </c>
      <c r="U298" s="73">
        <v>0</v>
      </c>
      <c r="V298" s="73">
        <v>226331733.78</v>
      </c>
      <c r="W298" s="73">
        <v>0</v>
      </c>
      <c r="X298" s="73">
        <v>0</v>
      </c>
      <c r="Y298" s="73">
        <v>0</v>
      </c>
      <c r="Z298" s="73">
        <v>0</v>
      </c>
      <c r="AA298" s="73">
        <v>0</v>
      </c>
      <c r="AB298" s="73">
        <v>0</v>
      </c>
      <c r="AC298" s="73">
        <v>0</v>
      </c>
      <c r="AD298" s="73">
        <v>0</v>
      </c>
      <c r="AE298" s="95">
        <f>+SUM('POAI 2022 - RANGO'!$P298:$AD298)</f>
        <v>563671792.13</v>
      </c>
    </row>
    <row r="299" spans="1:31" ht="53" thickBot="1" x14ac:dyDescent="0.4">
      <c r="A299" s="94" t="s">
        <v>351</v>
      </c>
      <c r="B299" s="74">
        <v>4</v>
      </c>
      <c r="C299" s="75" t="s">
        <v>356</v>
      </c>
      <c r="D299" s="75" t="s">
        <v>1199</v>
      </c>
      <c r="E299" s="76">
        <v>401</v>
      </c>
      <c r="F299" s="77" t="s">
        <v>1210</v>
      </c>
      <c r="G299" s="75" t="s">
        <v>1187</v>
      </c>
      <c r="H299" s="77" t="s">
        <v>1211</v>
      </c>
      <c r="I299" s="78">
        <v>401104</v>
      </c>
      <c r="J299" s="79" t="s">
        <v>368</v>
      </c>
      <c r="K299" s="75" t="s">
        <v>1212</v>
      </c>
      <c r="L299" s="80">
        <v>40110400</v>
      </c>
      <c r="M299" s="81">
        <v>2020680810174</v>
      </c>
      <c r="N299" s="77" t="s">
        <v>1213</v>
      </c>
      <c r="O299" s="82">
        <v>1000</v>
      </c>
      <c r="P299" s="72">
        <v>88800000</v>
      </c>
      <c r="Q299" s="73">
        <v>0</v>
      </c>
      <c r="R299" s="73">
        <v>0</v>
      </c>
      <c r="S299" s="73">
        <v>0</v>
      </c>
      <c r="T299" s="73">
        <v>0</v>
      </c>
      <c r="U299" s="73">
        <v>0</v>
      </c>
      <c r="V299" s="73">
        <v>0</v>
      </c>
      <c r="W299" s="73">
        <v>0</v>
      </c>
      <c r="X299" s="73">
        <v>0</v>
      </c>
      <c r="Y299" s="73">
        <v>0</v>
      </c>
      <c r="Z299" s="73">
        <v>0</v>
      </c>
      <c r="AA299" s="73">
        <v>0</v>
      </c>
      <c r="AB299" s="73">
        <v>0</v>
      </c>
      <c r="AC299" s="73">
        <v>0</v>
      </c>
      <c r="AD299" s="73">
        <v>0</v>
      </c>
      <c r="AE299" s="95">
        <f>+SUM('POAI 2022 - RANGO'!$P299:$AD299)</f>
        <v>88800000</v>
      </c>
    </row>
    <row r="300" spans="1:31" ht="53" thickBot="1" x14ac:dyDescent="0.4">
      <c r="A300" s="94" t="s">
        <v>351</v>
      </c>
      <c r="B300" s="74">
        <v>4</v>
      </c>
      <c r="C300" s="75" t="s">
        <v>356</v>
      </c>
      <c r="D300" s="75" t="s">
        <v>1199</v>
      </c>
      <c r="E300" s="76">
        <v>401</v>
      </c>
      <c r="F300" s="77" t="s">
        <v>1214</v>
      </c>
      <c r="G300" s="75" t="s">
        <v>1187</v>
      </c>
      <c r="H300" s="77" t="s">
        <v>1215</v>
      </c>
      <c r="I300" s="78">
        <v>401094</v>
      </c>
      <c r="J300" s="79" t="s">
        <v>369</v>
      </c>
      <c r="K300" s="75" t="s">
        <v>1216</v>
      </c>
      <c r="L300" s="80">
        <v>40109400</v>
      </c>
      <c r="M300" s="81">
        <v>2020680810053</v>
      </c>
      <c r="N300" s="77" t="s">
        <v>1217</v>
      </c>
      <c r="O300" s="82">
        <v>1</v>
      </c>
      <c r="P300" s="73">
        <v>731331733.77777302</v>
      </c>
      <c r="Q300" s="73">
        <v>0</v>
      </c>
      <c r="R300" s="73">
        <v>0</v>
      </c>
      <c r="S300" s="73">
        <v>0</v>
      </c>
      <c r="T300" s="73">
        <v>0</v>
      </c>
      <c r="U300" s="73">
        <v>0</v>
      </c>
      <c r="V300" s="73">
        <v>0</v>
      </c>
      <c r="W300" s="73">
        <v>0</v>
      </c>
      <c r="X300" s="73">
        <v>0</v>
      </c>
      <c r="Y300" s="73">
        <v>0</v>
      </c>
      <c r="Z300" s="73">
        <v>0</v>
      </c>
      <c r="AA300" s="73">
        <v>0</v>
      </c>
      <c r="AB300" s="73">
        <v>0</v>
      </c>
      <c r="AC300" s="73">
        <v>0</v>
      </c>
      <c r="AD300" s="73">
        <v>0</v>
      </c>
      <c r="AE300" s="95">
        <f>+SUM('POAI 2022 - RANGO'!$P300:$AD300)</f>
        <v>731331733.77777302</v>
      </c>
    </row>
    <row r="301" spans="1:31" ht="53" thickBot="1" x14ac:dyDescent="0.4">
      <c r="A301" s="94" t="s">
        <v>351</v>
      </c>
      <c r="B301" s="74">
        <v>4</v>
      </c>
      <c r="C301" s="75" t="s">
        <v>356</v>
      </c>
      <c r="D301" s="75" t="s">
        <v>1185</v>
      </c>
      <c r="E301" s="76">
        <v>406</v>
      </c>
      <c r="F301" s="77" t="s">
        <v>1214</v>
      </c>
      <c r="G301" s="75" t="s">
        <v>1187</v>
      </c>
      <c r="H301" s="77" t="s">
        <v>1218</v>
      </c>
      <c r="I301" s="78">
        <v>406009</v>
      </c>
      <c r="J301" s="79" t="s">
        <v>371</v>
      </c>
      <c r="K301" s="75" t="s">
        <v>1219</v>
      </c>
      <c r="L301" s="80">
        <v>40600900</v>
      </c>
      <c r="M301" s="81">
        <v>2020680810121</v>
      </c>
      <c r="N301" s="77" t="s">
        <v>1220</v>
      </c>
      <c r="O301" s="82">
        <v>1</v>
      </c>
      <c r="P301" s="72">
        <v>184000000</v>
      </c>
      <c r="Q301" s="73">
        <v>0</v>
      </c>
      <c r="R301" s="73">
        <v>0</v>
      </c>
      <c r="S301" s="73">
        <v>0</v>
      </c>
      <c r="T301" s="73">
        <v>0</v>
      </c>
      <c r="U301" s="73">
        <v>0</v>
      </c>
      <c r="V301" s="73">
        <v>0</v>
      </c>
      <c r="W301" s="73">
        <v>0</v>
      </c>
      <c r="X301" s="73">
        <v>0</v>
      </c>
      <c r="Y301" s="73">
        <v>0</v>
      </c>
      <c r="Z301" s="73">
        <v>0</v>
      </c>
      <c r="AA301" s="73">
        <v>0</v>
      </c>
      <c r="AB301" s="73">
        <v>0</v>
      </c>
      <c r="AC301" s="73">
        <v>0</v>
      </c>
      <c r="AD301" s="73">
        <v>0</v>
      </c>
      <c r="AE301" s="95">
        <f>+SUM('POAI 2022 - RANGO'!$P301:$AD301)</f>
        <v>184000000</v>
      </c>
    </row>
    <row r="302" spans="1:31" ht="63.5" thickBot="1" x14ac:dyDescent="0.4">
      <c r="A302" s="94" t="s">
        <v>351</v>
      </c>
      <c r="B302" s="74">
        <v>4</v>
      </c>
      <c r="C302" s="75" t="s">
        <v>356</v>
      </c>
      <c r="D302" s="75" t="s">
        <v>1199</v>
      </c>
      <c r="E302" s="76">
        <v>401</v>
      </c>
      <c r="F302" s="77" t="s">
        <v>1221</v>
      </c>
      <c r="G302" s="75" t="s">
        <v>1187</v>
      </c>
      <c r="H302" s="77" t="s">
        <v>1211</v>
      </c>
      <c r="I302" s="78">
        <v>401104</v>
      </c>
      <c r="J302" s="79" t="s">
        <v>1222</v>
      </c>
      <c r="K302" s="75" t="s">
        <v>1212</v>
      </c>
      <c r="L302" s="80">
        <v>40110400</v>
      </c>
      <c r="M302" s="81">
        <v>2020680810054</v>
      </c>
      <c r="N302" s="77" t="s">
        <v>1223</v>
      </c>
      <c r="O302" s="82">
        <v>1</v>
      </c>
      <c r="P302" s="72">
        <v>125000000</v>
      </c>
      <c r="Q302" s="73">
        <v>0</v>
      </c>
      <c r="R302" s="73">
        <v>0</v>
      </c>
      <c r="S302" s="73">
        <v>0</v>
      </c>
      <c r="T302" s="73">
        <v>0</v>
      </c>
      <c r="U302" s="73">
        <v>0</v>
      </c>
      <c r="V302" s="73">
        <v>0</v>
      </c>
      <c r="W302" s="73">
        <v>0</v>
      </c>
      <c r="X302" s="73">
        <v>0</v>
      </c>
      <c r="Y302" s="73">
        <v>0</v>
      </c>
      <c r="Z302" s="73">
        <v>0</v>
      </c>
      <c r="AA302" s="73">
        <v>0</v>
      </c>
      <c r="AB302" s="73">
        <v>0</v>
      </c>
      <c r="AC302" s="73">
        <v>0</v>
      </c>
      <c r="AD302" s="73">
        <v>24884329.5</v>
      </c>
      <c r="AE302" s="95">
        <f>+SUM('POAI 2022 - RANGO'!$P302:$AD302)</f>
        <v>149884329.5</v>
      </c>
    </row>
    <row r="303" spans="1:31" ht="63.5" thickBot="1" x14ac:dyDescent="0.4">
      <c r="A303" s="94" t="s">
        <v>351</v>
      </c>
      <c r="B303" s="74">
        <v>4</v>
      </c>
      <c r="C303" s="75" t="s">
        <v>356</v>
      </c>
      <c r="D303" s="75" t="s">
        <v>1199</v>
      </c>
      <c r="E303" s="76">
        <v>401</v>
      </c>
      <c r="F303" s="77" t="s">
        <v>1224</v>
      </c>
      <c r="G303" s="75" t="s">
        <v>1187</v>
      </c>
      <c r="H303" s="77" t="s">
        <v>1225</v>
      </c>
      <c r="I303" s="78">
        <v>401015</v>
      </c>
      <c r="J303" s="79" t="s">
        <v>372</v>
      </c>
      <c r="K303" s="75" t="s">
        <v>1226</v>
      </c>
      <c r="L303" s="80">
        <v>40101502</v>
      </c>
      <c r="M303" s="81">
        <v>2020680810054</v>
      </c>
      <c r="N303" s="77" t="s">
        <v>1223</v>
      </c>
      <c r="O303" s="82">
        <v>1</v>
      </c>
      <c r="P303" s="72">
        <v>125000000</v>
      </c>
      <c r="Q303" s="73">
        <v>0</v>
      </c>
      <c r="R303" s="73">
        <v>0</v>
      </c>
      <c r="S303" s="73">
        <v>0</v>
      </c>
      <c r="T303" s="73">
        <v>0</v>
      </c>
      <c r="U303" s="73">
        <v>0</v>
      </c>
      <c r="V303" s="73">
        <v>0</v>
      </c>
      <c r="W303" s="73">
        <v>0</v>
      </c>
      <c r="X303" s="73">
        <v>0</v>
      </c>
      <c r="Y303" s="73">
        <v>0</v>
      </c>
      <c r="Z303" s="73">
        <v>0</v>
      </c>
      <c r="AA303" s="73">
        <v>0</v>
      </c>
      <c r="AB303" s="73">
        <v>0</v>
      </c>
      <c r="AC303" s="73">
        <v>0</v>
      </c>
      <c r="AD303" s="73">
        <v>24884329.5</v>
      </c>
      <c r="AE303" s="95">
        <f>+SUM('POAI 2022 - RANGO'!$P303:$AD303)</f>
        <v>149884329.5</v>
      </c>
    </row>
    <row r="304" spans="1:31" x14ac:dyDescent="0.35">
      <c r="A304" s="104" t="s">
        <v>1227</v>
      </c>
      <c r="B304" s="105"/>
      <c r="C304" s="105"/>
      <c r="D304" s="105"/>
      <c r="E304" s="106"/>
      <c r="F304" s="107"/>
      <c r="G304" s="105"/>
      <c r="H304" s="107"/>
      <c r="I304" s="105"/>
      <c r="J304" s="108"/>
      <c r="K304" s="105"/>
      <c r="L304" s="105"/>
      <c r="M304" s="105"/>
      <c r="N304" s="107"/>
      <c r="O304" s="106"/>
      <c r="P304" s="109">
        <f t="shared" ref="P304:V304" si="0">SUM(P3:P303)</f>
        <v>132971354739.4801</v>
      </c>
      <c r="Q304" s="109">
        <f t="shared" si="0"/>
        <v>113076542746</v>
      </c>
      <c r="R304" s="109">
        <f t="shared" si="0"/>
        <v>44763870860</v>
      </c>
      <c r="S304" s="109">
        <f t="shared" si="0"/>
        <v>5129555745</v>
      </c>
      <c r="T304" s="109">
        <f t="shared" si="0"/>
        <v>517373127</v>
      </c>
      <c r="U304" s="109">
        <f t="shared" si="0"/>
        <v>689830836</v>
      </c>
      <c r="V304" s="109">
        <f t="shared" si="0"/>
        <v>6553392936.999999</v>
      </c>
      <c r="W304" s="109">
        <f t="shared" ref="W304:AA304" si="1">SUM(W3:W303)</f>
        <v>834675249</v>
      </c>
      <c r="X304" s="109">
        <f t="shared" si="1"/>
        <v>703831682</v>
      </c>
      <c r="Y304" s="109">
        <f t="shared" si="1"/>
        <v>0</v>
      </c>
      <c r="Z304" s="109">
        <f t="shared" si="1"/>
        <v>0</v>
      </c>
      <c r="AA304" s="109">
        <f t="shared" si="1"/>
        <v>6932780791</v>
      </c>
      <c r="AB304" s="109">
        <f>SUBTOTAL(109,'POAI 2022 - RANGO'!$AB$3:$AB$303)</f>
        <v>5387366897</v>
      </c>
      <c r="AC304" s="109">
        <f>SUBTOTAL(109,'POAI 2022 - RANGO'!$AC$3:$AC$303)</f>
        <v>0</v>
      </c>
      <c r="AD304" s="109">
        <f>SUBTOTAL(109,'POAI 2022 - RANGO'!$AD$3:$AD$303)</f>
        <v>126549921054.34001</v>
      </c>
      <c r="AE304" s="96">
        <f>SUM(P304:AD304)</f>
        <v>444110496663.82013</v>
      </c>
    </row>
    <row r="305" spans="16:33" x14ac:dyDescent="0.35">
      <c r="AE305" s="85"/>
      <c r="AF305" s="88"/>
      <c r="AG305" s="85"/>
    </row>
    <row r="306" spans="16:33" x14ac:dyDescent="0.35">
      <c r="P306" s="85"/>
      <c r="R306" s="85"/>
      <c r="AE306" s="85"/>
    </row>
    <row r="307" spans="16:33" x14ac:dyDescent="0.35">
      <c r="P307" s="86"/>
      <c r="AE307" s="86"/>
    </row>
    <row r="308" spans="16:33" x14ac:dyDescent="0.35">
      <c r="Q308" s="86"/>
    </row>
  </sheetData>
  <mergeCells count="1">
    <mergeCell ref="A1:AE1"/>
  </mergeCells>
  <pageMargins left="0.31496062992125984" right="0.31496062992125984" top="0.35433070866141736" bottom="0.35433070866141736" header="0.31496062992125984" footer="0.31496062992125984"/>
  <pageSetup paperSize="5" scale="70" pageOrder="overThenDown"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ED68-142D-4E80-8313-316F46138A12}">
  <sheetPr codeName="Hoja2">
    <tabColor theme="9" tint="0.59999389629810485"/>
  </sheetPr>
  <dimension ref="A1:JF540"/>
  <sheetViews>
    <sheetView tabSelected="1" zoomScale="70" zoomScaleNormal="70" workbookViewId="0">
      <pane xSplit="11" ySplit="3" topLeftCell="BM5" activePane="bottomRight" state="frozen"/>
      <selection pane="topRight" activeCell="L1" sqref="L1"/>
      <selection pane="bottomLeft" activeCell="A4" sqref="A4"/>
      <selection pane="bottomRight" activeCell="BM5" sqref="BM5"/>
    </sheetView>
  </sheetViews>
  <sheetFormatPr baseColWidth="10" defaultColWidth="11.453125" defaultRowHeight="14.5" x14ac:dyDescent="0.35"/>
  <cols>
    <col min="1" max="1" width="6.7265625" style="1" customWidth="1"/>
    <col min="2" max="2" width="17.7265625" style="1" customWidth="1"/>
    <col min="3" max="3" width="18.7265625" style="9" hidden="1" customWidth="1"/>
    <col min="4" max="4" width="19.7265625" hidden="1" customWidth="1"/>
    <col min="5" max="5" width="13.81640625" style="9" customWidth="1"/>
    <col min="6" max="6" width="12" style="1" hidden="1" customWidth="1"/>
    <col min="7" max="7" width="47.1796875" style="9" customWidth="1"/>
    <col min="8" max="8" width="10.54296875" style="9" customWidth="1"/>
    <col min="9" max="9" width="8.7265625" style="10" customWidth="1"/>
    <col min="10" max="10" width="12" style="10" customWidth="1"/>
    <col min="11" max="11" width="48.54296875" style="10" customWidth="1"/>
    <col min="12" max="12" width="15.7265625" style="27" customWidth="1"/>
    <col min="13" max="13" width="29.453125" style="1" customWidth="1"/>
    <col min="14" max="14" width="11.26953125" style="1" customWidth="1"/>
    <col min="15" max="15" width="13" style="10" customWidth="1"/>
    <col min="16" max="16" width="22.26953125" style="5" customWidth="1"/>
    <col min="17" max="29" width="17.7265625" style="5" customWidth="1"/>
    <col min="30" max="31" width="17.7265625" style="11" customWidth="1"/>
    <col min="32" max="32" width="21.7265625" style="11" customWidth="1"/>
    <col min="33" max="47" width="17.81640625" style="11" customWidth="1"/>
    <col min="48" max="48" width="23.26953125" style="11" bestFit="1" customWidth="1"/>
    <col min="49" max="55" width="17.81640625" style="11" customWidth="1"/>
    <col min="56" max="62" width="17.81640625" style="1" customWidth="1"/>
    <col min="63" max="63" width="18.26953125" style="1" bestFit="1" customWidth="1"/>
    <col min="64" max="64" width="29.1796875" style="1" customWidth="1"/>
    <col min="65" max="65" width="54.81640625" style="1" customWidth="1"/>
    <col min="66" max="67" width="22.1796875" style="1" customWidth="1"/>
    <col min="68" max="117" width="11.453125" style="18"/>
    <col min="118" max="16384" width="11.453125" style="1"/>
  </cols>
  <sheetData>
    <row r="1" spans="1:117" ht="78.75" customHeight="1" x14ac:dyDescent="0.35">
      <c r="A1" s="4"/>
      <c r="B1" s="54"/>
      <c r="C1" s="7"/>
      <c r="D1" s="4"/>
      <c r="E1" s="4"/>
      <c r="F1" s="4"/>
      <c r="G1" s="15" t="s">
        <v>507</v>
      </c>
      <c r="H1" s="55">
        <v>2022</v>
      </c>
      <c r="I1" s="4"/>
      <c r="J1" s="4"/>
      <c r="K1" s="15"/>
      <c r="L1" s="52"/>
      <c r="M1" s="55"/>
      <c r="N1" s="53"/>
      <c r="O1" s="53"/>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8"/>
      <c r="BE1" s="6"/>
      <c r="BF1" s="6"/>
      <c r="BG1" s="6"/>
      <c r="BH1" s="6"/>
      <c r="BI1" s="6"/>
      <c r="BJ1" s="6"/>
      <c r="BK1" s="6"/>
      <c r="BL1" s="6"/>
      <c r="BM1" s="6"/>
      <c r="BN1" s="18"/>
      <c r="BO1" s="18"/>
    </row>
    <row r="2" spans="1:117" s="2" customFormat="1" ht="43.5" customHeight="1" x14ac:dyDescent="0.35">
      <c r="A2" s="139" t="s">
        <v>0</v>
      </c>
      <c r="B2" s="140"/>
      <c r="C2" s="141"/>
      <c r="D2" s="142" t="s">
        <v>1</v>
      </c>
      <c r="E2" s="142"/>
      <c r="F2" s="142"/>
      <c r="G2" s="142"/>
      <c r="H2" s="142"/>
      <c r="I2" s="17"/>
      <c r="J2" s="17"/>
      <c r="K2" s="142" t="s">
        <v>2</v>
      </c>
      <c r="L2" s="142"/>
      <c r="M2" s="142" t="s">
        <v>3</v>
      </c>
      <c r="N2" s="142"/>
      <c r="O2" s="142"/>
      <c r="P2" s="143" t="s">
        <v>399</v>
      </c>
      <c r="Q2" s="144"/>
      <c r="R2" s="144"/>
      <c r="S2" s="144"/>
      <c r="T2" s="144"/>
      <c r="U2" s="144"/>
      <c r="V2" s="144"/>
      <c r="W2" s="144"/>
      <c r="X2" s="144"/>
      <c r="Y2" s="144"/>
      <c r="Z2" s="144"/>
      <c r="AA2" s="144"/>
      <c r="AB2" s="144"/>
      <c r="AC2" s="144"/>
      <c r="AD2" s="144"/>
      <c r="AE2" s="144"/>
      <c r="AF2" s="145" t="s">
        <v>403</v>
      </c>
      <c r="AG2" s="145"/>
      <c r="AH2" s="145"/>
      <c r="AI2" s="145"/>
      <c r="AJ2" s="145"/>
      <c r="AK2" s="145"/>
      <c r="AL2" s="145"/>
      <c r="AM2" s="145"/>
      <c r="AN2" s="145"/>
      <c r="AO2" s="145"/>
      <c r="AP2" s="145"/>
      <c r="AQ2" s="145"/>
      <c r="AR2" s="145"/>
      <c r="AS2" s="145"/>
      <c r="AT2" s="145"/>
      <c r="AU2" s="145"/>
      <c r="AV2" s="138" t="s">
        <v>400</v>
      </c>
      <c r="AW2" s="138"/>
      <c r="AX2" s="138"/>
      <c r="AY2" s="138"/>
      <c r="AZ2" s="138"/>
      <c r="BA2" s="138"/>
      <c r="BB2" s="138"/>
      <c r="BC2" s="138"/>
      <c r="BD2" s="138"/>
      <c r="BE2" s="138"/>
      <c r="BF2" s="138"/>
      <c r="BG2" s="138"/>
      <c r="BH2" s="138"/>
      <c r="BI2" s="138"/>
      <c r="BJ2" s="138"/>
      <c r="BK2" s="138"/>
      <c r="BL2" s="114" t="s">
        <v>1229</v>
      </c>
      <c r="BM2" s="113"/>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row>
    <row r="3" spans="1:117" s="3" customFormat="1" ht="39" x14ac:dyDescent="0.35">
      <c r="A3" s="28" t="s">
        <v>376</v>
      </c>
      <c r="B3" s="58" t="s">
        <v>520</v>
      </c>
      <c r="C3" s="29" t="s">
        <v>4</v>
      </c>
      <c r="D3" s="30" t="s">
        <v>5</v>
      </c>
      <c r="E3" s="30" t="s">
        <v>6</v>
      </c>
      <c r="F3" s="30" t="s">
        <v>7</v>
      </c>
      <c r="G3" s="31" t="s">
        <v>8</v>
      </c>
      <c r="H3" s="31" t="s">
        <v>9</v>
      </c>
      <c r="I3" s="32" t="s">
        <v>373</v>
      </c>
      <c r="J3" s="32" t="s">
        <v>1228</v>
      </c>
      <c r="K3" s="33" t="s">
        <v>10</v>
      </c>
      <c r="L3" s="34" t="s">
        <v>11</v>
      </c>
      <c r="M3" s="32" t="s">
        <v>12</v>
      </c>
      <c r="N3" s="32" t="s">
        <v>375</v>
      </c>
      <c r="O3" s="32" t="s">
        <v>13</v>
      </c>
      <c r="P3" s="35" t="s">
        <v>401</v>
      </c>
      <c r="Q3" s="36" t="s">
        <v>405</v>
      </c>
      <c r="R3" s="36" t="s">
        <v>406</v>
      </c>
      <c r="S3" s="36" t="s">
        <v>407</v>
      </c>
      <c r="T3" s="36" t="s">
        <v>408</v>
      </c>
      <c r="U3" s="36" t="s">
        <v>409</v>
      </c>
      <c r="V3" s="36" t="s">
        <v>410</v>
      </c>
      <c r="W3" s="36" t="s">
        <v>411</v>
      </c>
      <c r="X3" s="36" t="s">
        <v>412</v>
      </c>
      <c r="Y3" s="36" t="s">
        <v>413</v>
      </c>
      <c r="Z3" s="36" t="s">
        <v>414</v>
      </c>
      <c r="AA3" s="36" t="s">
        <v>415</v>
      </c>
      <c r="AB3" s="36" t="s">
        <v>416</v>
      </c>
      <c r="AC3" s="37" t="s">
        <v>417</v>
      </c>
      <c r="AD3" s="38" t="s">
        <v>418</v>
      </c>
      <c r="AE3" s="36" t="s">
        <v>419</v>
      </c>
      <c r="AF3" s="39" t="s">
        <v>404</v>
      </c>
      <c r="AG3" s="40" t="s">
        <v>420</v>
      </c>
      <c r="AH3" s="40" t="s">
        <v>421</v>
      </c>
      <c r="AI3" s="40" t="s">
        <v>422</v>
      </c>
      <c r="AJ3" s="40" t="s">
        <v>423</v>
      </c>
      <c r="AK3" s="40" t="s">
        <v>424</v>
      </c>
      <c r="AL3" s="40" t="s">
        <v>425</v>
      </c>
      <c r="AM3" s="40" t="s">
        <v>426</v>
      </c>
      <c r="AN3" s="40" t="s">
        <v>427</v>
      </c>
      <c r="AO3" s="40" t="s">
        <v>428</v>
      </c>
      <c r="AP3" s="40" t="s">
        <v>429</v>
      </c>
      <c r="AQ3" s="40" t="s">
        <v>430</v>
      </c>
      <c r="AR3" s="40" t="s">
        <v>431</v>
      </c>
      <c r="AS3" s="41" t="s">
        <v>432</v>
      </c>
      <c r="AT3" s="42" t="s">
        <v>433</v>
      </c>
      <c r="AU3" s="42" t="s">
        <v>434</v>
      </c>
      <c r="AV3" s="43" t="s">
        <v>402</v>
      </c>
      <c r="AW3" s="44" t="s">
        <v>435</v>
      </c>
      <c r="AX3" s="44" t="s">
        <v>436</v>
      </c>
      <c r="AY3" s="44" t="s">
        <v>437</v>
      </c>
      <c r="AZ3" s="44" t="s">
        <v>438</v>
      </c>
      <c r="BA3" s="44" t="s">
        <v>439</v>
      </c>
      <c r="BB3" s="44" t="s">
        <v>440</v>
      </c>
      <c r="BC3" s="44" t="s">
        <v>441</v>
      </c>
      <c r="BD3" s="44" t="s">
        <v>442</v>
      </c>
      <c r="BE3" s="44" t="s">
        <v>443</v>
      </c>
      <c r="BF3" s="44" t="s">
        <v>444</v>
      </c>
      <c r="BG3" s="44" t="s">
        <v>445</v>
      </c>
      <c r="BH3" s="44" t="s">
        <v>446</v>
      </c>
      <c r="BI3" s="44" t="s">
        <v>447</v>
      </c>
      <c r="BJ3" s="44" t="s">
        <v>448</v>
      </c>
      <c r="BK3" s="44" t="s">
        <v>449</v>
      </c>
      <c r="BL3" s="32" t="s">
        <v>1230</v>
      </c>
      <c r="BM3" s="16" t="s">
        <v>374</v>
      </c>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row>
    <row r="4" spans="1:117" ht="319" x14ac:dyDescent="0.35">
      <c r="A4" s="45">
        <v>173</v>
      </c>
      <c r="B4" s="112" t="str">
        <f>+IF(ISBLANK(V3.2[[#This Row],[No. IP]]),"",$G$1)</f>
        <v>10. ITTB</v>
      </c>
      <c r="C4" s="47" t="str">
        <f>+IFERROR(VLOOKUP(V3.2[[#This Row],[No. IP]],IP_TABLA[],3,FALSE),"")</f>
        <v>10. Inspección de Tránsito y Transporte de Barrancabermeja - ITTB</v>
      </c>
      <c r="D4" s="47" t="str">
        <f>+IFERROR(VLOOKUP(V3.2[[#This Row],[No. IP]],IP_TABLA[],4,FALSE),"")</f>
        <v>Línea 2. Barrancabermeja territorialmente sostenible</v>
      </c>
      <c r="E4" s="47" t="str">
        <f>+IFERROR(VLOOKUP(V3.2[[#This Row],[No. IP]],IP_TABLA[],6,FALSE),"")</f>
        <v>08. TRANSPORTE</v>
      </c>
      <c r="F4" s="47" t="str">
        <f>+IFERROR(VLOOKUP(V3.2[[#This Row],[No. IP]],IP_TABLA[],7,FALSE),"")</f>
        <v xml:space="preserve">Programa 19. Movilidad Sostenible,  activa y segura </v>
      </c>
      <c r="G4" s="47" t="str">
        <f>+IFERROR(VLOOKUP(V3.2[[#This Row],[No. IP]],IP_TABLA[],2,FALSE),"")</f>
        <v>IP 173. Número de estrategias de sensibilización a los actores viales realizas</v>
      </c>
      <c r="H4" s="57">
        <f>IFERROR(IF($H$1=2020,(VLOOKUP(V3.2[[#This Row],[No. IP]],IP_TABLA[],8,FALSE)),IF($H$1=2021,(VLOOKUP(V3.2[[#This Row],[No. IP]],IP_TABLA[],9,FALSE)),IF($H$1=2022,(VLOOKUP(V3.2[[#This Row],[No. IP]],IP_TABLA[],10,FALSE)),IF($H$1=2023,(VLOOKUP(V3.2[[#This Row],[No. IP]],IP_TABLA[],11,FALSE)),"")))),"")</f>
        <v>3</v>
      </c>
      <c r="I4" s="45">
        <v>5</v>
      </c>
      <c r="J4" s="111">
        <f>+IFERROR(IF(V3.2[[#This Row],[Ejecución de la meta]]/V3.2[[#This Row],[Meta de la vigencia]]&gt;1,1,V3.2[[#This Row],[Ejecución de la meta]]/V3.2[[#This Row],[Meta de la vigencia]]),"")</f>
        <v>1</v>
      </c>
      <c r="K4" s="110" t="s">
        <v>4571</v>
      </c>
      <c r="L4" s="48"/>
      <c r="M4" s="46" t="s">
        <v>4596</v>
      </c>
      <c r="N4" s="49">
        <v>44562</v>
      </c>
      <c r="O4" s="49">
        <v>44926</v>
      </c>
      <c r="P4" s="59">
        <f>+SUM(V3.2[[#This Row],[P_Recursos propios 2022]:[P_Otros 2022]])</f>
        <v>0</v>
      </c>
      <c r="Q4" s="50">
        <v>0</v>
      </c>
      <c r="R4" s="50">
        <v>0</v>
      </c>
      <c r="S4" s="50">
        <v>0</v>
      </c>
      <c r="T4" s="50">
        <v>0</v>
      </c>
      <c r="U4" s="50">
        <v>0</v>
      </c>
      <c r="V4" s="50">
        <v>0</v>
      </c>
      <c r="W4" s="50">
        <v>0</v>
      </c>
      <c r="X4" s="50">
        <v>0</v>
      </c>
      <c r="Y4" s="50">
        <v>0</v>
      </c>
      <c r="Z4" s="50">
        <v>0</v>
      </c>
      <c r="AA4" s="50">
        <v>0</v>
      </c>
      <c r="AB4" s="50">
        <v>0</v>
      </c>
      <c r="AC4" s="50">
        <v>0</v>
      </c>
      <c r="AD4" s="50">
        <v>0</v>
      </c>
      <c r="AE4" s="50">
        <v>0</v>
      </c>
      <c r="AF4" s="60">
        <f>+SUM(V3.2[[#This Row],[C_Recursos propios 2022]:[C_Otros 2022]])</f>
        <v>0</v>
      </c>
      <c r="AG4" s="50">
        <v>0</v>
      </c>
      <c r="AH4" s="50">
        <v>0</v>
      </c>
      <c r="AI4" s="50">
        <v>0</v>
      </c>
      <c r="AJ4" s="50">
        <v>0</v>
      </c>
      <c r="AK4" s="50">
        <v>0</v>
      </c>
      <c r="AL4" s="50">
        <v>0</v>
      </c>
      <c r="AM4" s="50">
        <v>0</v>
      </c>
      <c r="AN4" s="50">
        <v>0</v>
      </c>
      <c r="AO4" s="50">
        <v>0</v>
      </c>
      <c r="AP4" s="50">
        <v>0</v>
      </c>
      <c r="AQ4" s="50">
        <v>0</v>
      </c>
      <c r="AR4" s="50">
        <v>0</v>
      </c>
      <c r="AS4" s="50">
        <v>0</v>
      </c>
      <c r="AT4" s="51">
        <v>0</v>
      </c>
      <c r="AU4" s="51">
        <v>0</v>
      </c>
      <c r="AV4" s="61">
        <f>+SUM(V3.2[[#This Row],[O_Recursos propios 2022]:[O_Otros 2022]])</f>
        <v>0</v>
      </c>
      <c r="AW4" s="50">
        <v>0</v>
      </c>
      <c r="AX4" s="50">
        <v>0</v>
      </c>
      <c r="AY4" s="50">
        <v>0</v>
      </c>
      <c r="AZ4" s="50">
        <v>0</v>
      </c>
      <c r="BA4" s="50">
        <v>0</v>
      </c>
      <c r="BB4" s="50">
        <v>0</v>
      </c>
      <c r="BC4" s="50">
        <v>0</v>
      </c>
      <c r="BD4" s="50">
        <v>0</v>
      </c>
      <c r="BE4" s="50">
        <v>0</v>
      </c>
      <c r="BF4" s="50">
        <v>0</v>
      </c>
      <c r="BG4" s="50">
        <v>0</v>
      </c>
      <c r="BH4" s="50">
        <v>0</v>
      </c>
      <c r="BI4" s="50">
        <v>0</v>
      </c>
      <c r="BJ4" s="51">
        <v>0</v>
      </c>
      <c r="BK4" s="51">
        <v>0</v>
      </c>
      <c r="BL4" s="51">
        <v>330000000</v>
      </c>
      <c r="BM4" s="136" t="s">
        <v>4595</v>
      </c>
      <c r="BN4" s="18"/>
      <c r="BO4" s="18"/>
      <c r="DL4" s="1"/>
      <c r="DM4" s="1"/>
    </row>
    <row r="5" spans="1:117" ht="97.5" customHeight="1" x14ac:dyDescent="0.35">
      <c r="A5" s="45">
        <v>173</v>
      </c>
      <c r="B5" s="112" t="str">
        <f>+IF(ISBLANK(V3.2[[#This Row],[No. IP]]),"",$G$1)</f>
        <v>10. ITTB</v>
      </c>
      <c r="C5" s="47" t="str">
        <f>+IFERROR(VLOOKUP(V3.2[[#This Row],[No. IP]],IP_TABLA[],3,FALSE),"")</f>
        <v>10. Inspección de Tránsito y Transporte de Barrancabermeja - ITTB</v>
      </c>
      <c r="D5" s="47" t="str">
        <f>+IFERROR(VLOOKUP(V3.2[[#This Row],[No. IP]],IP_TABLA[],4,FALSE),"")</f>
        <v>Línea 2. Barrancabermeja territorialmente sostenible</v>
      </c>
      <c r="E5" s="47" t="str">
        <f>+IFERROR(VLOOKUP(V3.2[[#This Row],[No. IP]],IP_TABLA[],6,FALSE),"")</f>
        <v>08. TRANSPORTE</v>
      </c>
      <c r="F5" s="47" t="str">
        <f>+IFERROR(VLOOKUP(V3.2[[#This Row],[No. IP]],IP_TABLA[],7,FALSE),"")</f>
        <v xml:space="preserve">Programa 19. Movilidad Sostenible,  activa y segura </v>
      </c>
      <c r="G5" s="47" t="str">
        <f>+IFERROR(VLOOKUP(V3.2[[#This Row],[No. IP]],IP_TABLA[],2,FALSE),"")</f>
        <v>IP 173. Número de estrategias de sensibilización a los actores viales realizas</v>
      </c>
      <c r="H5" s="57">
        <f>IFERROR(IF($H$1=2020,(VLOOKUP(V3.2[[#This Row],[No. IP]],IP_TABLA[],8,FALSE)),IF($H$1=2021,(VLOOKUP(V3.2[[#This Row],[No. IP]],IP_TABLA[],9,FALSE)),IF($H$1=2022,(VLOOKUP(V3.2[[#This Row],[No. IP]],IP_TABLA[],10,FALSE)),IF($H$1=2023,(VLOOKUP(V3.2[[#This Row],[No. IP]],IP_TABLA[],11,FALSE)),"")))),"")</f>
        <v>3</v>
      </c>
      <c r="I5" s="45">
        <v>5</v>
      </c>
      <c r="J5" s="111">
        <f>+IFERROR(IF(V3.2[[#This Row],[Ejecución de la meta]]/V3.2[[#This Row],[Meta de la vigencia]]&gt;1,1,V3.2[[#This Row],[Ejecución de la meta]]/V3.2[[#This Row],[Meta de la vigencia]]),"")</f>
        <v>1</v>
      </c>
      <c r="K5" s="46" t="s">
        <v>4572</v>
      </c>
      <c r="L5" s="48">
        <v>2022680810073</v>
      </c>
      <c r="M5" s="135" t="s">
        <v>4573</v>
      </c>
      <c r="N5" s="49">
        <v>44805</v>
      </c>
      <c r="O5" s="49">
        <v>44926</v>
      </c>
      <c r="P5" s="59">
        <f>+SUM(V3.2[[#This Row],[P_Recursos propios 2022]:[P_Otros 2022]])</f>
        <v>0</v>
      </c>
      <c r="Q5" s="50"/>
      <c r="R5" s="50">
        <v>0</v>
      </c>
      <c r="S5" s="50">
        <v>0</v>
      </c>
      <c r="T5" s="50">
        <v>0</v>
      </c>
      <c r="U5" s="50">
        <v>0</v>
      </c>
      <c r="V5" s="50">
        <v>0</v>
      </c>
      <c r="W5" s="50">
        <v>0</v>
      </c>
      <c r="X5" s="50">
        <v>0</v>
      </c>
      <c r="Y5" s="50">
        <v>0</v>
      </c>
      <c r="Z5" s="50">
        <v>0</v>
      </c>
      <c r="AA5" s="50">
        <v>0</v>
      </c>
      <c r="AB5" s="50">
        <v>0</v>
      </c>
      <c r="AC5" s="50">
        <v>0</v>
      </c>
      <c r="AD5" s="50">
        <v>0</v>
      </c>
      <c r="AE5" s="50">
        <v>0</v>
      </c>
      <c r="AF5" s="60">
        <f>+SUM(V3.2[[#This Row],[C_Recursos propios 2022]:[C_Otros 2022]])</f>
        <v>0</v>
      </c>
      <c r="AG5" s="50"/>
      <c r="AH5" s="50">
        <v>0</v>
      </c>
      <c r="AI5" s="50">
        <v>0</v>
      </c>
      <c r="AJ5" s="50">
        <v>0</v>
      </c>
      <c r="AK5" s="50">
        <v>0</v>
      </c>
      <c r="AL5" s="50">
        <v>0</v>
      </c>
      <c r="AM5" s="50">
        <v>0</v>
      </c>
      <c r="AN5" s="50">
        <v>0</v>
      </c>
      <c r="AO5" s="50">
        <v>0</v>
      </c>
      <c r="AP5" s="50">
        <v>0</v>
      </c>
      <c r="AQ5" s="50">
        <v>0</v>
      </c>
      <c r="AR5" s="50">
        <v>0</v>
      </c>
      <c r="AS5" s="50">
        <v>0</v>
      </c>
      <c r="AT5" s="51">
        <v>0</v>
      </c>
      <c r="AU5" s="51">
        <v>0</v>
      </c>
      <c r="AV5" s="61">
        <f>+SUM(V3.2[[#This Row],[O_Recursos propios 2022]:[O_Otros 2022]])</f>
        <v>0</v>
      </c>
      <c r="AW5" s="50"/>
      <c r="AX5" s="50">
        <v>0</v>
      </c>
      <c r="AY5" s="50">
        <v>0</v>
      </c>
      <c r="AZ5" s="50">
        <v>0</v>
      </c>
      <c r="BA5" s="50">
        <v>0</v>
      </c>
      <c r="BB5" s="50">
        <v>0</v>
      </c>
      <c r="BC5" s="50">
        <v>0</v>
      </c>
      <c r="BD5" s="50">
        <v>0</v>
      </c>
      <c r="BE5" s="50">
        <v>0</v>
      </c>
      <c r="BF5" s="50">
        <v>0</v>
      </c>
      <c r="BG5" s="50">
        <v>0</v>
      </c>
      <c r="BH5" s="50">
        <v>0</v>
      </c>
      <c r="BI5" s="50">
        <v>0</v>
      </c>
      <c r="BJ5" s="51">
        <v>0</v>
      </c>
      <c r="BK5" s="51">
        <v>0</v>
      </c>
      <c r="BL5" s="51">
        <v>27599999</v>
      </c>
      <c r="BM5" s="136" t="s">
        <v>4587</v>
      </c>
      <c r="BN5" s="18"/>
      <c r="BO5" s="18"/>
      <c r="DL5" s="1"/>
      <c r="DM5" s="1"/>
    </row>
    <row r="6" spans="1:117" x14ac:dyDescent="0.35">
      <c r="A6" s="45">
        <v>174</v>
      </c>
      <c r="B6" s="112" t="str">
        <f>+IF(ISBLANK(V3.2[[#This Row],[No. IP]]),"",$G$1)</f>
        <v>10. ITTB</v>
      </c>
      <c r="C6" s="47" t="str">
        <f>+IFERROR(VLOOKUP(V3.2[[#This Row],[No. IP]],IP_TABLA[],3,FALSE),"")</f>
        <v>10. Inspección de Tránsito y Transporte de Barrancabermeja - ITTB</v>
      </c>
      <c r="D6" s="47" t="str">
        <f>+IFERROR(VLOOKUP(V3.2[[#This Row],[No. IP]],IP_TABLA[],4,FALSE),"")</f>
        <v>Línea 2. Barrancabermeja territorialmente sostenible</v>
      </c>
      <c r="E6" s="47" t="str">
        <f>+IFERROR(VLOOKUP(V3.2[[#This Row],[No. IP]],IP_TABLA[],6,FALSE),"")</f>
        <v>08. TRANSPORTE</v>
      </c>
      <c r="F6" s="47" t="str">
        <f>+IFERROR(VLOOKUP(V3.2[[#This Row],[No. IP]],IP_TABLA[],7,FALSE),"")</f>
        <v xml:space="preserve">Programa 19. Movilidad Sostenible,  activa y segura </v>
      </c>
      <c r="G6" s="47" t="str">
        <f>+IFERROR(VLOOKUP(V3.2[[#This Row],[No. IP]],IP_TABLA[],2,FALSE),"")</f>
        <v>IP 174. Número de acciones del Plan local de seguridad vial desarrolladas</v>
      </c>
      <c r="H6" s="57">
        <f>IFERROR(IF($H$1=2020,(VLOOKUP(V3.2[[#This Row],[No. IP]],IP_TABLA[],8,FALSE)),IF($H$1=2021,(VLOOKUP(V3.2[[#This Row],[No. IP]],IP_TABLA[],9,FALSE)),IF($H$1=2022,(VLOOKUP(V3.2[[#This Row],[No. IP]],IP_TABLA[],10,FALSE)),IF($H$1=2023,(VLOOKUP(V3.2[[#This Row],[No. IP]],IP_TABLA[],11,FALSE)),"")))),"")</f>
        <v>1</v>
      </c>
      <c r="I6" s="45">
        <v>5</v>
      </c>
      <c r="J6" s="111">
        <f>+IFERROR(IF(V3.2[[#This Row],[Ejecución de la meta]]/V3.2[[#This Row],[Meta de la vigencia]]&gt;1,1,V3.2[[#This Row],[Ejecución de la meta]]/V3.2[[#This Row],[Meta de la vigencia]]),"")</f>
        <v>1</v>
      </c>
      <c r="K6" s="46" t="s">
        <v>4574</v>
      </c>
      <c r="L6" s="48"/>
      <c r="M6" s="46" t="s">
        <v>4575</v>
      </c>
      <c r="N6" s="49">
        <v>44562</v>
      </c>
      <c r="O6" s="49">
        <v>44926</v>
      </c>
      <c r="P6" s="59">
        <f>+SUM(V3.2[[#This Row],[P_Recursos propios 2022]:[P_Otros 2022]])</f>
        <v>0</v>
      </c>
      <c r="Q6" s="50">
        <v>0</v>
      </c>
      <c r="R6" s="50">
        <v>0</v>
      </c>
      <c r="S6" s="50">
        <v>0</v>
      </c>
      <c r="T6" s="50">
        <v>0</v>
      </c>
      <c r="U6" s="50">
        <v>0</v>
      </c>
      <c r="V6" s="50">
        <v>0</v>
      </c>
      <c r="W6" s="50">
        <v>0</v>
      </c>
      <c r="X6" s="50">
        <v>0</v>
      </c>
      <c r="Y6" s="50">
        <v>0</v>
      </c>
      <c r="Z6" s="50">
        <v>0</v>
      </c>
      <c r="AA6" s="50">
        <v>0</v>
      </c>
      <c r="AB6" s="50">
        <v>0</v>
      </c>
      <c r="AC6" s="50">
        <v>0</v>
      </c>
      <c r="AD6" s="50">
        <v>0</v>
      </c>
      <c r="AE6" s="50">
        <v>0</v>
      </c>
      <c r="AF6" s="60">
        <f>+SUM(V3.2[[#This Row],[C_Recursos propios 2022]:[C_Otros 2022]])</f>
        <v>0</v>
      </c>
      <c r="AG6" s="50">
        <v>0</v>
      </c>
      <c r="AH6" s="50">
        <v>0</v>
      </c>
      <c r="AI6" s="50">
        <v>0</v>
      </c>
      <c r="AJ6" s="50">
        <v>0</v>
      </c>
      <c r="AK6" s="50">
        <v>0</v>
      </c>
      <c r="AL6" s="50">
        <v>0</v>
      </c>
      <c r="AM6" s="50">
        <v>0</v>
      </c>
      <c r="AN6" s="50">
        <v>0</v>
      </c>
      <c r="AO6" s="50">
        <v>0</v>
      </c>
      <c r="AP6" s="50">
        <v>0</v>
      </c>
      <c r="AQ6" s="50">
        <v>0</v>
      </c>
      <c r="AR6" s="50">
        <v>0</v>
      </c>
      <c r="AS6" s="50">
        <v>0</v>
      </c>
      <c r="AT6" s="51">
        <v>0</v>
      </c>
      <c r="AU6" s="51">
        <v>0</v>
      </c>
      <c r="AV6" s="61">
        <f>+SUM(V3.2[[#This Row],[O_Recursos propios 2022]:[O_Otros 2022]])</f>
        <v>0</v>
      </c>
      <c r="AW6" s="50">
        <v>0</v>
      </c>
      <c r="AX6" s="50">
        <v>0</v>
      </c>
      <c r="AY6" s="50">
        <v>0</v>
      </c>
      <c r="AZ6" s="50">
        <v>0</v>
      </c>
      <c r="BA6" s="50">
        <v>0</v>
      </c>
      <c r="BB6" s="50">
        <v>0</v>
      </c>
      <c r="BC6" s="50">
        <v>0</v>
      </c>
      <c r="BD6" s="50">
        <v>0</v>
      </c>
      <c r="BE6" s="50">
        <v>0</v>
      </c>
      <c r="BF6" s="50">
        <v>0</v>
      </c>
      <c r="BG6" s="50">
        <v>0</v>
      </c>
      <c r="BH6" s="50">
        <v>0</v>
      </c>
      <c r="BI6" s="50">
        <v>0</v>
      </c>
      <c r="BJ6" s="51">
        <v>0</v>
      </c>
      <c r="BK6" s="51">
        <v>0</v>
      </c>
      <c r="BL6" s="51">
        <v>192251599</v>
      </c>
      <c r="BM6" s="134" t="s">
        <v>4588</v>
      </c>
      <c r="BN6" s="18"/>
      <c r="BO6" s="18"/>
      <c r="DL6" s="1"/>
      <c r="DM6" s="1"/>
    </row>
    <row r="7" spans="1:117" x14ac:dyDescent="0.35">
      <c r="A7" s="45">
        <v>174</v>
      </c>
      <c r="B7" s="112" t="str">
        <f>+IF(ISBLANK(V3.2[[#This Row],[No. IP]]),"",$G$1)</f>
        <v>10. ITTB</v>
      </c>
      <c r="C7" s="47" t="str">
        <f>+IFERROR(VLOOKUP(V3.2[[#This Row],[No. IP]],IP_TABLA[],3,FALSE),"")</f>
        <v>10. Inspección de Tránsito y Transporte de Barrancabermeja - ITTB</v>
      </c>
      <c r="D7" s="47" t="str">
        <f>+IFERROR(VLOOKUP(V3.2[[#This Row],[No. IP]],IP_TABLA[],4,FALSE),"")</f>
        <v>Línea 2. Barrancabermeja territorialmente sostenible</v>
      </c>
      <c r="E7" s="47" t="str">
        <f>+IFERROR(VLOOKUP(V3.2[[#This Row],[No. IP]],IP_TABLA[],6,FALSE),"")</f>
        <v>08. TRANSPORTE</v>
      </c>
      <c r="F7" s="47" t="str">
        <f>+IFERROR(VLOOKUP(V3.2[[#This Row],[No. IP]],IP_TABLA[],7,FALSE),"")</f>
        <v xml:space="preserve">Programa 19. Movilidad Sostenible,  activa y segura </v>
      </c>
      <c r="G7" s="47" t="str">
        <f>+IFERROR(VLOOKUP(V3.2[[#This Row],[No. IP]],IP_TABLA[],2,FALSE),"")</f>
        <v>IP 174. Número de acciones del Plan local de seguridad vial desarrolladas</v>
      </c>
      <c r="H7" s="57">
        <f>IFERROR(IF($H$1=2020,(VLOOKUP(V3.2[[#This Row],[No. IP]],IP_TABLA[],8,FALSE)),IF($H$1=2021,(VLOOKUP(V3.2[[#This Row],[No. IP]],IP_TABLA[],9,FALSE)),IF($H$1=2022,(VLOOKUP(V3.2[[#This Row],[No. IP]],IP_TABLA[],10,FALSE)),IF($H$1=2023,(VLOOKUP(V3.2[[#This Row],[No. IP]],IP_TABLA[],11,FALSE)),"")))),"")</f>
        <v>1</v>
      </c>
      <c r="I7" s="45">
        <v>5</v>
      </c>
      <c r="J7" s="111">
        <f>+IFERROR(IF(V3.2[[#This Row],[Ejecución de la meta]]/V3.2[[#This Row],[Meta de la vigencia]]&gt;1,1,V3.2[[#This Row],[Ejecución de la meta]]/V3.2[[#This Row],[Meta de la vigencia]]),"")</f>
        <v>1</v>
      </c>
      <c r="K7" s="46" t="s">
        <v>4572</v>
      </c>
      <c r="L7" s="48">
        <v>2022680810073</v>
      </c>
      <c r="M7" s="46" t="s">
        <v>4576</v>
      </c>
      <c r="N7" s="49">
        <v>44757</v>
      </c>
      <c r="O7" s="49">
        <v>44926</v>
      </c>
      <c r="P7" s="59">
        <f>+SUM(V3.2[[#This Row],[P_Recursos propios 2022]:[P_Otros 2022]])</f>
        <v>0</v>
      </c>
      <c r="Q7" s="50">
        <v>0</v>
      </c>
      <c r="R7" s="50">
        <v>0</v>
      </c>
      <c r="S7" s="50">
        <v>0</v>
      </c>
      <c r="T7" s="50">
        <v>0</v>
      </c>
      <c r="U7" s="50">
        <v>0</v>
      </c>
      <c r="V7" s="50">
        <v>0</v>
      </c>
      <c r="W7" s="50">
        <v>0</v>
      </c>
      <c r="X7" s="50">
        <v>0</v>
      </c>
      <c r="Y7" s="50">
        <v>0</v>
      </c>
      <c r="Z7" s="50">
        <v>0</v>
      </c>
      <c r="AA7" s="50">
        <v>0</v>
      </c>
      <c r="AB7" s="50">
        <v>0</v>
      </c>
      <c r="AC7" s="50">
        <v>0</v>
      </c>
      <c r="AD7" s="50">
        <v>0</v>
      </c>
      <c r="AE7" s="50">
        <v>0</v>
      </c>
      <c r="AF7" s="60">
        <f>+SUM(V3.2[[#This Row],[C_Recursos propios 2022]:[C_Otros 2022]])</f>
        <v>0</v>
      </c>
      <c r="AG7" s="50">
        <v>0</v>
      </c>
      <c r="AH7" s="50">
        <v>0</v>
      </c>
      <c r="AI7" s="50">
        <v>0</v>
      </c>
      <c r="AJ7" s="50">
        <v>0</v>
      </c>
      <c r="AK7" s="50">
        <v>0</v>
      </c>
      <c r="AL7" s="50">
        <v>0</v>
      </c>
      <c r="AM7" s="50">
        <v>0</v>
      </c>
      <c r="AN7" s="50">
        <v>0</v>
      </c>
      <c r="AO7" s="50">
        <v>0</v>
      </c>
      <c r="AP7" s="50">
        <v>0</v>
      </c>
      <c r="AQ7" s="50">
        <v>0</v>
      </c>
      <c r="AR7" s="50">
        <v>0</v>
      </c>
      <c r="AS7" s="50">
        <v>0</v>
      </c>
      <c r="AT7" s="51">
        <v>0</v>
      </c>
      <c r="AU7" s="51">
        <v>0</v>
      </c>
      <c r="AV7" s="61">
        <f>+SUM(V3.2[[#This Row],[O_Recursos propios 2022]:[O_Otros 2022]])</f>
        <v>0</v>
      </c>
      <c r="AW7" s="50">
        <v>0</v>
      </c>
      <c r="AX7" s="50">
        <v>0</v>
      </c>
      <c r="AY7" s="50">
        <v>0</v>
      </c>
      <c r="AZ7" s="50">
        <v>0</v>
      </c>
      <c r="BA7" s="50">
        <v>0</v>
      </c>
      <c r="BB7" s="50">
        <v>0</v>
      </c>
      <c r="BC7" s="50">
        <v>0</v>
      </c>
      <c r="BD7" s="50">
        <v>0</v>
      </c>
      <c r="BE7" s="50">
        <v>0</v>
      </c>
      <c r="BF7" s="50">
        <v>0</v>
      </c>
      <c r="BG7" s="50">
        <v>0</v>
      </c>
      <c r="BH7" s="50">
        <v>0</v>
      </c>
      <c r="BI7" s="50">
        <v>0</v>
      </c>
      <c r="BJ7" s="51">
        <v>0</v>
      </c>
      <c r="BK7" s="51">
        <v>0</v>
      </c>
      <c r="BL7" s="51">
        <v>81930101.269999996</v>
      </c>
      <c r="BM7" s="134" t="s">
        <v>4597</v>
      </c>
      <c r="BN7" s="18"/>
      <c r="BO7" s="18"/>
      <c r="DL7" s="1"/>
      <c r="DM7" s="1"/>
    </row>
    <row r="8" spans="1:117" ht="21.5" customHeight="1" x14ac:dyDescent="0.35">
      <c r="A8" s="45">
        <v>174</v>
      </c>
      <c r="B8" s="112" t="str">
        <f>+IF(ISBLANK(V3.2[[#This Row],[No. IP]]),"",$G$1)</f>
        <v>10. ITTB</v>
      </c>
      <c r="C8" s="47" t="str">
        <f>+IFERROR(VLOOKUP(V3.2[[#This Row],[No. IP]],IP_TABLA[],3,FALSE),"")</f>
        <v>10. Inspección de Tránsito y Transporte de Barrancabermeja - ITTB</v>
      </c>
      <c r="D8" s="47" t="str">
        <f>+IFERROR(VLOOKUP(V3.2[[#This Row],[No. IP]],IP_TABLA[],4,FALSE),"")</f>
        <v>Línea 2. Barrancabermeja territorialmente sostenible</v>
      </c>
      <c r="E8" s="47" t="str">
        <f>+IFERROR(VLOOKUP(V3.2[[#This Row],[No. IP]],IP_TABLA[],6,FALSE),"")</f>
        <v>08. TRANSPORTE</v>
      </c>
      <c r="F8" s="47" t="str">
        <f>+IFERROR(VLOOKUP(V3.2[[#This Row],[No. IP]],IP_TABLA[],7,FALSE),"")</f>
        <v xml:space="preserve">Programa 19. Movilidad Sostenible,  activa y segura </v>
      </c>
      <c r="G8" s="47" t="str">
        <f>+IFERROR(VLOOKUP(V3.2[[#This Row],[No. IP]],IP_TABLA[],2,FALSE),"")</f>
        <v>IP 174. Número de acciones del Plan local de seguridad vial desarrolladas</v>
      </c>
      <c r="H8" s="57">
        <f>IFERROR(IF($H$1=2020,(VLOOKUP(V3.2[[#This Row],[No. IP]],IP_TABLA[],8,FALSE)),IF($H$1=2021,(VLOOKUP(V3.2[[#This Row],[No. IP]],IP_TABLA[],9,FALSE)),IF($H$1=2022,(VLOOKUP(V3.2[[#This Row],[No. IP]],IP_TABLA[],10,FALSE)),IF($H$1=2023,(VLOOKUP(V3.2[[#This Row],[No. IP]],IP_TABLA[],11,FALSE)),"")))),"")</f>
        <v>1</v>
      </c>
      <c r="I8" s="45">
        <v>5</v>
      </c>
      <c r="J8" s="111">
        <f>+IFERROR(IF(V3.2[[#This Row],[Ejecución de la meta]]/V3.2[[#This Row],[Meta de la vigencia]]&gt;1,1,V3.2[[#This Row],[Ejecución de la meta]]/V3.2[[#This Row],[Meta de la vigencia]]),"")</f>
        <v>1</v>
      </c>
      <c r="K8" s="46" t="s">
        <v>4572</v>
      </c>
      <c r="L8" s="48">
        <v>2022680810073</v>
      </c>
      <c r="M8" s="46" t="s">
        <v>4577</v>
      </c>
      <c r="N8" s="49">
        <v>44805</v>
      </c>
      <c r="O8" s="49">
        <v>44926</v>
      </c>
      <c r="P8" s="59">
        <f>+SUM(V3.2[[#This Row],[P_Recursos propios 2022]:[P_Otros 2022]])</f>
        <v>600000000</v>
      </c>
      <c r="Q8" s="50">
        <v>600000000</v>
      </c>
      <c r="R8" s="50">
        <v>0</v>
      </c>
      <c r="S8" s="50">
        <v>0</v>
      </c>
      <c r="T8" s="50">
        <v>0</v>
      </c>
      <c r="U8" s="50">
        <v>0</v>
      </c>
      <c r="V8" s="50">
        <v>0</v>
      </c>
      <c r="W8" s="50">
        <v>0</v>
      </c>
      <c r="X8" s="50">
        <v>0</v>
      </c>
      <c r="Y8" s="50">
        <v>0</v>
      </c>
      <c r="Z8" s="50">
        <v>0</v>
      </c>
      <c r="AA8" s="50">
        <v>0</v>
      </c>
      <c r="AB8" s="50">
        <v>0</v>
      </c>
      <c r="AC8" s="50">
        <v>0</v>
      </c>
      <c r="AD8" s="50">
        <v>0</v>
      </c>
      <c r="AE8" s="50">
        <v>0</v>
      </c>
      <c r="AF8" s="60">
        <f>+SUM(V3.2[[#This Row],[C_Recursos propios 2022]:[C_Otros 2022]])</f>
        <v>600000000</v>
      </c>
      <c r="AG8" s="50">
        <v>600000000</v>
      </c>
      <c r="AH8" s="50">
        <v>0</v>
      </c>
      <c r="AI8" s="50">
        <v>0</v>
      </c>
      <c r="AJ8" s="50">
        <v>0</v>
      </c>
      <c r="AK8" s="50">
        <v>0</v>
      </c>
      <c r="AL8" s="50">
        <v>0</v>
      </c>
      <c r="AM8" s="50">
        <v>0</v>
      </c>
      <c r="AN8" s="50">
        <v>0</v>
      </c>
      <c r="AO8" s="50">
        <v>0</v>
      </c>
      <c r="AP8" s="50">
        <v>0</v>
      </c>
      <c r="AQ8" s="50">
        <v>0</v>
      </c>
      <c r="AR8" s="50">
        <v>0</v>
      </c>
      <c r="AS8" s="50">
        <v>0</v>
      </c>
      <c r="AT8" s="51">
        <v>0</v>
      </c>
      <c r="AU8" s="51">
        <v>0</v>
      </c>
      <c r="AV8" s="61">
        <f>+SUM(V3.2[[#This Row],[O_Recursos propios 2022]:[O_Otros 2022]])</f>
        <v>600000000</v>
      </c>
      <c r="AW8" s="50">
        <v>600000000</v>
      </c>
      <c r="AX8" s="50">
        <v>0</v>
      </c>
      <c r="AY8" s="50">
        <v>0</v>
      </c>
      <c r="AZ8" s="50">
        <v>0</v>
      </c>
      <c r="BA8" s="50">
        <v>0</v>
      </c>
      <c r="BB8" s="50">
        <v>0</v>
      </c>
      <c r="BC8" s="50">
        <v>0</v>
      </c>
      <c r="BD8" s="50">
        <v>0</v>
      </c>
      <c r="BE8" s="50">
        <v>0</v>
      </c>
      <c r="BF8" s="50">
        <v>0</v>
      </c>
      <c r="BG8" s="50">
        <v>0</v>
      </c>
      <c r="BH8" s="50">
        <v>0</v>
      </c>
      <c r="BI8" s="50">
        <v>0</v>
      </c>
      <c r="BJ8" s="51">
        <v>0</v>
      </c>
      <c r="BK8" s="51">
        <v>0</v>
      </c>
      <c r="BL8" s="51">
        <v>280693550</v>
      </c>
      <c r="BM8" s="134" t="s">
        <v>4598</v>
      </c>
      <c r="BN8" s="18"/>
      <c r="BO8" s="18"/>
      <c r="DL8" s="1"/>
      <c r="DM8" s="1"/>
    </row>
    <row r="9" spans="1:117" x14ac:dyDescent="0.35">
      <c r="A9" s="45">
        <v>174</v>
      </c>
      <c r="B9" s="112" t="str">
        <f>+IF(ISBLANK(V3.2[[#This Row],[No. IP]]),"",$G$1)</f>
        <v>10. ITTB</v>
      </c>
      <c r="C9" s="47" t="str">
        <f>+IFERROR(VLOOKUP(V3.2[[#This Row],[No. IP]],IP_TABLA[],3,FALSE),"")</f>
        <v>10. Inspección de Tránsito y Transporte de Barrancabermeja - ITTB</v>
      </c>
      <c r="D9" s="47" t="str">
        <f>+IFERROR(VLOOKUP(V3.2[[#This Row],[No. IP]],IP_TABLA[],4,FALSE),"")</f>
        <v>Línea 2. Barrancabermeja territorialmente sostenible</v>
      </c>
      <c r="E9" s="47" t="str">
        <f>+IFERROR(VLOOKUP(V3.2[[#This Row],[No. IP]],IP_TABLA[],6,FALSE),"")</f>
        <v>08. TRANSPORTE</v>
      </c>
      <c r="F9" s="47" t="str">
        <f>+IFERROR(VLOOKUP(V3.2[[#This Row],[No. IP]],IP_TABLA[],7,FALSE),"")</f>
        <v xml:space="preserve">Programa 19. Movilidad Sostenible,  activa y segura </v>
      </c>
      <c r="G9" s="47" t="str">
        <f>+IFERROR(VLOOKUP(V3.2[[#This Row],[No. IP]],IP_TABLA[],2,FALSE),"")</f>
        <v>IP 174. Número de acciones del Plan local de seguridad vial desarrolladas</v>
      </c>
      <c r="H9" s="57">
        <f>IFERROR(IF($H$1=2020,(VLOOKUP(V3.2[[#This Row],[No. IP]],IP_TABLA[],8,FALSE)),IF($H$1=2021,(VLOOKUP(V3.2[[#This Row],[No. IP]],IP_TABLA[],9,FALSE)),IF($H$1=2022,(VLOOKUP(V3.2[[#This Row],[No. IP]],IP_TABLA[],10,FALSE)),IF($H$1=2023,(VLOOKUP(V3.2[[#This Row],[No. IP]],IP_TABLA[],11,FALSE)),"")))),"")</f>
        <v>1</v>
      </c>
      <c r="I9" s="45">
        <v>5</v>
      </c>
      <c r="J9" s="111">
        <f>+IFERROR(IF(V3.2[[#This Row],[Ejecución de la meta]]/V3.2[[#This Row],[Meta de la vigencia]]&gt;1,1,V3.2[[#This Row],[Ejecución de la meta]]/V3.2[[#This Row],[Meta de la vigencia]]),"")</f>
        <v>1</v>
      </c>
      <c r="K9" s="46" t="s">
        <v>4578</v>
      </c>
      <c r="L9" s="48">
        <v>2022680810066</v>
      </c>
      <c r="M9" s="46" t="s">
        <v>4579</v>
      </c>
      <c r="N9" s="49">
        <v>44734</v>
      </c>
      <c r="O9" s="49">
        <v>44926</v>
      </c>
      <c r="P9" s="59">
        <f>+SUM(V3.2[[#This Row],[P_Recursos propios 2022]:[P_Otros 2022]])</f>
        <v>0</v>
      </c>
      <c r="Q9" s="50">
        <v>0</v>
      </c>
      <c r="R9" s="50">
        <v>0</v>
      </c>
      <c r="S9" s="50">
        <v>0</v>
      </c>
      <c r="T9" s="50">
        <v>0</v>
      </c>
      <c r="U9" s="50">
        <v>0</v>
      </c>
      <c r="V9" s="50">
        <v>0</v>
      </c>
      <c r="W9" s="50">
        <v>0</v>
      </c>
      <c r="X9" s="50">
        <v>0</v>
      </c>
      <c r="Y9" s="50">
        <v>0</v>
      </c>
      <c r="Z9" s="50">
        <v>0</v>
      </c>
      <c r="AA9" s="50">
        <v>0</v>
      </c>
      <c r="AB9" s="50">
        <v>0</v>
      </c>
      <c r="AC9" s="50">
        <v>0</v>
      </c>
      <c r="AD9" s="50">
        <v>0</v>
      </c>
      <c r="AE9" s="50">
        <v>0</v>
      </c>
      <c r="AF9" s="60">
        <f>+SUM(V3.2[[#This Row],[C_Recursos propios 2022]:[C_Otros 2022]])</f>
        <v>0</v>
      </c>
      <c r="AG9" s="50">
        <v>0</v>
      </c>
      <c r="AH9" s="50">
        <v>0</v>
      </c>
      <c r="AI9" s="50">
        <v>0</v>
      </c>
      <c r="AJ9" s="50">
        <v>0</v>
      </c>
      <c r="AK9" s="50">
        <v>0</v>
      </c>
      <c r="AL9" s="50">
        <v>0</v>
      </c>
      <c r="AM9" s="50">
        <v>0</v>
      </c>
      <c r="AN9" s="50">
        <v>0</v>
      </c>
      <c r="AO9" s="50">
        <v>0</v>
      </c>
      <c r="AP9" s="50">
        <v>0</v>
      </c>
      <c r="AQ9" s="50">
        <v>0</v>
      </c>
      <c r="AR9" s="50">
        <v>0</v>
      </c>
      <c r="AS9" s="50">
        <v>0</v>
      </c>
      <c r="AT9" s="51">
        <v>0</v>
      </c>
      <c r="AU9" s="51">
        <v>0</v>
      </c>
      <c r="AV9" s="61">
        <f>+SUM(V3.2[[#This Row],[O_Recursos propios 2022]:[O_Otros 2022]])</f>
        <v>0</v>
      </c>
      <c r="AW9" s="50">
        <v>0</v>
      </c>
      <c r="AX9" s="50">
        <v>0</v>
      </c>
      <c r="AY9" s="50">
        <v>0</v>
      </c>
      <c r="AZ9" s="50">
        <v>0</v>
      </c>
      <c r="BA9" s="50">
        <v>0</v>
      </c>
      <c r="BB9" s="50">
        <v>0</v>
      </c>
      <c r="BC9" s="50">
        <v>0</v>
      </c>
      <c r="BD9" s="50">
        <v>0</v>
      </c>
      <c r="BE9" s="50">
        <v>0</v>
      </c>
      <c r="BF9" s="50">
        <v>0</v>
      </c>
      <c r="BG9" s="50">
        <v>0</v>
      </c>
      <c r="BH9" s="50">
        <v>0</v>
      </c>
      <c r="BI9" s="50">
        <v>0</v>
      </c>
      <c r="BJ9" s="51">
        <v>0</v>
      </c>
      <c r="BK9" s="51">
        <v>0</v>
      </c>
      <c r="BL9" s="51">
        <v>286399975.80000001</v>
      </c>
      <c r="BM9" s="134" t="s">
        <v>4589</v>
      </c>
      <c r="BN9" s="18"/>
      <c r="BO9" s="18"/>
      <c r="DL9" s="1"/>
      <c r="DM9" s="1"/>
    </row>
    <row r="10" spans="1:117" x14ac:dyDescent="0.35">
      <c r="A10" s="45">
        <v>175</v>
      </c>
      <c r="B10" s="112" t="str">
        <f>+IF(ISBLANK(V3.2[[#This Row],[No. IP]]),"",$G$1)</f>
        <v>10. ITTB</v>
      </c>
      <c r="C10" s="47" t="str">
        <f>+IFERROR(VLOOKUP(V3.2[[#This Row],[No. IP]],IP_TABLA[],3,FALSE),"")</f>
        <v>10. Inspección de Tránsito y Transporte de Barrancabermeja - ITTB</v>
      </c>
      <c r="D10" s="47" t="str">
        <f>+IFERROR(VLOOKUP(V3.2[[#This Row],[No. IP]],IP_TABLA[],4,FALSE),"")</f>
        <v>Línea 2. Barrancabermeja territorialmente sostenible</v>
      </c>
      <c r="E10" s="47" t="str">
        <f>+IFERROR(VLOOKUP(V3.2[[#This Row],[No. IP]],IP_TABLA[],6,FALSE),"")</f>
        <v>08. TRANSPORTE</v>
      </c>
      <c r="F10" s="47" t="str">
        <f>+IFERROR(VLOOKUP(V3.2[[#This Row],[No. IP]],IP_TABLA[],7,FALSE),"")</f>
        <v xml:space="preserve">Programa 19. Movilidad Sostenible,  activa y segura </v>
      </c>
      <c r="G10" s="47" t="str">
        <f>+IFERROR(VLOOKUP(V3.2[[#This Row],[No. IP]],IP_TABLA[],2,FALSE),"")</f>
        <v>IP 175. Política pública de movilidad y seguridad vial formulada y presentada</v>
      </c>
      <c r="H10" s="57">
        <v>1</v>
      </c>
      <c r="I10" s="45">
        <v>0.3</v>
      </c>
      <c r="J10" s="111">
        <f>+IFERROR(IF(V3.2[[#This Row],[Ejecución de la meta]]/V3.2[[#This Row],[Meta de la vigencia]]&gt;1,1,V3.2[[#This Row],[Ejecución de la meta]]/V3.2[[#This Row],[Meta de la vigencia]]),"")</f>
        <v>0.3</v>
      </c>
      <c r="K10" s="46" t="s">
        <v>4574</v>
      </c>
      <c r="L10" s="48"/>
      <c r="M10" s="46" t="s">
        <v>4580</v>
      </c>
      <c r="N10" s="49">
        <v>44713</v>
      </c>
      <c r="O10" s="49">
        <v>44926</v>
      </c>
      <c r="P10" s="59">
        <f>+SUM(V3.2[[#This Row],[P_Recursos propios 2022]:[P_Otros 2022]])</f>
        <v>0</v>
      </c>
      <c r="Q10" s="50">
        <v>0</v>
      </c>
      <c r="R10" s="50">
        <v>0</v>
      </c>
      <c r="S10" s="50">
        <v>0</v>
      </c>
      <c r="T10" s="50">
        <v>0</v>
      </c>
      <c r="U10" s="50">
        <v>0</v>
      </c>
      <c r="V10" s="50">
        <v>0</v>
      </c>
      <c r="W10" s="50">
        <v>0</v>
      </c>
      <c r="X10" s="50">
        <v>0</v>
      </c>
      <c r="Y10" s="50">
        <v>0</v>
      </c>
      <c r="Z10" s="50">
        <v>0</v>
      </c>
      <c r="AA10" s="50">
        <v>0</v>
      </c>
      <c r="AB10" s="50">
        <v>0</v>
      </c>
      <c r="AC10" s="50">
        <v>0</v>
      </c>
      <c r="AD10" s="50">
        <v>0</v>
      </c>
      <c r="AE10" s="50">
        <v>0</v>
      </c>
      <c r="AF10" s="60">
        <f>+SUM(V3.2[[#This Row],[C_Recursos propios 2022]:[C_Otros 2022]])</f>
        <v>0</v>
      </c>
      <c r="AG10" s="50">
        <v>0</v>
      </c>
      <c r="AH10" s="50">
        <v>0</v>
      </c>
      <c r="AI10" s="50">
        <v>0</v>
      </c>
      <c r="AJ10" s="50">
        <v>0</v>
      </c>
      <c r="AK10" s="50">
        <v>0</v>
      </c>
      <c r="AL10" s="50">
        <v>0</v>
      </c>
      <c r="AM10" s="50">
        <v>0</v>
      </c>
      <c r="AN10" s="50">
        <v>0</v>
      </c>
      <c r="AO10" s="50">
        <v>0</v>
      </c>
      <c r="AP10" s="50">
        <v>0</v>
      </c>
      <c r="AQ10" s="50">
        <v>0</v>
      </c>
      <c r="AR10" s="50">
        <v>0</v>
      </c>
      <c r="AS10" s="50">
        <v>0</v>
      </c>
      <c r="AT10" s="51">
        <v>0</v>
      </c>
      <c r="AU10" s="51">
        <v>0</v>
      </c>
      <c r="AV10" s="61">
        <f>+SUM(V3.2[[#This Row],[O_Recursos propios 2022]:[O_Otros 2022]])</f>
        <v>0</v>
      </c>
      <c r="AW10" s="50">
        <v>0</v>
      </c>
      <c r="AX10" s="50">
        <v>0</v>
      </c>
      <c r="AY10" s="50">
        <v>0</v>
      </c>
      <c r="AZ10" s="50">
        <v>0</v>
      </c>
      <c r="BA10" s="50">
        <v>0</v>
      </c>
      <c r="BB10" s="50">
        <v>0</v>
      </c>
      <c r="BC10" s="50">
        <v>0</v>
      </c>
      <c r="BD10" s="50">
        <v>0</v>
      </c>
      <c r="BE10" s="50">
        <v>0</v>
      </c>
      <c r="BF10" s="50">
        <v>0</v>
      </c>
      <c r="BG10" s="50">
        <v>0</v>
      </c>
      <c r="BH10" s="50">
        <v>0</v>
      </c>
      <c r="BI10" s="50">
        <v>0</v>
      </c>
      <c r="BJ10" s="51">
        <v>0</v>
      </c>
      <c r="BK10" s="51">
        <v>0</v>
      </c>
      <c r="BL10" s="51">
        <v>90000000</v>
      </c>
      <c r="BM10" s="134" t="s">
        <v>4590</v>
      </c>
      <c r="BN10" s="18"/>
      <c r="BO10" s="18"/>
      <c r="DL10" s="1"/>
      <c r="DM10" s="1"/>
    </row>
    <row r="11" spans="1:117" x14ac:dyDescent="0.35">
      <c r="A11" s="45">
        <v>176</v>
      </c>
      <c r="B11" s="112" t="str">
        <f>+IF(ISBLANK(V3.2[[#This Row],[No. IP]]),"",$G$1)</f>
        <v>10. ITTB</v>
      </c>
      <c r="C11" s="47" t="str">
        <f>+IFERROR(VLOOKUP(V3.2[[#This Row],[No. IP]],IP_TABLA[],3,FALSE),"")</f>
        <v>10. Inspección de Tránsito y Transporte de Barrancabermeja - ITTB</v>
      </c>
      <c r="D11" s="47" t="str">
        <f>+IFERROR(VLOOKUP(V3.2[[#This Row],[No. IP]],IP_TABLA[],4,FALSE),"")</f>
        <v>Línea 2. Barrancabermeja territorialmente sostenible</v>
      </c>
      <c r="E11" s="47" t="str">
        <f>+IFERROR(VLOOKUP(V3.2[[#This Row],[No. IP]],IP_TABLA[],6,FALSE),"")</f>
        <v>08. TRANSPORTE</v>
      </c>
      <c r="F11" s="47" t="str">
        <f>+IFERROR(VLOOKUP(V3.2[[#This Row],[No. IP]],IP_TABLA[],7,FALSE),"")</f>
        <v xml:space="preserve">Programa 19. Movilidad Sostenible,  activa y segura </v>
      </c>
      <c r="G11" s="47" t="str">
        <f>+IFERROR(VLOOKUP(V3.2[[#This Row],[No. IP]],IP_TABLA[],2,FALSE),"")</f>
        <v>IP 176. Número de estrategias de gestión realizadas para construir el terminal de transporte terrestre</v>
      </c>
      <c r="H11" s="57">
        <f>IFERROR(IF($H$1=2020,(VLOOKUP(V3.2[[#This Row],[No. IP]],IP_TABLA[],8,FALSE)),IF($H$1=2021,(VLOOKUP(V3.2[[#This Row],[No. IP]],IP_TABLA[],9,FALSE)),IF($H$1=2022,(VLOOKUP(V3.2[[#This Row],[No. IP]],IP_TABLA[],10,FALSE)),IF($H$1=2023,(VLOOKUP(V3.2[[#This Row],[No. IP]],IP_TABLA[],11,FALSE)),"")))),"")</f>
        <v>1</v>
      </c>
      <c r="I11" s="45">
        <v>2</v>
      </c>
      <c r="J11" s="111">
        <f>+IFERROR(IF(V3.2[[#This Row],[Ejecución de la meta]]/V3.2[[#This Row],[Meta de la vigencia]]&gt;1,1,V3.2[[#This Row],[Ejecución de la meta]]/V3.2[[#This Row],[Meta de la vigencia]]),"")</f>
        <v>1</v>
      </c>
      <c r="K11" s="46" t="s">
        <v>4574</v>
      </c>
      <c r="L11" s="48"/>
      <c r="M11" s="46" t="s">
        <v>4581</v>
      </c>
      <c r="N11" s="49">
        <v>44713</v>
      </c>
      <c r="O11" s="49">
        <v>44926</v>
      </c>
      <c r="P11" s="59">
        <f>+SUM(V3.2[[#This Row],[P_Recursos propios 2022]:[P_Otros 2022]])</f>
        <v>0</v>
      </c>
      <c r="Q11" s="50">
        <v>0</v>
      </c>
      <c r="R11" s="50">
        <v>0</v>
      </c>
      <c r="S11" s="50">
        <v>0</v>
      </c>
      <c r="T11" s="50">
        <v>0</v>
      </c>
      <c r="U11" s="50">
        <v>0</v>
      </c>
      <c r="V11" s="50">
        <v>0</v>
      </c>
      <c r="W11" s="50">
        <v>0</v>
      </c>
      <c r="X11" s="50">
        <v>0</v>
      </c>
      <c r="Y11" s="50">
        <v>0</v>
      </c>
      <c r="Z11" s="50">
        <v>0</v>
      </c>
      <c r="AA11" s="50">
        <v>0</v>
      </c>
      <c r="AB11" s="50">
        <v>0</v>
      </c>
      <c r="AC11" s="50">
        <v>0</v>
      </c>
      <c r="AD11" s="50">
        <v>0</v>
      </c>
      <c r="AE11" s="50">
        <v>0</v>
      </c>
      <c r="AF11" s="60">
        <f>+SUM(V3.2[[#This Row],[C_Recursos propios 2022]:[C_Otros 2022]])</f>
        <v>0</v>
      </c>
      <c r="AG11" s="50">
        <v>0</v>
      </c>
      <c r="AH11" s="50">
        <v>0</v>
      </c>
      <c r="AI11" s="50">
        <v>0</v>
      </c>
      <c r="AJ11" s="50">
        <v>0</v>
      </c>
      <c r="AK11" s="50">
        <v>0</v>
      </c>
      <c r="AL11" s="50">
        <v>0</v>
      </c>
      <c r="AM11" s="50">
        <v>0</v>
      </c>
      <c r="AN11" s="50">
        <v>0</v>
      </c>
      <c r="AO11" s="50">
        <v>0</v>
      </c>
      <c r="AP11" s="50">
        <v>0</v>
      </c>
      <c r="AQ11" s="50">
        <v>0</v>
      </c>
      <c r="AR11" s="50">
        <v>0</v>
      </c>
      <c r="AS11" s="50">
        <v>0</v>
      </c>
      <c r="AT11" s="51">
        <v>0</v>
      </c>
      <c r="AU11" s="51">
        <v>0</v>
      </c>
      <c r="AV11" s="61">
        <f>+SUM(V3.2[[#This Row],[O_Recursos propios 2022]:[O_Otros 2022]])</f>
        <v>0</v>
      </c>
      <c r="AW11" s="50">
        <v>0</v>
      </c>
      <c r="AX11" s="50">
        <v>0</v>
      </c>
      <c r="AY11" s="50">
        <v>0</v>
      </c>
      <c r="AZ11" s="50">
        <v>0</v>
      </c>
      <c r="BA11" s="50">
        <v>0</v>
      </c>
      <c r="BB11" s="50">
        <v>0</v>
      </c>
      <c r="BC11" s="50">
        <v>0</v>
      </c>
      <c r="BD11" s="50">
        <v>0</v>
      </c>
      <c r="BE11" s="50">
        <v>0</v>
      </c>
      <c r="BF11" s="50">
        <v>0</v>
      </c>
      <c r="BG11" s="50">
        <v>0</v>
      </c>
      <c r="BH11" s="50">
        <v>0</v>
      </c>
      <c r="BI11" s="50">
        <v>0</v>
      </c>
      <c r="BJ11" s="51">
        <v>0</v>
      </c>
      <c r="BK11" s="51">
        <v>0</v>
      </c>
      <c r="BL11" s="51">
        <v>40000000</v>
      </c>
      <c r="BM11" s="134" t="s">
        <v>4591</v>
      </c>
      <c r="BN11" s="18"/>
      <c r="BO11" s="18"/>
      <c r="DL11" s="1"/>
      <c r="DM11" s="1"/>
    </row>
    <row r="12" spans="1:117" x14ac:dyDescent="0.35">
      <c r="A12" s="45">
        <v>178</v>
      </c>
      <c r="B12" s="112" t="str">
        <f>+IF(ISBLANK(V3.2[[#This Row],[No. IP]]),"",$G$1)</f>
        <v>10. ITTB</v>
      </c>
      <c r="C12" s="47" t="str">
        <f>+IFERROR(VLOOKUP(V3.2[[#This Row],[No. IP]],IP_TABLA[],3,FALSE),"")</f>
        <v>10. Inspección de Tránsito y Transporte de Barrancabermeja - ITTB</v>
      </c>
      <c r="D12" s="47" t="str">
        <f>+IFERROR(VLOOKUP(V3.2[[#This Row],[No. IP]],IP_TABLA[],4,FALSE),"")</f>
        <v>Línea 2. Barrancabermeja territorialmente sostenible</v>
      </c>
      <c r="E12" s="47" t="str">
        <f>+IFERROR(VLOOKUP(V3.2[[#This Row],[No. IP]],IP_TABLA[],6,FALSE),"")</f>
        <v>08. TRANSPORTE</v>
      </c>
      <c r="F12" s="47" t="str">
        <f>+IFERROR(VLOOKUP(V3.2[[#This Row],[No. IP]],IP_TABLA[],7,FALSE),"")</f>
        <v xml:space="preserve">Programa 19. Movilidad Sostenible,  activa y segura </v>
      </c>
      <c r="G12" s="47" t="str">
        <f>+IFERROR(VLOOKUP(V3.2[[#This Row],[No. IP]],IP_TABLA[],2,FALSE),"")</f>
        <v>IP 178. Número de estrategias implementadas para fomentar el uso de modos de transporte sostenible</v>
      </c>
      <c r="H12" s="57">
        <f>IFERROR(IF($H$1=2020,(VLOOKUP(V3.2[[#This Row],[No. IP]],IP_TABLA[],8,FALSE)),IF($H$1=2021,(VLOOKUP(V3.2[[#This Row],[No. IP]],IP_TABLA[],9,FALSE)),IF($H$1=2022,(VLOOKUP(V3.2[[#This Row],[No. IP]],IP_TABLA[],10,FALSE)),IF($H$1=2023,(VLOOKUP(V3.2[[#This Row],[No. IP]],IP_TABLA[],11,FALSE)),"")))),"")</f>
        <v>1</v>
      </c>
      <c r="I12" s="45">
        <v>2</v>
      </c>
      <c r="J12" s="111">
        <f>+IFERROR(IF(V3.2[[#This Row],[Ejecución de la meta]]/V3.2[[#This Row],[Meta de la vigencia]]&gt;1,1,V3.2[[#This Row],[Ejecución de la meta]]/V3.2[[#This Row],[Meta de la vigencia]]),"")</f>
        <v>1</v>
      </c>
      <c r="K12" s="46" t="s">
        <v>4574</v>
      </c>
      <c r="L12" s="48"/>
      <c r="M12" s="46" t="s">
        <v>4582</v>
      </c>
      <c r="N12" s="49">
        <v>44743</v>
      </c>
      <c r="O12" s="49">
        <v>44926</v>
      </c>
      <c r="P12" s="59">
        <f>+SUM(V3.2[[#This Row],[P_Recursos propios 2022]:[P_Otros 2022]])</f>
        <v>0</v>
      </c>
      <c r="Q12" s="50">
        <v>0</v>
      </c>
      <c r="R12" s="50">
        <v>0</v>
      </c>
      <c r="S12" s="50">
        <v>0</v>
      </c>
      <c r="T12" s="50">
        <v>0</v>
      </c>
      <c r="U12" s="50">
        <v>0</v>
      </c>
      <c r="V12" s="50">
        <v>0</v>
      </c>
      <c r="W12" s="50">
        <v>0</v>
      </c>
      <c r="X12" s="50">
        <v>0</v>
      </c>
      <c r="Y12" s="50">
        <v>0</v>
      </c>
      <c r="Z12" s="50">
        <v>0</v>
      </c>
      <c r="AA12" s="50">
        <v>0</v>
      </c>
      <c r="AB12" s="50">
        <v>0</v>
      </c>
      <c r="AC12" s="50">
        <v>0</v>
      </c>
      <c r="AD12" s="50">
        <v>0</v>
      </c>
      <c r="AE12" s="50">
        <v>0</v>
      </c>
      <c r="AF12" s="60">
        <f>+SUM(V3.2[[#This Row],[C_Recursos propios 2022]:[C_Otros 2022]])</f>
        <v>0</v>
      </c>
      <c r="AG12" s="50">
        <v>0</v>
      </c>
      <c r="AH12" s="50">
        <v>0</v>
      </c>
      <c r="AI12" s="50">
        <v>0</v>
      </c>
      <c r="AJ12" s="50">
        <v>0</v>
      </c>
      <c r="AK12" s="50">
        <v>0</v>
      </c>
      <c r="AL12" s="50">
        <v>0</v>
      </c>
      <c r="AM12" s="50">
        <v>0</v>
      </c>
      <c r="AN12" s="50">
        <v>0</v>
      </c>
      <c r="AO12" s="50">
        <v>0</v>
      </c>
      <c r="AP12" s="50">
        <v>0</v>
      </c>
      <c r="AQ12" s="50">
        <v>0</v>
      </c>
      <c r="AR12" s="50">
        <v>0</v>
      </c>
      <c r="AS12" s="50">
        <v>0</v>
      </c>
      <c r="AT12" s="51">
        <v>0</v>
      </c>
      <c r="AU12" s="51">
        <v>0</v>
      </c>
      <c r="AV12" s="61">
        <f>+SUM(V3.2[[#This Row],[O_Recursos propios 2022]:[O_Otros 2022]])</f>
        <v>0</v>
      </c>
      <c r="AW12" s="50">
        <v>0</v>
      </c>
      <c r="AX12" s="50">
        <v>0</v>
      </c>
      <c r="AY12" s="50">
        <v>0</v>
      </c>
      <c r="AZ12" s="50">
        <v>0</v>
      </c>
      <c r="BA12" s="50">
        <v>0</v>
      </c>
      <c r="BB12" s="50">
        <v>0</v>
      </c>
      <c r="BC12" s="50">
        <v>0</v>
      </c>
      <c r="BD12" s="50">
        <v>0</v>
      </c>
      <c r="BE12" s="50">
        <v>0</v>
      </c>
      <c r="BF12" s="50">
        <v>0</v>
      </c>
      <c r="BG12" s="50">
        <v>0</v>
      </c>
      <c r="BH12" s="50">
        <v>0</v>
      </c>
      <c r="BI12" s="50">
        <v>0</v>
      </c>
      <c r="BJ12" s="51">
        <v>0</v>
      </c>
      <c r="BK12" s="51">
        <v>0</v>
      </c>
      <c r="BL12" s="51">
        <v>12000000</v>
      </c>
      <c r="BM12" s="134" t="s">
        <v>4592</v>
      </c>
      <c r="BN12" s="18"/>
      <c r="BO12" s="18"/>
      <c r="DL12" s="1"/>
      <c r="DM12" s="1"/>
    </row>
    <row r="13" spans="1:117" x14ac:dyDescent="0.35">
      <c r="A13" s="45">
        <v>179</v>
      </c>
      <c r="B13" s="112" t="str">
        <f>+IF(ISBLANK(V3.2[[#This Row],[No. IP]]),"",$G$1)</f>
        <v>10. ITTB</v>
      </c>
      <c r="C13" s="47" t="str">
        <f>+IFERROR(VLOOKUP(V3.2[[#This Row],[No. IP]],IP_TABLA[],3,FALSE),"")</f>
        <v>10. Inspección de Tránsito y Transporte de Barrancabermeja - ITTB</v>
      </c>
      <c r="D13" s="47" t="str">
        <f>+IFERROR(VLOOKUP(V3.2[[#This Row],[No. IP]],IP_TABLA[],4,FALSE),"")</f>
        <v>Línea 2. Barrancabermeja territorialmente sostenible</v>
      </c>
      <c r="E13" s="47" t="str">
        <f>+IFERROR(VLOOKUP(V3.2[[#This Row],[No. IP]],IP_TABLA[],6,FALSE),"")</f>
        <v>08. TRANSPORTE</v>
      </c>
      <c r="F13" s="47" t="str">
        <f>+IFERROR(VLOOKUP(V3.2[[#This Row],[No. IP]],IP_TABLA[],7,FALSE),"")</f>
        <v xml:space="preserve">Programa 19. Movilidad Sostenible,  activa y segura </v>
      </c>
      <c r="G13" s="47" t="str">
        <f>+IFERROR(VLOOKUP(V3.2[[#This Row],[No. IP]],IP_TABLA[],2,FALSE),"")</f>
        <v>IP 179. Porcentaje de rutas de transporte público terrestre modificadas</v>
      </c>
      <c r="H13" s="57">
        <f>IFERROR(IF($H$1=2020,(VLOOKUP(V3.2[[#This Row],[No. IP]],IP_TABLA[],8,FALSE)),IF($H$1=2021,(VLOOKUP(V3.2[[#This Row],[No. IP]],IP_TABLA[],9,FALSE)),IF($H$1=2022,(VLOOKUP(V3.2[[#This Row],[No. IP]],IP_TABLA[],10,FALSE)),IF($H$1=2023,(VLOOKUP(V3.2[[#This Row],[No. IP]],IP_TABLA[],11,FALSE)),"")))),"")</f>
        <v>0.04</v>
      </c>
      <c r="I13" s="45">
        <v>0.08</v>
      </c>
      <c r="J13" s="111">
        <f>+IFERROR(IF(V3.2[[#This Row],[Ejecución de la meta]]/V3.2[[#This Row],[Meta de la vigencia]]&gt;1,1,V3.2[[#This Row],[Ejecución de la meta]]/V3.2[[#This Row],[Meta de la vigencia]]),"")</f>
        <v>1</v>
      </c>
      <c r="K13" s="46" t="s">
        <v>4574</v>
      </c>
      <c r="L13" s="48"/>
      <c r="M13" s="46" t="s">
        <v>4583</v>
      </c>
      <c r="N13" s="49">
        <v>44743</v>
      </c>
      <c r="O13" s="49">
        <v>44926</v>
      </c>
      <c r="P13" s="59">
        <f>+SUM(V3.2[[#This Row],[P_Recursos propios 2022]:[P_Otros 2022]])</f>
        <v>0</v>
      </c>
      <c r="Q13" s="50">
        <v>0</v>
      </c>
      <c r="R13" s="50">
        <v>0</v>
      </c>
      <c r="S13" s="50">
        <v>0</v>
      </c>
      <c r="T13" s="50">
        <v>0</v>
      </c>
      <c r="U13" s="50">
        <v>0</v>
      </c>
      <c r="V13" s="50">
        <v>0</v>
      </c>
      <c r="W13" s="50">
        <v>0</v>
      </c>
      <c r="X13" s="50">
        <v>0</v>
      </c>
      <c r="Y13" s="50">
        <v>0</v>
      </c>
      <c r="Z13" s="50">
        <v>0</v>
      </c>
      <c r="AA13" s="50">
        <v>0</v>
      </c>
      <c r="AB13" s="50">
        <v>0</v>
      </c>
      <c r="AC13" s="50">
        <v>0</v>
      </c>
      <c r="AD13" s="50">
        <v>0</v>
      </c>
      <c r="AE13" s="50">
        <v>0</v>
      </c>
      <c r="AF13" s="60">
        <f>+SUM(V3.2[[#This Row],[C_Recursos propios 2022]:[C_Otros 2022]])</f>
        <v>0</v>
      </c>
      <c r="AG13" s="50">
        <v>0</v>
      </c>
      <c r="AH13" s="50">
        <v>0</v>
      </c>
      <c r="AI13" s="50">
        <v>0</v>
      </c>
      <c r="AJ13" s="50">
        <v>0</v>
      </c>
      <c r="AK13" s="50">
        <v>0</v>
      </c>
      <c r="AL13" s="50">
        <v>0</v>
      </c>
      <c r="AM13" s="50">
        <v>0</v>
      </c>
      <c r="AN13" s="50">
        <v>0</v>
      </c>
      <c r="AO13" s="50">
        <v>0</v>
      </c>
      <c r="AP13" s="50">
        <v>0</v>
      </c>
      <c r="AQ13" s="50">
        <v>0</v>
      </c>
      <c r="AR13" s="50">
        <v>0</v>
      </c>
      <c r="AS13" s="50">
        <v>0</v>
      </c>
      <c r="AT13" s="51">
        <v>0</v>
      </c>
      <c r="AU13" s="51">
        <v>0</v>
      </c>
      <c r="AV13" s="61">
        <f>+SUM(V3.2[[#This Row],[O_Recursos propios 2022]:[O_Otros 2022]])</f>
        <v>0</v>
      </c>
      <c r="AW13" s="50">
        <v>0</v>
      </c>
      <c r="AX13" s="50">
        <v>0</v>
      </c>
      <c r="AY13" s="50">
        <v>0</v>
      </c>
      <c r="AZ13" s="50">
        <v>0</v>
      </c>
      <c r="BA13" s="50">
        <v>0</v>
      </c>
      <c r="BB13" s="50">
        <v>0</v>
      </c>
      <c r="BC13" s="50">
        <v>0</v>
      </c>
      <c r="BD13" s="50">
        <v>0</v>
      </c>
      <c r="BE13" s="50">
        <v>0</v>
      </c>
      <c r="BF13" s="50">
        <v>0</v>
      </c>
      <c r="BG13" s="50">
        <v>0</v>
      </c>
      <c r="BH13" s="50">
        <v>0</v>
      </c>
      <c r="BI13" s="50">
        <v>0</v>
      </c>
      <c r="BJ13" s="51">
        <v>0</v>
      </c>
      <c r="BK13" s="51">
        <v>0</v>
      </c>
      <c r="BL13" s="51">
        <v>21000000</v>
      </c>
      <c r="BM13" s="134" t="s">
        <v>4593</v>
      </c>
      <c r="BN13" s="18"/>
      <c r="BO13" s="18"/>
      <c r="DL13" s="1"/>
      <c r="DM13" s="1"/>
    </row>
    <row r="14" spans="1:117" x14ac:dyDescent="0.35">
      <c r="A14" s="45">
        <v>180</v>
      </c>
      <c r="B14" s="112" t="str">
        <f>+IF(ISBLANK(V3.2[[#This Row],[No. IP]]),"",$G$1)</f>
        <v>10. ITTB</v>
      </c>
      <c r="C14" s="47" t="str">
        <f>+IFERROR(VLOOKUP(V3.2[[#This Row],[No. IP]],IP_TABLA[],3,FALSE),"")</f>
        <v>10. Inspección de Tránsito y Transporte de Barrancabermeja - ITTB</v>
      </c>
      <c r="D14" s="47" t="str">
        <f>+IFERROR(VLOOKUP(V3.2[[#This Row],[No. IP]],IP_TABLA[],4,FALSE),"")</f>
        <v>Línea 2. Barrancabermeja territorialmente sostenible</v>
      </c>
      <c r="E14" s="47" t="str">
        <f>+IFERROR(VLOOKUP(V3.2[[#This Row],[No. IP]],IP_TABLA[],6,FALSE),"")</f>
        <v>08. TRANSPORTE</v>
      </c>
      <c r="F14" s="47" t="str">
        <f>+IFERROR(VLOOKUP(V3.2[[#This Row],[No. IP]],IP_TABLA[],7,FALSE),"")</f>
        <v xml:space="preserve">Programa 19. Movilidad Sostenible,  activa y segura </v>
      </c>
      <c r="G14" s="47" t="str">
        <f>+IFERROR(VLOOKUP(V3.2[[#This Row],[No. IP]],IP_TABLA[],2,FALSE),"")</f>
        <v>IP 180. Número de acciones de fortalecimiento institucional ejecutadas</v>
      </c>
      <c r="H14" s="57">
        <f>IFERROR(IF($H$1=2020,(VLOOKUP(V3.2[[#This Row],[No. IP]],IP_TABLA[],8,FALSE)),IF($H$1=2021,(VLOOKUP(V3.2[[#This Row],[No. IP]],IP_TABLA[],9,FALSE)),IF($H$1=2022,(VLOOKUP(V3.2[[#This Row],[No. IP]],IP_TABLA[],10,FALSE)),IF($H$1=2023,(VLOOKUP(V3.2[[#This Row],[No. IP]],IP_TABLA[],11,FALSE)),"")))),"")</f>
        <v>1</v>
      </c>
      <c r="I14" s="45">
        <v>2</v>
      </c>
      <c r="J14" s="111">
        <f>+IFERROR(IF(V3.2[[#This Row],[Ejecución de la meta]]/V3.2[[#This Row],[Meta de la vigencia]]&gt;1,1,V3.2[[#This Row],[Ejecución de la meta]]/V3.2[[#This Row],[Meta de la vigencia]]),"")</f>
        <v>1</v>
      </c>
      <c r="K14" s="46" t="s">
        <v>4584</v>
      </c>
      <c r="L14" s="48">
        <v>2022680810014</v>
      </c>
      <c r="M14" s="46" t="s">
        <v>4585</v>
      </c>
      <c r="N14" s="49">
        <v>44578</v>
      </c>
      <c r="O14" s="49">
        <v>44881</v>
      </c>
      <c r="P14" s="59">
        <f>+SUM(V3.2[[#This Row],[P_Recursos propios 2022]:[P_Otros 2022]])</f>
        <v>0</v>
      </c>
      <c r="Q14" s="50">
        <v>0</v>
      </c>
      <c r="R14" s="50">
        <v>0</v>
      </c>
      <c r="S14" s="50">
        <v>0</v>
      </c>
      <c r="T14" s="50">
        <v>0</v>
      </c>
      <c r="U14" s="50">
        <v>0</v>
      </c>
      <c r="V14" s="50">
        <v>0</v>
      </c>
      <c r="W14" s="50">
        <v>0</v>
      </c>
      <c r="X14" s="50">
        <v>0</v>
      </c>
      <c r="Y14" s="50">
        <v>0</v>
      </c>
      <c r="Z14" s="50">
        <v>0</v>
      </c>
      <c r="AA14" s="50">
        <v>0</v>
      </c>
      <c r="AB14" s="50">
        <v>0</v>
      </c>
      <c r="AC14" s="50">
        <v>0</v>
      </c>
      <c r="AD14" s="50">
        <v>0</v>
      </c>
      <c r="AE14" s="50">
        <v>0</v>
      </c>
      <c r="AF14" s="60">
        <f>+SUM(V3.2[[#This Row],[C_Recursos propios 2022]:[C_Otros 2022]])</f>
        <v>0</v>
      </c>
      <c r="AG14" s="50">
        <v>0</v>
      </c>
      <c r="AH14" s="50">
        <v>0</v>
      </c>
      <c r="AI14" s="50">
        <v>0</v>
      </c>
      <c r="AJ14" s="50">
        <v>0</v>
      </c>
      <c r="AK14" s="50">
        <v>0</v>
      </c>
      <c r="AL14" s="50">
        <v>0</v>
      </c>
      <c r="AM14" s="50">
        <v>0</v>
      </c>
      <c r="AN14" s="50">
        <v>0</v>
      </c>
      <c r="AO14" s="50">
        <v>0</v>
      </c>
      <c r="AP14" s="50">
        <v>0</v>
      </c>
      <c r="AQ14" s="50">
        <v>0</v>
      </c>
      <c r="AR14" s="50">
        <v>0</v>
      </c>
      <c r="AS14" s="50">
        <v>0</v>
      </c>
      <c r="AT14" s="51">
        <v>0</v>
      </c>
      <c r="AU14" s="51">
        <v>0</v>
      </c>
      <c r="AV14" s="61">
        <f>+SUM(V3.2[[#This Row],[O_Recursos propios 2022]:[O_Otros 2022]])</f>
        <v>0</v>
      </c>
      <c r="AW14" s="50">
        <v>0</v>
      </c>
      <c r="AX14" s="50">
        <v>0</v>
      </c>
      <c r="AY14" s="50">
        <v>0</v>
      </c>
      <c r="AZ14" s="50">
        <v>0</v>
      </c>
      <c r="BA14" s="50">
        <v>0</v>
      </c>
      <c r="BB14" s="50">
        <v>0</v>
      </c>
      <c r="BC14" s="50">
        <v>0</v>
      </c>
      <c r="BD14" s="50">
        <v>0</v>
      </c>
      <c r="BE14" s="50">
        <v>0</v>
      </c>
      <c r="BF14" s="50">
        <v>0</v>
      </c>
      <c r="BG14" s="50">
        <v>0</v>
      </c>
      <c r="BH14" s="50">
        <v>0</v>
      </c>
      <c r="BI14" s="50">
        <v>0</v>
      </c>
      <c r="BJ14" s="51">
        <v>0</v>
      </c>
      <c r="BK14" s="51">
        <v>0</v>
      </c>
      <c r="BL14" s="51">
        <v>250400000</v>
      </c>
      <c r="BM14" s="134" t="s">
        <v>4594</v>
      </c>
      <c r="BN14" s="18"/>
      <c r="BO14" s="18"/>
      <c r="DL14" s="1"/>
      <c r="DM14" s="1"/>
    </row>
    <row r="15" spans="1:117" x14ac:dyDescent="0.35">
      <c r="A15" s="45">
        <v>180</v>
      </c>
      <c r="B15" s="112" t="str">
        <f>+IF(ISBLANK(V3.2[[#This Row],[No. IP]]),"",$G$1)</f>
        <v>10. ITTB</v>
      </c>
      <c r="C15" s="47" t="str">
        <f>+IFERROR(VLOOKUP(V3.2[[#This Row],[No. IP]],IP_TABLA[],3,FALSE),"")</f>
        <v>10. Inspección de Tránsito y Transporte de Barrancabermeja - ITTB</v>
      </c>
      <c r="D15" s="47" t="str">
        <f>+IFERROR(VLOOKUP(V3.2[[#This Row],[No. IP]],IP_TABLA[],4,FALSE),"")</f>
        <v>Línea 2. Barrancabermeja territorialmente sostenible</v>
      </c>
      <c r="E15" s="47" t="str">
        <f>+IFERROR(VLOOKUP(V3.2[[#This Row],[No. IP]],IP_TABLA[],6,FALSE),"")</f>
        <v>08. TRANSPORTE</v>
      </c>
      <c r="F15" s="47" t="str">
        <f>+IFERROR(VLOOKUP(V3.2[[#This Row],[No. IP]],IP_TABLA[],7,FALSE),"")</f>
        <v xml:space="preserve">Programa 19. Movilidad Sostenible,  activa y segura </v>
      </c>
      <c r="G15" s="47" t="str">
        <f>+IFERROR(VLOOKUP(V3.2[[#This Row],[No. IP]],IP_TABLA[],2,FALSE),"")</f>
        <v>IP 180. Número de acciones de fortalecimiento institucional ejecutadas</v>
      </c>
      <c r="H15" s="57">
        <f>IFERROR(IF($H$1=2020,(VLOOKUP(V3.2[[#This Row],[No. IP]],IP_TABLA[],8,FALSE)),IF($H$1=2021,(VLOOKUP(V3.2[[#This Row],[No. IP]],IP_TABLA[],9,FALSE)),IF($H$1=2022,(VLOOKUP(V3.2[[#This Row],[No. IP]],IP_TABLA[],10,FALSE)),IF($H$1=2023,(VLOOKUP(V3.2[[#This Row],[No. IP]],IP_TABLA[],11,FALSE)),"")))),"")</f>
        <v>1</v>
      </c>
      <c r="I15" s="45">
        <v>2</v>
      </c>
      <c r="J15" s="111">
        <f>+IFERROR(IF(V3.2[[#This Row],[Ejecución de la meta]]/V3.2[[#This Row],[Meta de la vigencia]]&gt;1,1,V3.2[[#This Row],[Ejecución de la meta]]/V3.2[[#This Row],[Meta de la vigencia]]),"")</f>
        <v>1</v>
      </c>
      <c r="K15" s="46" t="s">
        <v>4574</v>
      </c>
      <c r="L15" s="48"/>
      <c r="M15" s="46" t="s">
        <v>4586</v>
      </c>
      <c r="N15" s="49">
        <v>44835</v>
      </c>
      <c r="O15" s="49">
        <v>44926</v>
      </c>
      <c r="P15" s="59">
        <f>+SUM(V3.2[[#This Row],[P_Recursos propios 2022]:[P_Otros 2022]])</f>
        <v>0</v>
      </c>
      <c r="Q15" s="50">
        <v>0</v>
      </c>
      <c r="R15" s="50">
        <v>0</v>
      </c>
      <c r="S15" s="50">
        <v>0</v>
      </c>
      <c r="T15" s="50">
        <v>0</v>
      </c>
      <c r="U15" s="50">
        <v>0</v>
      </c>
      <c r="V15" s="50">
        <v>0</v>
      </c>
      <c r="W15" s="50">
        <v>0</v>
      </c>
      <c r="X15" s="50">
        <v>0</v>
      </c>
      <c r="Y15" s="50">
        <v>0</v>
      </c>
      <c r="Z15" s="50">
        <v>0</v>
      </c>
      <c r="AA15" s="50">
        <v>0</v>
      </c>
      <c r="AB15" s="50">
        <v>0</v>
      </c>
      <c r="AC15" s="50">
        <v>0</v>
      </c>
      <c r="AD15" s="50">
        <v>0</v>
      </c>
      <c r="AE15" s="50">
        <v>0</v>
      </c>
      <c r="AF15" s="60">
        <f>+SUM(V3.2[[#This Row],[C_Recursos propios 2022]:[C_Otros 2022]])</f>
        <v>0</v>
      </c>
      <c r="AG15" s="50">
        <v>0</v>
      </c>
      <c r="AH15" s="50">
        <v>0</v>
      </c>
      <c r="AI15" s="50">
        <v>0</v>
      </c>
      <c r="AJ15" s="50">
        <v>0</v>
      </c>
      <c r="AK15" s="50">
        <v>0</v>
      </c>
      <c r="AL15" s="50">
        <v>0</v>
      </c>
      <c r="AM15" s="50">
        <v>0</v>
      </c>
      <c r="AN15" s="50">
        <v>0</v>
      </c>
      <c r="AO15" s="50">
        <v>0</v>
      </c>
      <c r="AP15" s="50">
        <v>0</v>
      </c>
      <c r="AQ15" s="50">
        <v>0</v>
      </c>
      <c r="AR15" s="50">
        <v>0</v>
      </c>
      <c r="AS15" s="50">
        <v>0</v>
      </c>
      <c r="AT15" s="51">
        <v>0</v>
      </c>
      <c r="AU15" s="51">
        <v>0</v>
      </c>
      <c r="AV15" s="61">
        <f>+SUM(V3.2[[#This Row],[O_Recursos propios 2022]:[O_Otros 2022]])</f>
        <v>0</v>
      </c>
      <c r="AW15" s="50">
        <v>0</v>
      </c>
      <c r="AX15" s="50">
        <v>0</v>
      </c>
      <c r="AY15" s="50">
        <v>0</v>
      </c>
      <c r="AZ15" s="50">
        <v>0</v>
      </c>
      <c r="BA15" s="50">
        <v>0</v>
      </c>
      <c r="BB15" s="50">
        <v>0</v>
      </c>
      <c r="BC15" s="50">
        <v>0</v>
      </c>
      <c r="BD15" s="50">
        <v>0</v>
      </c>
      <c r="BE15" s="50">
        <v>0</v>
      </c>
      <c r="BF15" s="50">
        <v>0</v>
      </c>
      <c r="BG15" s="50">
        <v>0</v>
      </c>
      <c r="BH15" s="50">
        <v>0</v>
      </c>
      <c r="BI15" s="50">
        <v>0</v>
      </c>
      <c r="BJ15" s="51">
        <v>0</v>
      </c>
      <c r="BK15" s="51">
        <v>0</v>
      </c>
      <c r="BL15" s="51">
        <v>156733133</v>
      </c>
      <c r="BM15" s="134" t="s">
        <v>4599</v>
      </c>
      <c r="BN15" s="18"/>
      <c r="BO15" s="18"/>
      <c r="DL15" s="1"/>
      <c r="DM15" s="1"/>
    </row>
    <row r="16" spans="1:117" x14ac:dyDescent="0.35">
      <c r="A16" s="18"/>
      <c r="B16" s="18"/>
      <c r="C16" s="21"/>
      <c r="D16" s="22"/>
      <c r="E16" s="21"/>
      <c r="F16" s="18"/>
      <c r="G16" s="21"/>
      <c r="H16" s="21"/>
      <c r="I16" s="23"/>
      <c r="J16" s="23"/>
      <c r="K16" s="23"/>
      <c r="L16" s="26"/>
      <c r="M16" s="18"/>
      <c r="N16" s="18"/>
      <c r="O16" s="23"/>
      <c r="P16" s="56"/>
      <c r="Q16" s="56"/>
      <c r="R16" s="56"/>
      <c r="S16" s="56"/>
      <c r="T16" s="56"/>
      <c r="U16" s="56"/>
      <c r="V16" s="56"/>
      <c r="W16" s="56"/>
      <c r="X16" s="56"/>
      <c r="Y16" s="56"/>
      <c r="Z16" s="56"/>
      <c r="AA16" s="56"/>
      <c r="AB16" s="56"/>
      <c r="AC16" s="56"/>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18"/>
      <c r="BE16" s="18"/>
      <c r="BF16" s="18"/>
      <c r="BG16" s="18"/>
      <c r="BH16" s="18"/>
      <c r="BI16" s="18"/>
      <c r="BJ16" s="18"/>
      <c r="BK16" s="18"/>
      <c r="BL16" s="18"/>
      <c r="BM16" s="18"/>
      <c r="BN16" s="18"/>
      <c r="BO16" s="18"/>
      <c r="DL16" s="1"/>
      <c r="DM16" s="1"/>
    </row>
    <row r="17" spans="1:117" x14ac:dyDescent="0.35">
      <c r="A17" s="18"/>
      <c r="B17" s="18"/>
      <c r="C17" s="21"/>
      <c r="D17" s="22"/>
      <c r="E17" s="21"/>
      <c r="F17" s="18"/>
      <c r="G17" s="21"/>
      <c r="H17" s="21"/>
      <c r="I17" s="23"/>
      <c r="J17" s="23"/>
      <c r="K17" s="23"/>
      <c r="L17" s="26"/>
      <c r="M17" s="18"/>
      <c r="N17" s="18"/>
      <c r="O17" s="23"/>
      <c r="P17" s="24"/>
      <c r="Q17" s="24"/>
      <c r="R17" s="24"/>
      <c r="S17" s="24"/>
      <c r="T17" s="24"/>
      <c r="U17" s="24"/>
      <c r="V17" s="24"/>
      <c r="W17" s="24"/>
      <c r="X17" s="24"/>
      <c r="Y17" s="24"/>
      <c r="Z17" s="24"/>
      <c r="AA17" s="24"/>
      <c r="AB17" s="24"/>
      <c r="AC17" s="24"/>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18"/>
      <c r="BE17" s="18"/>
      <c r="BF17" s="18"/>
      <c r="BG17" s="18"/>
      <c r="BH17" s="18"/>
      <c r="BI17" s="18"/>
      <c r="BJ17" s="18"/>
      <c r="BK17" s="18"/>
      <c r="BL17" s="18"/>
      <c r="BM17" s="18"/>
      <c r="BN17" s="18"/>
      <c r="BO17" s="18"/>
      <c r="DL17" s="1"/>
      <c r="DM17" s="1"/>
    </row>
    <row r="18" spans="1:117" x14ac:dyDescent="0.35">
      <c r="A18" s="18"/>
      <c r="B18" s="18"/>
      <c r="C18" s="21"/>
      <c r="D18" s="22"/>
      <c r="E18" s="21"/>
      <c r="F18" s="18"/>
      <c r="G18" s="21"/>
      <c r="H18" s="21"/>
      <c r="I18" s="23"/>
      <c r="J18" s="23"/>
      <c r="K18" s="23"/>
      <c r="L18" s="26"/>
      <c r="M18" s="18"/>
      <c r="N18" s="18"/>
      <c r="O18" s="23"/>
      <c r="P18" s="24"/>
      <c r="Q18" s="24"/>
      <c r="R18" s="24"/>
      <c r="S18" s="24"/>
      <c r="T18" s="24"/>
      <c r="U18" s="24"/>
      <c r="V18" s="24"/>
      <c r="W18" s="24"/>
      <c r="X18" s="24"/>
      <c r="Y18" s="24"/>
      <c r="Z18" s="24"/>
      <c r="AA18" s="24"/>
      <c r="AB18" s="24"/>
      <c r="AC18" s="24"/>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18"/>
      <c r="BE18" s="18"/>
      <c r="BF18" s="18"/>
      <c r="BG18" s="18"/>
      <c r="BH18" s="18"/>
      <c r="BI18" s="18"/>
      <c r="BJ18" s="18"/>
      <c r="BK18" s="18"/>
      <c r="BL18" s="18"/>
      <c r="BM18" s="18"/>
      <c r="BN18" s="18"/>
      <c r="BO18" s="18"/>
      <c r="DL18" s="1"/>
      <c r="DM18" s="1"/>
    </row>
    <row r="19" spans="1:117" x14ac:dyDescent="0.35">
      <c r="A19" s="18"/>
      <c r="B19" s="18"/>
      <c r="C19" s="21"/>
      <c r="D19" s="22"/>
      <c r="E19" s="21"/>
      <c r="F19" s="18"/>
      <c r="G19" s="21"/>
      <c r="H19" s="21"/>
      <c r="I19" s="23"/>
      <c r="J19" s="23"/>
      <c r="K19" s="23"/>
      <c r="L19" s="26"/>
      <c r="M19" s="18"/>
      <c r="N19" s="18"/>
      <c r="O19" s="23"/>
      <c r="P19" s="24"/>
      <c r="Q19" s="24"/>
      <c r="R19" s="24"/>
      <c r="S19" s="24"/>
      <c r="T19" s="24"/>
      <c r="U19" s="24"/>
      <c r="V19" s="24"/>
      <c r="W19" s="24"/>
      <c r="X19" s="24"/>
      <c r="Y19" s="24"/>
      <c r="Z19" s="24"/>
      <c r="AA19" s="24"/>
      <c r="AB19" s="24"/>
      <c r="AC19" s="24"/>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18"/>
      <c r="BE19" s="18"/>
      <c r="BF19" s="18"/>
      <c r="BG19" s="18"/>
      <c r="BH19" s="18"/>
      <c r="BI19" s="18"/>
      <c r="BJ19" s="18"/>
      <c r="BK19" s="18"/>
      <c r="BL19" s="18"/>
      <c r="BM19" s="18"/>
      <c r="BN19" s="18"/>
      <c r="BO19" s="18"/>
      <c r="DL19" s="1"/>
      <c r="DM19" s="1"/>
    </row>
    <row r="20" spans="1:117" x14ac:dyDescent="0.35">
      <c r="A20" s="18"/>
      <c r="B20" s="18"/>
      <c r="C20" s="21"/>
      <c r="D20" s="22"/>
      <c r="E20" s="21"/>
      <c r="F20" s="18"/>
      <c r="G20" s="21"/>
      <c r="H20" s="21"/>
      <c r="I20" s="23"/>
      <c r="J20" s="23"/>
      <c r="K20" s="23"/>
      <c r="L20" s="26"/>
      <c r="M20" s="18"/>
      <c r="N20" s="18"/>
      <c r="O20" s="23"/>
      <c r="P20" s="24"/>
      <c r="Q20" s="24"/>
      <c r="R20" s="24"/>
      <c r="S20" s="24"/>
      <c r="T20" s="24"/>
      <c r="U20" s="24"/>
      <c r="V20" s="24"/>
      <c r="W20" s="24"/>
      <c r="X20" s="24"/>
      <c r="Y20" s="24"/>
      <c r="Z20" s="24"/>
      <c r="AA20" s="24"/>
      <c r="AB20" s="24"/>
      <c r="AC20" s="24"/>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18"/>
      <c r="BE20" s="18"/>
      <c r="BF20" s="18"/>
      <c r="BG20" s="18"/>
      <c r="BH20" s="18"/>
      <c r="BI20" s="18"/>
      <c r="BJ20" s="18"/>
      <c r="BK20" s="18"/>
      <c r="BL20" s="18"/>
      <c r="BM20" s="18"/>
      <c r="BN20" s="18"/>
      <c r="BO20" s="18"/>
      <c r="DL20" s="1"/>
      <c r="DM20" s="1"/>
    </row>
    <row r="21" spans="1:117" x14ac:dyDescent="0.35">
      <c r="A21" s="18"/>
      <c r="B21" s="18"/>
      <c r="C21" s="21"/>
      <c r="D21" s="22"/>
      <c r="E21" s="21"/>
      <c r="F21" s="18"/>
      <c r="G21" s="21"/>
      <c r="H21" s="21"/>
      <c r="I21" s="23"/>
      <c r="J21" s="23"/>
      <c r="K21" s="23"/>
      <c r="L21" s="26"/>
      <c r="M21" s="18"/>
      <c r="N21" s="18"/>
      <c r="O21" s="23"/>
      <c r="P21" s="24"/>
      <c r="Q21" s="24"/>
      <c r="R21" s="24"/>
      <c r="S21" s="24"/>
      <c r="T21" s="24"/>
      <c r="U21" s="24"/>
      <c r="V21" s="24"/>
      <c r="W21" s="24"/>
      <c r="X21" s="24"/>
      <c r="Y21" s="24"/>
      <c r="Z21" s="24"/>
      <c r="AA21" s="24"/>
      <c r="AB21" s="24"/>
      <c r="AC21" s="24"/>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18"/>
      <c r="BE21" s="18"/>
      <c r="BF21" s="18"/>
      <c r="BG21" s="18"/>
      <c r="BH21" s="18"/>
      <c r="BI21" s="18"/>
      <c r="BJ21" s="18"/>
      <c r="BK21" s="18"/>
      <c r="BL21" s="18"/>
      <c r="BM21" s="18"/>
      <c r="BN21" s="18"/>
      <c r="BO21" s="18"/>
      <c r="DL21" s="1"/>
      <c r="DM21" s="1"/>
    </row>
    <row r="22" spans="1:117" x14ac:dyDescent="0.35">
      <c r="A22" s="18"/>
      <c r="B22" s="18"/>
      <c r="C22" s="21"/>
      <c r="D22" s="22"/>
      <c r="E22" s="21"/>
      <c r="F22" s="18"/>
      <c r="G22" s="21"/>
      <c r="H22" s="21"/>
      <c r="I22" s="23"/>
      <c r="J22" s="23"/>
      <c r="K22" s="23"/>
      <c r="L22" s="26"/>
      <c r="M22" s="18"/>
      <c r="N22" s="18"/>
      <c r="O22" s="23"/>
      <c r="P22" s="24"/>
      <c r="Q22" s="24"/>
      <c r="R22" s="24"/>
      <c r="S22" s="24"/>
      <c r="T22" s="24"/>
      <c r="U22" s="24"/>
      <c r="V22" s="24"/>
      <c r="W22" s="24"/>
      <c r="X22" s="24"/>
      <c r="Y22" s="24"/>
      <c r="Z22" s="24"/>
      <c r="AA22" s="24"/>
      <c r="AB22" s="24"/>
      <c r="AC22" s="24"/>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18"/>
      <c r="BE22" s="18"/>
      <c r="BF22" s="18"/>
      <c r="BG22" s="18"/>
      <c r="BH22" s="18"/>
      <c r="BI22" s="18"/>
      <c r="BJ22" s="18"/>
      <c r="BK22" s="18"/>
      <c r="BL22" s="18"/>
      <c r="BM22" s="18"/>
      <c r="BN22" s="18"/>
      <c r="BO22" s="18"/>
      <c r="DL22" s="1"/>
      <c r="DM22" s="1"/>
    </row>
    <row r="23" spans="1:117" x14ac:dyDescent="0.35">
      <c r="A23" s="18"/>
      <c r="B23" s="18"/>
      <c r="C23" s="21"/>
      <c r="D23" s="22"/>
      <c r="E23" s="21"/>
      <c r="F23" s="18"/>
      <c r="G23" s="21"/>
      <c r="H23" s="21"/>
      <c r="I23" s="23"/>
      <c r="J23" s="23"/>
      <c r="K23" s="23"/>
      <c r="L23" s="26"/>
      <c r="M23" s="18"/>
      <c r="N23" s="18"/>
      <c r="O23" s="23"/>
      <c r="P23" s="24"/>
      <c r="Q23" s="24"/>
      <c r="R23" s="24"/>
      <c r="S23" s="24"/>
      <c r="T23" s="24"/>
      <c r="U23" s="24"/>
      <c r="V23" s="24"/>
      <c r="W23" s="24"/>
      <c r="X23" s="24"/>
      <c r="Y23" s="24"/>
      <c r="Z23" s="24"/>
      <c r="AA23" s="24"/>
      <c r="AB23" s="24"/>
      <c r="AC23" s="24"/>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18"/>
      <c r="BE23" s="18"/>
      <c r="BF23" s="18"/>
      <c r="BG23" s="18"/>
      <c r="BH23" s="18"/>
      <c r="BI23" s="18"/>
      <c r="BJ23" s="18"/>
      <c r="BK23" s="18"/>
      <c r="BL23" s="18"/>
      <c r="BM23" s="18"/>
      <c r="BN23" s="18"/>
      <c r="BO23" s="18"/>
      <c r="DL23" s="1"/>
      <c r="DM23" s="1"/>
    </row>
    <row r="24" spans="1:117" x14ac:dyDescent="0.35">
      <c r="A24" s="18"/>
      <c r="B24" s="18"/>
      <c r="C24" s="21"/>
      <c r="D24" s="22"/>
      <c r="E24" s="21"/>
      <c r="F24" s="18"/>
      <c r="G24" s="21"/>
      <c r="H24" s="21"/>
      <c r="I24" s="23"/>
      <c r="J24" s="23"/>
      <c r="K24" s="23"/>
      <c r="L24" s="26"/>
      <c r="M24" s="18"/>
      <c r="N24" s="18"/>
      <c r="O24" s="23"/>
      <c r="P24" s="24"/>
      <c r="Q24" s="24"/>
      <c r="R24" s="24"/>
      <c r="S24" s="24"/>
      <c r="T24" s="24"/>
      <c r="U24" s="24"/>
      <c r="V24" s="24"/>
      <c r="W24" s="24"/>
      <c r="X24" s="24"/>
      <c r="Y24" s="24"/>
      <c r="Z24" s="24"/>
      <c r="AA24" s="24"/>
      <c r="AB24" s="24"/>
      <c r="AC24" s="24"/>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18"/>
      <c r="BE24" s="18"/>
      <c r="BF24" s="18"/>
      <c r="BG24" s="18"/>
      <c r="BH24" s="18"/>
      <c r="BI24" s="18"/>
      <c r="BJ24" s="18"/>
      <c r="BK24" s="18"/>
      <c r="BL24" s="18"/>
      <c r="BM24" s="18"/>
      <c r="BN24" s="18"/>
      <c r="BO24" s="18"/>
      <c r="DL24" s="1"/>
      <c r="DM24" s="1"/>
    </row>
    <row r="25" spans="1:117" x14ac:dyDescent="0.35">
      <c r="A25" s="18"/>
      <c r="B25" s="18"/>
      <c r="C25" s="21"/>
      <c r="D25" s="22"/>
      <c r="E25" s="21"/>
      <c r="F25" s="18"/>
      <c r="G25" s="21"/>
      <c r="H25" s="21"/>
      <c r="I25" s="23"/>
      <c r="J25" s="23"/>
      <c r="K25" s="23"/>
      <c r="L25" s="26"/>
      <c r="M25" s="18"/>
      <c r="N25" s="18"/>
      <c r="O25" s="23"/>
      <c r="P25" s="24"/>
      <c r="Q25" s="24"/>
      <c r="R25" s="24"/>
      <c r="S25" s="24"/>
      <c r="T25" s="24"/>
      <c r="U25" s="24"/>
      <c r="V25" s="24"/>
      <c r="W25" s="24"/>
      <c r="X25" s="24"/>
      <c r="Y25" s="24"/>
      <c r="Z25" s="24"/>
      <c r="AA25" s="24"/>
      <c r="AB25" s="24"/>
      <c r="AC25" s="24"/>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18"/>
      <c r="BE25" s="18"/>
      <c r="BF25" s="18"/>
      <c r="BG25" s="18"/>
      <c r="BH25" s="18"/>
      <c r="BI25" s="18"/>
      <c r="BJ25" s="18"/>
      <c r="BK25" s="18"/>
      <c r="BL25" s="18"/>
      <c r="BM25" s="18"/>
      <c r="BN25" s="18"/>
      <c r="BO25" s="18"/>
      <c r="DL25" s="1"/>
      <c r="DM25" s="1"/>
    </row>
    <row r="26" spans="1:117" x14ac:dyDescent="0.35">
      <c r="A26" s="18"/>
      <c r="B26" s="18"/>
      <c r="C26" s="21"/>
      <c r="D26" s="22"/>
      <c r="E26" s="21"/>
      <c r="F26" s="18"/>
      <c r="G26" s="21"/>
      <c r="H26" s="21"/>
      <c r="I26" s="23"/>
      <c r="J26" s="23"/>
      <c r="K26" s="23"/>
      <c r="L26" s="26"/>
      <c r="M26" s="18"/>
      <c r="N26" s="18"/>
      <c r="O26" s="23"/>
      <c r="P26" s="24"/>
      <c r="Q26" s="24"/>
      <c r="R26" s="24"/>
      <c r="S26" s="24"/>
      <c r="T26" s="24"/>
      <c r="U26" s="24"/>
      <c r="V26" s="24"/>
      <c r="W26" s="24"/>
      <c r="X26" s="24"/>
      <c r="Y26" s="24"/>
      <c r="Z26" s="24"/>
      <c r="AA26" s="24"/>
      <c r="AB26" s="24"/>
      <c r="AC26" s="24"/>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18"/>
      <c r="BE26" s="18"/>
      <c r="BF26" s="18"/>
      <c r="BG26" s="18"/>
      <c r="BH26" s="18"/>
      <c r="BI26" s="18"/>
      <c r="BJ26" s="18"/>
      <c r="BK26" s="18"/>
      <c r="BL26" s="18"/>
      <c r="BM26" s="18"/>
      <c r="BN26" s="18"/>
      <c r="BO26" s="18"/>
      <c r="DL26" s="1"/>
      <c r="DM26" s="1"/>
    </row>
    <row r="27" spans="1:117" x14ac:dyDescent="0.35">
      <c r="A27" s="18"/>
      <c r="B27" s="18"/>
      <c r="C27" s="21"/>
      <c r="D27" s="22"/>
      <c r="E27" s="21"/>
      <c r="F27" s="18"/>
      <c r="G27" s="21"/>
      <c r="H27" s="21"/>
      <c r="I27" s="23"/>
      <c r="J27" s="23"/>
      <c r="K27" s="23"/>
      <c r="L27" s="26"/>
      <c r="M27" s="18"/>
      <c r="N27" s="18"/>
      <c r="O27" s="23"/>
      <c r="P27" s="24"/>
      <c r="Q27" s="24"/>
      <c r="R27" s="24"/>
      <c r="S27" s="24"/>
      <c r="T27" s="24"/>
      <c r="U27" s="24"/>
      <c r="V27" s="24"/>
      <c r="W27" s="24"/>
      <c r="X27" s="24"/>
      <c r="Y27" s="24"/>
      <c r="Z27" s="24"/>
      <c r="AA27" s="24"/>
      <c r="AB27" s="24"/>
      <c r="AC27" s="24"/>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18"/>
      <c r="BE27" s="18"/>
      <c r="BF27" s="18"/>
      <c r="BG27" s="18"/>
      <c r="BH27" s="18"/>
      <c r="BI27" s="18"/>
      <c r="BJ27" s="18"/>
      <c r="BK27" s="18"/>
      <c r="BL27" s="18"/>
      <c r="BM27" s="18"/>
      <c r="BN27" s="18"/>
      <c r="BO27" s="18"/>
      <c r="DL27" s="1"/>
      <c r="DM27" s="1"/>
    </row>
    <row r="28" spans="1:117" x14ac:dyDescent="0.35">
      <c r="A28" s="18"/>
      <c r="B28" s="18"/>
      <c r="C28" s="21"/>
      <c r="D28" s="22"/>
      <c r="E28" s="21"/>
      <c r="F28" s="18"/>
      <c r="G28" s="21"/>
      <c r="H28" s="21"/>
      <c r="I28" s="23"/>
      <c r="J28" s="23"/>
      <c r="K28" s="23"/>
      <c r="L28" s="26"/>
      <c r="M28" s="18"/>
      <c r="N28" s="18"/>
      <c r="O28" s="23"/>
      <c r="P28" s="24"/>
      <c r="Q28" s="24"/>
      <c r="R28" s="24"/>
      <c r="S28" s="24"/>
      <c r="T28" s="24"/>
      <c r="U28" s="24"/>
      <c r="V28" s="24"/>
      <c r="W28" s="24"/>
      <c r="X28" s="24"/>
      <c r="Y28" s="24"/>
      <c r="Z28" s="24"/>
      <c r="AA28" s="24"/>
      <c r="AB28" s="24"/>
      <c r="AC28" s="24"/>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18"/>
      <c r="BE28" s="18"/>
      <c r="BF28" s="18"/>
      <c r="BG28" s="18"/>
      <c r="BH28" s="18"/>
      <c r="BI28" s="18"/>
      <c r="BJ28" s="18"/>
      <c r="BK28" s="18"/>
      <c r="BL28" s="18"/>
      <c r="BM28" s="18"/>
      <c r="BN28" s="18"/>
      <c r="BO28" s="18"/>
      <c r="DL28" s="1"/>
      <c r="DM28" s="1"/>
    </row>
    <row r="29" spans="1:117" x14ac:dyDescent="0.35">
      <c r="A29" s="18"/>
      <c r="B29" s="18"/>
      <c r="C29" s="21"/>
      <c r="D29" s="22"/>
      <c r="E29" s="21"/>
      <c r="F29" s="18"/>
      <c r="G29" s="21"/>
      <c r="H29" s="21"/>
      <c r="I29" s="23"/>
      <c r="J29" s="23"/>
      <c r="K29" s="23"/>
      <c r="L29" s="26"/>
      <c r="M29" s="18"/>
      <c r="N29" s="18"/>
      <c r="O29" s="23"/>
      <c r="P29" s="24"/>
      <c r="Q29" s="24"/>
      <c r="R29" s="24"/>
      <c r="S29" s="24"/>
      <c r="T29" s="24"/>
      <c r="U29" s="24"/>
      <c r="V29" s="24"/>
      <c r="W29" s="24"/>
      <c r="X29" s="24"/>
      <c r="Y29" s="24"/>
      <c r="Z29" s="24"/>
      <c r="AA29" s="24"/>
      <c r="AB29" s="24"/>
      <c r="AC29" s="24"/>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18"/>
      <c r="BE29" s="18"/>
      <c r="BF29" s="18"/>
      <c r="BG29" s="18"/>
      <c r="BH29" s="18"/>
      <c r="BI29" s="18"/>
      <c r="BJ29" s="18"/>
      <c r="BK29" s="18"/>
      <c r="BL29" s="18"/>
      <c r="BM29" s="18"/>
      <c r="BN29" s="18"/>
      <c r="BO29" s="18"/>
      <c r="DL29" s="1"/>
      <c r="DM29" s="1"/>
    </row>
    <row r="30" spans="1:117" x14ac:dyDescent="0.35">
      <c r="A30" s="18"/>
      <c r="B30" s="18"/>
      <c r="C30" s="21"/>
      <c r="D30" s="22"/>
      <c r="E30" s="21"/>
      <c r="F30" s="18"/>
      <c r="G30" s="21"/>
      <c r="H30" s="21"/>
      <c r="I30" s="23"/>
      <c r="J30" s="23"/>
      <c r="K30" s="23"/>
      <c r="L30" s="26"/>
      <c r="M30" s="18"/>
      <c r="N30" s="18"/>
      <c r="O30" s="23"/>
      <c r="P30" s="24"/>
      <c r="Q30" s="24"/>
      <c r="R30" s="24"/>
      <c r="S30" s="24"/>
      <c r="T30" s="24"/>
      <c r="U30" s="24"/>
      <c r="V30" s="24"/>
      <c r="W30" s="24"/>
      <c r="X30" s="24"/>
      <c r="Y30" s="24"/>
      <c r="Z30" s="24"/>
      <c r="AA30" s="24"/>
      <c r="AB30" s="24"/>
      <c r="AC30" s="24"/>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18"/>
      <c r="BE30" s="18"/>
      <c r="BF30" s="18"/>
      <c r="BG30" s="18"/>
      <c r="BH30" s="18"/>
      <c r="BI30" s="18"/>
      <c r="BJ30" s="18"/>
      <c r="BK30" s="18"/>
      <c r="BL30" s="18"/>
      <c r="BM30" s="18"/>
      <c r="BN30" s="18"/>
      <c r="BO30" s="18"/>
      <c r="DL30" s="1"/>
      <c r="DM30" s="1"/>
    </row>
    <row r="31" spans="1:117" x14ac:dyDescent="0.35">
      <c r="A31" s="18"/>
      <c r="B31" s="18"/>
      <c r="C31" s="21"/>
      <c r="D31" s="22"/>
      <c r="E31" s="21"/>
      <c r="F31" s="18"/>
      <c r="G31" s="21"/>
      <c r="H31" s="21"/>
      <c r="I31" s="23"/>
      <c r="J31" s="23"/>
      <c r="K31" s="23"/>
      <c r="L31" s="26"/>
      <c r="M31" s="18"/>
      <c r="N31" s="18"/>
      <c r="O31" s="23"/>
      <c r="P31" s="24"/>
      <c r="Q31" s="24"/>
      <c r="R31" s="24"/>
      <c r="S31" s="24"/>
      <c r="T31" s="24"/>
      <c r="U31" s="24"/>
      <c r="V31" s="24"/>
      <c r="W31" s="24"/>
      <c r="X31" s="24"/>
      <c r="Y31" s="24"/>
      <c r="Z31" s="24"/>
      <c r="AA31" s="24"/>
      <c r="AB31" s="24"/>
      <c r="AC31" s="24"/>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18"/>
      <c r="BE31" s="18"/>
      <c r="BF31" s="18"/>
      <c r="BG31" s="18"/>
      <c r="BH31" s="18"/>
      <c r="BI31" s="18"/>
      <c r="BJ31" s="18"/>
      <c r="BK31" s="18"/>
      <c r="BL31" s="18"/>
      <c r="BM31" s="18"/>
      <c r="BN31" s="18"/>
      <c r="BO31" s="18"/>
      <c r="DL31" s="1"/>
      <c r="DM31" s="1"/>
    </row>
    <row r="32" spans="1:117" x14ac:dyDescent="0.35">
      <c r="A32" s="18"/>
      <c r="B32" s="18"/>
      <c r="C32" s="21"/>
      <c r="D32" s="22"/>
      <c r="E32" s="21"/>
      <c r="F32" s="18"/>
      <c r="G32" s="21"/>
      <c r="H32" s="21"/>
      <c r="I32" s="23"/>
      <c r="J32" s="23"/>
      <c r="K32" s="23"/>
      <c r="L32" s="26"/>
      <c r="M32" s="18"/>
      <c r="N32" s="18"/>
      <c r="O32" s="23"/>
      <c r="P32" s="24"/>
      <c r="Q32" s="24"/>
      <c r="R32" s="24"/>
      <c r="S32" s="24"/>
      <c r="T32" s="24"/>
      <c r="U32" s="24"/>
      <c r="V32" s="24"/>
      <c r="W32" s="24"/>
      <c r="X32" s="24"/>
      <c r="Y32" s="24"/>
      <c r="Z32" s="24"/>
      <c r="AA32" s="24"/>
      <c r="AB32" s="24"/>
      <c r="AC32" s="24"/>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18"/>
      <c r="BE32" s="18"/>
      <c r="BF32" s="18"/>
      <c r="BG32" s="18"/>
      <c r="BH32" s="18"/>
      <c r="BI32" s="18"/>
      <c r="BJ32" s="18"/>
      <c r="BK32" s="18"/>
      <c r="BL32" s="18"/>
      <c r="BM32" s="18"/>
      <c r="BN32" s="18"/>
      <c r="BO32" s="18"/>
      <c r="DL32" s="1"/>
      <c r="DM32" s="1"/>
    </row>
    <row r="33" spans="1:117" x14ac:dyDescent="0.35">
      <c r="A33" s="18"/>
      <c r="B33" s="18"/>
      <c r="C33" s="21"/>
      <c r="D33" s="22"/>
      <c r="E33" s="21"/>
      <c r="F33" s="18"/>
      <c r="G33" s="21"/>
      <c r="H33" s="21"/>
      <c r="I33" s="23"/>
      <c r="J33" s="23"/>
      <c r="K33" s="23"/>
      <c r="L33" s="26"/>
      <c r="M33" s="18"/>
      <c r="N33" s="18"/>
      <c r="O33" s="23"/>
      <c r="P33" s="24"/>
      <c r="Q33" s="24"/>
      <c r="R33" s="24"/>
      <c r="S33" s="24"/>
      <c r="T33" s="24"/>
      <c r="U33" s="24"/>
      <c r="V33" s="24"/>
      <c r="W33" s="24"/>
      <c r="X33" s="24"/>
      <c r="Y33" s="24"/>
      <c r="Z33" s="24"/>
      <c r="AA33" s="24"/>
      <c r="AB33" s="24"/>
      <c r="AC33" s="24"/>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18"/>
      <c r="BE33" s="18"/>
      <c r="BF33" s="18"/>
      <c r="BG33" s="18"/>
      <c r="BH33" s="18"/>
      <c r="BI33" s="18"/>
      <c r="BJ33" s="18"/>
      <c r="BK33" s="18"/>
      <c r="BL33" s="18"/>
      <c r="BM33" s="18"/>
      <c r="BN33" s="18"/>
      <c r="BO33" s="18"/>
      <c r="DL33" s="1"/>
      <c r="DM33" s="1"/>
    </row>
    <row r="34" spans="1:117" x14ac:dyDescent="0.35">
      <c r="A34" s="18"/>
      <c r="B34" s="18"/>
      <c r="C34" s="21"/>
      <c r="D34" s="22"/>
      <c r="E34" s="21"/>
      <c r="F34" s="18"/>
      <c r="G34" s="21"/>
      <c r="H34" s="21"/>
      <c r="I34" s="23"/>
      <c r="J34" s="23"/>
      <c r="K34" s="23"/>
      <c r="L34" s="26"/>
      <c r="M34" s="18"/>
      <c r="N34" s="18"/>
      <c r="O34" s="23"/>
      <c r="P34" s="24"/>
      <c r="Q34" s="24"/>
      <c r="R34" s="24"/>
      <c r="S34" s="24"/>
      <c r="T34" s="24"/>
      <c r="U34" s="24"/>
      <c r="V34" s="24"/>
      <c r="W34" s="24"/>
      <c r="X34" s="24"/>
      <c r="Y34" s="24"/>
      <c r="Z34" s="24"/>
      <c r="AA34" s="24"/>
      <c r="AB34" s="24"/>
      <c r="AC34" s="24"/>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18"/>
      <c r="BE34" s="18"/>
      <c r="BF34" s="18"/>
      <c r="BG34" s="18"/>
      <c r="BH34" s="18"/>
      <c r="BI34" s="18"/>
      <c r="BJ34" s="18"/>
      <c r="BK34" s="18"/>
      <c r="BL34" s="18"/>
      <c r="BM34" s="18"/>
      <c r="BN34" s="18"/>
      <c r="BO34" s="18"/>
      <c r="DL34" s="1"/>
      <c r="DM34" s="1"/>
    </row>
    <row r="35" spans="1:117" x14ac:dyDescent="0.35">
      <c r="A35" s="18"/>
      <c r="B35" s="18"/>
      <c r="C35" s="21"/>
      <c r="D35" s="22"/>
      <c r="E35" s="21"/>
      <c r="F35" s="18"/>
      <c r="G35" s="21"/>
      <c r="H35" s="21"/>
      <c r="I35" s="23"/>
      <c r="J35" s="23"/>
      <c r="K35" s="23"/>
      <c r="L35" s="26"/>
      <c r="M35" s="18"/>
      <c r="N35" s="18"/>
      <c r="O35" s="23"/>
      <c r="P35" s="24"/>
      <c r="Q35" s="24"/>
      <c r="R35" s="24"/>
      <c r="S35" s="24"/>
      <c r="T35" s="24"/>
      <c r="U35" s="24"/>
      <c r="V35" s="24"/>
      <c r="W35" s="24"/>
      <c r="X35" s="24"/>
      <c r="Y35" s="24"/>
      <c r="Z35" s="24"/>
      <c r="AA35" s="24"/>
      <c r="AB35" s="24"/>
      <c r="AC35" s="24"/>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18"/>
      <c r="BE35" s="18"/>
      <c r="BF35" s="18"/>
      <c r="BG35" s="18"/>
      <c r="BH35" s="18"/>
      <c r="BI35" s="18"/>
      <c r="BJ35" s="18"/>
      <c r="BK35" s="18"/>
      <c r="BL35" s="18"/>
      <c r="BM35" s="18"/>
      <c r="BN35" s="18"/>
      <c r="BO35" s="18"/>
      <c r="DL35" s="1"/>
      <c r="DM35" s="1"/>
    </row>
    <row r="36" spans="1:117" x14ac:dyDescent="0.35">
      <c r="A36" s="18"/>
      <c r="B36" s="18"/>
      <c r="C36" s="21"/>
      <c r="D36" s="22"/>
      <c r="E36" s="21"/>
      <c r="F36" s="18"/>
      <c r="G36" s="21"/>
      <c r="H36" s="21"/>
      <c r="I36" s="23"/>
      <c r="J36" s="23"/>
      <c r="K36" s="23"/>
      <c r="L36" s="26"/>
      <c r="M36" s="18"/>
      <c r="N36" s="18"/>
      <c r="O36" s="23"/>
      <c r="P36" s="24"/>
      <c r="Q36" s="24"/>
      <c r="R36" s="24"/>
      <c r="S36" s="24"/>
      <c r="T36" s="24"/>
      <c r="U36" s="24"/>
      <c r="V36" s="24"/>
      <c r="W36" s="24"/>
      <c r="X36" s="24"/>
      <c r="Y36" s="24"/>
      <c r="Z36" s="24"/>
      <c r="AA36" s="24"/>
      <c r="AB36" s="24"/>
      <c r="AC36" s="24"/>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18"/>
      <c r="BE36" s="18"/>
      <c r="BF36" s="18"/>
      <c r="BG36" s="18"/>
      <c r="BH36" s="18"/>
      <c r="BI36" s="18"/>
      <c r="BJ36" s="18"/>
      <c r="BK36" s="18"/>
      <c r="BL36" s="18"/>
      <c r="BM36" s="18"/>
      <c r="BN36" s="18"/>
      <c r="BO36" s="18"/>
      <c r="DL36" s="1"/>
      <c r="DM36" s="1"/>
    </row>
    <row r="37" spans="1:117" x14ac:dyDescent="0.35">
      <c r="A37" s="18"/>
      <c r="B37" s="18"/>
      <c r="C37" s="21"/>
      <c r="D37" s="22"/>
      <c r="E37" s="21"/>
      <c r="F37" s="18"/>
      <c r="G37" s="21"/>
      <c r="H37" s="21"/>
      <c r="I37" s="23"/>
      <c r="J37" s="23"/>
      <c r="K37" s="23"/>
      <c r="L37" s="26"/>
      <c r="M37" s="18"/>
      <c r="N37" s="18"/>
      <c r="O37" s="23"/>
      <c r="P37" s="24"/>
      <c r="Q37" s="24"/>
      <c r="R37" s="24"/>
      <c r="S37" s="24"/>
      <c r="T37" s="24"/>
      <c r="U37" s="24"/>
      <c r="V37" s="24"/>
      <c r="W37" s="24"/>
      <c r="X37" s="24"/>
      <c r="Y37" s="24"/>
      <c r="Z37" s="24"/>
      <c r="AA37" s="24"/>
      <c r="AB37" s="24"/>
      <c r="AC37" s="24"/>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18"/>
      <c r="BE37" s="18"/>
      <c r="BF37" s="18"/>
      <c r="BG37" s="18"/>
      <c r="BH37" s="18"/>
      <c r="BI37" s="18"/>
      <c r="BJ37" s="18"/>
      <c r="BK37" s="18"/>
      <c r="BL37" s="18"/>
      <c r="BM37" s="18"/>
      <c r="BN37" s="18"/>
      <c r="BO37" s="18"/>
      <c r="DL37" s="1"/>
      <c r="DM37" s="1"/>
    </row>
    <row r="38" spans="1:117" x14ac:dyDescent="0.35">
      <c r="A38" s="18"/>
      <c r="B38" s="18"/>
      <c r="C38" s="21"/>
      <c r="D38" s="22"/>
      <c r="E38" s="21"/>
      <c r="F38" s="18"/>
      <c r="G38" s="21"/>
      <c r="H38" s="21"/>
      <c r="I38" s="23"/>
      <c r="J38" s="23"/>
      <c r="K38" s="23"/>
      <c r="L38" s="26"/>
      <c r="M38" s="18"/>
      <c r="N38" s="18"/>
      <c r="O38" s="23"/>
      <c r="P38" s="24"/>
      <c r="Q38" s="24"/>
      <c r="R38" s="24"/>
      <c r="S38" s="24"/>
      <c r="T38" s="24"/>
      <c r="U38" s="24"/>
      <c r="V38" s="24"/>
      <c r="W38" s="24"/>
      <c r="X38" s="24"/>
      <c r="Y38" s="24"/>
      <c r="Z38" s="24"/>
      <c r="AA38" s="24"/>
      <c r="AB38" s="24"/>
      <c r="AC38" s="24"/>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18"/>
      <c r="BE38" s="18"/>
      <c r="BF38" s="18"/>
      <c r="BG38" s="18"/>
      <c r="BH38" s="18"/>
      <c r="BI38" s="18"/>
      <c r="BJ38" s="18"/>
      <c r="BK38" s="18"/>
      <c r="BL38" s="18"/>
      <c r="BM38" s="18"/>
      <c r="BN38" s="18"/>
      <c r="BO38" s="18"/>
      <c r="DL38" s="1"/>
      <c r="DM38" s="1"/>
    </row>
    <row r="39" spans="1:117" x14ac:dyDescent="0.35">
      <c r="A39" s="18"/>
      <c r="B39" s="18"/>
      <c r="C39" s="21"/>
      <c r="D39" s="22"/>
      <c r="E39" s="21"/>
      <c r="F39" s="18"/>
      <c r="G39" s="21"/>
      <c r="H39" s="21"/>
      <c r="I39" s="23"/>
      <c r="J39" s="23"/>
      <c r="K39" s="23"/>
      <c r="L39" s="26"/>
      <c r="M39" s="18"/>
      <c r="N39" s="18"/>
      <c r="O39" s="23"/>
      <c r="P39" s="24"/>
      <c r="Q39" s="24"/>
      <c r="R39" s="24"/>
      <c r="S39" s="24"/>
      <c r="T39" s="24"/>
      <c r="U39" s="24"/>
      <c r="V39" s="24"/>
      <c r="W39" s="24"/>
      <c r="X39" s="24"/>
      <c r="Y39" s="24"/>
      <c r="Z39" s="24"/>
      <c r="AA39" s="24"/>
      <c r="AB39" s="24"/>
      <c r="AC39" s="24"/>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18"/>
      <c r="BE39" s="18"/>
      <c r="BF39" s="18"/>
      <c r="BG39" s="18"/>
      <c r="BH39" s="18"/>
      <c r="BI39" s="18"/>
      <c r="BJ39" s="18"/>
      <c r="BK39" s="18"/>
      <c r="BL39" s="18"/>
      <c r="BM39" s="18"/>
      <c r="BN39" s="18"/>
      <c r="BO39" s="18"/>
      <c r="DL39" s="1"/>
      <c r="DM39" s="1"/>
    </row>
    <row r="40" spans="1:117" x14ac:dyDescent="0.35">
      <c r="A40" s="18"/>
      <c r="B40" s="18"/>
      <c r="C40" s="21"/>
      <c r="D40" s="22"/>
      <c r="E40" s="21"/>
      <c r="F40" s="18"/>
      <c r="G40" s="21"/>
      <c r="H40" s="21"/>
      <c r="I40" s="23"/>
      <c r="J40" s="23"/>
      <c r="K40" s="23"/>
      <c r="L40" s="26"/>
      <c r="M40" s="18"/>
      <c r="N40" s="18"/>
      <c r="O40" s="23"/>
      <c r="P40" s="24"/>
      <c r="Q40" s="24"/>
      <c r="R40" s="24"/>
      <c r="S40" s="24"/>
      <c r="T40" s="24"/>
      <c r="U40" s="24"/>
      <c r="V40" s="24"/>
      <c r="W40" s="24"/>
      <c r="X40" s="24"/>
      <c r="Y40" s="24"/>
      <c r="Z40" s="24"/>
      <c r="AA40" s="24"/>
      <c r="AB40" s="24"/>
      <c r="AC40" s="24"/>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18"/>
      <c r="BE40" s="18"/>
      <c r="BF40" s="18"/>
      <c r="BG40" s="18"/>
      <c r="BH40" s="18"/>
      <c r="BI40" s="18"/>
      <c r="BJ40" s="18"/>
      <c r="BK40" s="18"/>
      <c r="BL40" s="18"/>
      <c r="BM40" s="18"/>
      <c r="BN40" s="18"/>
      <c r="BO40" s="18"/>
      <c r="DL40" s="1"/>
      <c r="DM40" s="1"/>
    </row>
    <row r="41" spans="1:117" x14ac:dyDescent="0.35">
      <c r="A41" s="18"/>
      <c r="B41" s="18"/>
      <c r="C41" s="21"/>
      <c r="D41" s="22"/>
      <c r="E41" s="21"/>
      <c r="F41" s="18"/>
      <c r="G41" s="21"/>
      <c r="H41" s="21"/>
      <c r="I41" s="23"/>
      <c r="J41" s="23"/>
      <c r="K41" s="23"/>
      <c r="L41" s="26"/>
      <c r="M41" s="18"/>
      <c r="N41" s="18"/>
      <c r="O41" s="23"/>
      <c r="P41" s="24"/>
      <c r="Q41" s="24"/>
      <c r="R41" s="24"/>
      <c r="S41" s="24"/>
      <c r="T41" s="24"/>
      <c r="U41" s="24"/>
      <c r="V41" s="24"/>
      <c r="W41" s="24"/>
      <c r="X41" s="24"/>
      <c r="Y41" s="24"/>
      <c r="Z41" s="24"/>
      <c r="AA41" s="24"/>
      <c r="AB41" s="24"/>
      <c r="AC41" s="24"/>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18"/>
      <c r="BE41" s="18"/>
      <c r="BF41" s="18"/>
      <c r="BG41" s="18"/>
      <c r="BH41" s="18"/>
      <c r="BI41" s="18"/>
      <c r="BJ41" s="18"/>
      <c r="BK41" s="18"/>
      <c r="BL41" s="18"/>
      <c r="BM41" s="18"/>
      <c r="BN41" s="18"/>
      <c r="BO41" s="18"/>
      <c r="DL41" s="1"/>
      <c r="DM41" s="1"/>
    </row>
    <row r="42" spans="1:117" x14ac:dyDescent="0.35">
      <c r="A42" s="18"/>
      <c r="B42" s="18"/>
      <c r="C42" s="21"/>
      <c r="D42" s="22"/>
      <c r="E42" s="21"/>
      <c r="F42" s="18"/>
      <c r="G42" s="21"/>
      <c r="H42" s="21"/>
      <c r="I42" s="23"/>
      <c r="J42" s="23"/>
      <c r="K42" s="23"/>
      <c r="L42" s="26"/>
      <c r="M42" s="18"/>
      <c r="N42" s="18"/>
      <c r="O42" s="23"/>
      <c r="P42" s="24"/>
      <c r="Q42" s="24"/>
      <c r="R42" s="24"/>
      <c r="S42" s="24"/>
      <c r="T42" s="24"/>
      <c r="U42" s="24"/>
      <c r="V42" s="24"/>
      <c r="W42" s="24"/>
      <c r="X42" s="24"/>
      <c r="Y42" s="24"/>
      <c r="Z42" s="24"/>
      <c r="AA42" s="24"/>
      <c r="AB42" s="24"/>
      <c r="AC42" s="24"/>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18"/>
      <c r="BE42" s="18"/>
      <c r="BF42" s="18"/>
      <c r="BG42" s="18"/>
      <c r="BH42" s="18"/>
      <c r="BI42" s="18"/>
      <c r="BJ42" s="18"/>
      <c r="BK42" s="18"/>
      <c r="BL42" s="18"/>
      <c r="BM42" s="18"/>
      <c r="BN42" s="18"/>
      <c r="BO42" s="18"/>
      <c r="DL42" s="1"/>
      <c r="DM42" s="1"/>
    </row>
    <row r="43" spans="1:117" x14ac:dyDescent="0.35">
      <c r="A43" s="18"/>
      <c r="B43" s="18"/>
      <c r="C43" s="21"/>
      <c r="D43" s="22"/>
      <c r="E43" s="21"/>
      <c r="F43" s="18"/>
      <c r="G43" s="21"/>
      <c r="H43" s="21"/>
      <c r="I43" s="23"/>
      <c r="J43" s="23"/>
      <c r="K43" s="23"/>
      <c r="L43" s="26"/>
      <c r="M43" s="18"/>
      <c r="N43" s="18"/>
      <c r="O43" s="23"/>
      <c r="P43" s="24"/>
      <c r="Q43" s="24"/>
      <c r="R43" s="24"/>
      <c r="S43" s="24"/>
      <c r="T43" s="24"/>
      <c r="U43" s="24"/>
      <c r="V43" s="24"/>
      <c r="W43" s="24"/>
      <c r="X43" s="24"/>
      <c r="Y43" s="24"/>
      <c r="Z43" s="24"/>
      <c r="AA43" s="24"/>
      <c r="AB43" s="24"/>
      <c r="AC43" s="24"/>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18"/>
      <c r="BE43" s="18"/>
      <c r="BF43" s="18"/>
      <c r="BG43" s="18"/>
      <c r="BH43" s="18"/>
      <c r="BI43" s="18"/>
      <c r="BJ43" s="18"/>
      <c r="BK43" s="18"/>
      <c r="BL43" s="18"/>
      <c r="BM43" s="18"/>
      <c r="BN43" s="18"/>
      <c r="BO43" s="18"/>
      <c r="DL43" s="1"/>
      <c r="DM43" s="1"/>
    </row>
    <row r="44" spans="1:117" x14ac:dyDescent="0.35">
      <c r="A44" s="18"/>
      <c r="B44" s="18"/>
      <c r="C44" s="21"/>
      <c r="D44" s="22"/>
      <c r="E44" s="21"/>
      <c r="F44" s="18"/>
      <c r="G44" s="21"/>
      <c r="H44" s="21"/>
      <c r="I44" s="23"/>
      <c r="J44" s="23"/>
      <c r="K44" s="23"/>
      <c r="L44" s="26"/>
      <c r="M44" s="18"/>
      <c r="N44" s="18"/>
      <c r="O44" s="23"/>
      <c r="P44" s="24"/>
      <c r="Q44" s="24"/>
      <c r="R44" s="24"/>
      <c r="S44" s="24"/>
      <c r="T44" s="24"/>
      <c r="U44" s="24"/>
      <c r="V44" s="24"/>
      <c r="W44" s="24"/>
      <c r="X44" s="24"/>
      <c r="Y44" s="24"/>
      <c r="Z44" s="24"/>
      <c r="AA44" s="24"/>
      <c r="AB44" s="24"/>
      <c r="AC44" s="24"/>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18"/>
      <c r="BE44" s="18"/>
      <c r="BF44" s="18"/>
      <c r="BG44" s="18"/>
      <c r="BH44" s="18"/>
      <c r="BI44" s="18"/>
      <c r="BJ44" s="18"/>
      <c r="BK44" s="18"/>
      <c r="BL44" s="18"/>
      <c r="BM44" s="18"/>
      <c r="BN44" s="18"/>
      <c r="BO44" s="18"/>
      <c r="DL44" s="1"/>
      <c r="DM44" s="1"/>
    </row>
    <row r="45" spans="1:117" x14ac:dyDescent="0.35">
      <c r="A45" s="18"/>
      <c r="B45" s="18"/>
      <c r="C45" s="21"/>
      <c r="D45" s="22"/>
      <c r="E45" s="21"/>
      <c r="F45" s="18"/>
      <c r="G45" s="21"/>
      <c r="H45" s="21"/>
      <c r="I45" s="23"/>
      <c r="J45" s="23"/>
      <c r="K45" s="23"/>
      <c r="L45" s="26"/>
      <c r="M45" s="18"/>
      <c r="N45" s="18"/>
      <c r="O45" s="23"/>
      <c r="P45" s="24"/>
      <c r="Q45" s="24"/>
      <c r="R45" s="24"/>
      <c r="S45" s="24"/>
      <c r="T45" s="24"/>
      <c r="U45" s="24"/>
      <c r="V45" s="24"/>
      <c r="W45" s="24"/>
      <c r="X45" s="24"/>
      <c r="Y45" s="24"/>
      <c r="Z45" s="24"/>
      <c r="AA45" s="24"/>
      <c r="AB45" s="24"/>
      <c r="AC45" s="24"/>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18"/>
      <c r="BE45" s="18"/>
      <c r="BF45" s="18"/>
      <c r="BG45" s="18"/>
      <c r="BH45" s="18"/>
      <c r="BI45" s="18"/>
      <c r="BJ45" s="18"/>
      <c r="BK45" s="18"/>
      <c r="BL45" s="18"/>
      <c r="BM45" s="18"/>
      <c r="BN45" s="18"/>
      <c r="BO45" s="18"/>
      <c r="DL45" s="1"/>
      <c r="DM45" s="1"/>
    </row>
    <row r="46" spans="1:117" s="18" customFormat="1" x14ac:dyDescent="0.35">
      <c r="C46" s="21"/>
      <c r="D46" s="22"/>
      <c r="E46" s="21"/>
      <c r="G46" s="21"/>
      <c r="H46" s="21"/>
      <c r="I46" s="23"/>
      <c r="J46" s="23"/>
      <c r="K46" s="23"/>
      <c r="L46" s="26"/>
      <c r="O46" s="23"/>
      <c r="P46" s="24"/>
      <c r="Q46" s="24"/>
      <c r="R46" s="24"/>
      <c r="S46" s="24"/>
      <c r="T46" s="24"/>
      <c r="U46" s="24"/>
      <c r="V46" s="24"/>
      <c r="W46" s="24"/>
      <c r="X46" s="24"/>
      <c r="Y46" s="24"/>
      <c r="Z46" s="24"/>
      <c r="AA46" s="24"/>
      <c r="AB46" s="24"/>
      <c r="AC46" s="24"/>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row>
    <row r="47" spans="1:117" s="18" customFormat="1" x14ac:dyDescent="0.35">
      <c r="C47" s="21"/>
      <c r="D47" s="22"/>
      <c r="E47" s="21"/>
      <c r="G47" s="21"/>
      <c r="H47" s="21"/>
      <c r="I47" s="23"/>
      <c r="J47" s="23"/>
      <c r="K47" s="23"/>
      <c r="L47" s="26"/>
      <c r="O47" s="23"/>
      <c r="P47" s="24"/>
      <c r="Q47" s="24"/>
      <c r="R47" s="24"/>
      <c r="S47" s="24"/>
      <c r="T47" s="24"/>
      <c r="U47" s="24"/>
      <c r="V47" s="24"/>
      <c r="W47" s="24"/>
      <c r="X47" s="24"/>
      <c r="Y47" s="24"/>
      <c r="Z47" s="24"/>
      <c r="AA47" s="24"/>
      <c r="AB47" s="24"/>
      <c r="AC47" s="24"/>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row>
    <row r="48" spans="1:117" s="18" customFormat="1" x14ac:dyDescent="0.35">
      <c r="C48" s="21"/>
      <c r="D48" s="22"/>
      <c r="E48" s="21"/>
      <c r="G48" s="21"/>
      <c r="H48" s="21"/>
      <c r="I48" s="23"/>
      <c r="J48" s="23"/>
      <c r="K48" s="23"/>
      <c r="L48" s="26"/>
      <c r="O48" s="23"/>
      <c r="P48" s="24"/>
      <c r="Q48" s="24"/>
      <c r="R48" s="24"/>
      <c r="S48" s="24"/>
      <c r="T48" s="24"/>
      <c r="U48" s="24"/>
      <c r="V48" s="24"/>
      <c r="W48" s="24"/>
      <c r="X48" s="24"/>
      <c r="Y48" s="24"/>
      <c r="Z48" s="24"/>
      <c r="AA48" s="24"/>
      <c r="AB48" s="24"/>
      <c r="AC48" s="24"/>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row>
    <row r="49" spans="3:55" s="18" customFormat="1" x14ac:dyDescent="0.35">
      <c r="C49" s="21"/>
      <c r="D49" s="22"/>
      <c r="E49" s="21"/>
      <c r="G49" s="21"/>
      <c r="H49" s="21"/>
      <c r="I49" s="23"/>
      <c r="J49" s="23"/>
      <c r="K49" s="23"/>
      <c r="L49" s="26"/>
      <c r="O49" s="23"/>
      <c r="P49" s="24"/>
      <c r="Q49" s="24"/>
      <c r="R49" s="24"/>
      <c r="S49" s="24"/>
      <c r="T49" s="24"/>
      <c r="U49" s="24"/>
      <c r="V49" s="24"/>
      <c r="W49" s="24"/>
      <c r="X49" s="24"/>
      <c r="Y49" s="24"/>
      <c r="Z49" s="24"/>
      <c r="AA49" s="24"/>
      <c r="AB49" s="24"/>
      <c r="AC49" s="24"/>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row>
    <row r="50" spans="3:55" s="18" customFormat="1" x14ac:dyDescent="0.35">
      <c r="C50" s="21"/>
      <c r="D50" s="22"/>
      <c r="E50" s="21"/>
      <c r="G50" s="21"/>
      <c r="H50" s="21"/>
      <c r="I50" s="23"/>
      <c r="J50" s="23"/>
      <c r="K50" s="23"/>
      <c r="L50" s="26"/>
      <c r="O50" s="23"/>
      <c r="P50" s="24"/>
      <c r="Q50" s="24"/>
      <c r="R50" s="24"/>
      <c r="S50" s="24"/>
      <c r="T50" s="24"/>
      <c r="U50" s="24"/>
      <c r="V50" s="24"/>
      <c r="W50" s="24"/>
      <c r="X50" s="24"/>
      <c r="Y50" s="24"/>
      <c r="Z50" s="24"/>
      <c r="AA50" s="24"/>
      <c r="AB50" s="24"/>
      <c r="AC50" s="24"/>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row>
    <row r="51" spans="3:55" s="18" customFormat="1" x14ac:dyDescent="0.35">
      <c r="C51" s="21"/>
      <c r="D51" s="22"/>
      <c r="E51" s="21"/>
      <c r="G51" s="21"/>
      <c r="H51" s="21"/>
      <c r="I51" s="23"/>
      <c r="J51" s="23"/>
      <c r="K51" s="23"/>
      <c r="L51" s="26"/>
      <c r="O51" s="23"/>
      <c r="P51" s="24"/>
      <c r="Q51" s="24"/>
      <c r="R51" s="24"/>
      <c r="S51" s="24"/>
      <c r="T51" s="24"/>
      <c r="U51" s="24"/>
      <c r="V51" s="24"/>
      <c r="W51" s="24"/>
      <c r="X51" s="24"/>
      <c r="Y51" s="24"/>
      <c r="Z51" s="24"/>
      <c r="AA51" s="24"/>
      <c r="AB51" s="24"/>
      <c r="AC51" s="24"/>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row>
    <row r="52" spans="3:55" s="18" customFormat="1" x14ac:dyDescent="0.35">
      <c r="C52" s="21"/>
      <c r="D52" s="22"/>
      <c r="E52" s="21"/>
      <c r="G52" s="21"/>
      <c r="H52" s="21"/>
      <c r="I52" s="23"/>
      <c r="J52" s="23"/>
      <c r="K52" s="23"/>
      <c r="L52" s="26"/>
      <c r="O52" s="23"/>
      <c r="P52" s="24"/>
      <c r="Q52" s="24"/>
      <c r="R52" s="24"/>
      <c r="S52" s="24"/>
      <c r="T52" s="24"/>
      <c r="U52" s="24"/>
      <c r="V52" s="24"/>
      <c r="W52" s="24"/>
      <c r="X52" s="24"/>
      <c r="Y52" s="24"/>
      <c r="Z52" s="24"/>
      <c r="AA52" s="24"/>
      <c r="AB52" s="24"/>
      <c r="AC52" s="24"/>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row>
    <row r="53" spans="3:55" s="18" customFormat="1" x14ac:dyDescent="0.35">
      <c r="C53" s="21"/>
      <c r="D53" s="22"/>
      <c r="E53" s="21"/>
      <c r="G53" s="21"/>
      <c r="H53" s="21"/>
      <c r="I53" s="23"/>
      <c r="J53" s="23"/>
      <c r="K53" s="23"/>
      <c r="L53" s="26"/>
      <c r="O53" s="23"/>
      <c r="P53" s="24"/>
      <c r="Q53" s="24"/>
      <c r="R53" s="24"/>
      <c r="S53" s="24"/>
      <c r="T53" s="24"/>
      <c r="U53" s="24"/>
      <c r="V53" s="24"/>
      <c r="W53" s="24"/>
      <c r="X53" s="24"/>
      <c r="Y53" s="24"/>
      <c r="Z53" s="24"/>
      <c r="AA53" s="24"/>
      <c r="AB53" s="24"/>
      <c r="AC53" s="24"/>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row>
    <row r="54" spans="3:55" s="18" customFormat="1" x14ac:dyDescent="0.35">
      <c r="C54" s="21"/>
      <c r="D54" s="22"/>
      <c r="E54" s="21"/>
      <c r="G54" s="21"/>
      <c r="H54" s="21"/>
      <c r="I54" s="23"/>
      <c r="J54" s="23"/>
      <c r="K54" s="23"/>
      <c r="L54" s="26"/>
      <c r="O54" s="23"/>
      <c r="P54" s="24"/>
      <c r="Q54" s="24"/>
      <c r="R54" s="24"/>
      <c r="S54" s="24"/>
      <c r="T54" s="24"/>
      <c r="U54" s="24"/>
      <c r="V54" s="24"/>
      <c r="W54" s="24"/>
      <c r="X54" s="24"/>
      <c r="Y54" s="24"/>
      <c r="Z54" s="24"/>
      <c r="AA54" s="24"/>
      <c r="AB54" s="24"/>
      <c r="AC54" s="24"/>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row>
    <row r="55" spans="3:55" s="18" customFormat="1" x14ac:dyDescent="0.35">
      <c r="C55" s="21"/>
      <c r="D55" s="22"/>
      <c r="E55" s="21"/>
      <c r="G55" s="21"/>
      <c r="H55" s="21"/>
      <c r="I55" s="23"/>
      <c r="J55" s="23"/>
      <c r="K55" s="23"/>
      <c r="L55" s="26"/>
      <c r="O55" s="23"/>
      <c r="P55" s="24"/>
      <c r="Q55" s="24"/>
      <c r="R55" s="24"/>
      <c r="S55" s="24"/>
      <c r="T55" s="24"/>
      <c r="U55" s="24"/>
      <c r="V55" s="24"/>
      <c r="W55" s="24"/>
      <c r="X55" s="24"/>
      <c r="Y55" s="24"/>
      <c r="Z55" s="24"/>
      <c r="AA55" s="24"/>
      <c r="AB55" s="24"/>
      <c r="AC55" s="24"/>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3:55" s="18" customFormat="1" x14ac:dyDescent="0.35">
      <c r="C56" s="21"/>
      <c r="D56" s="22"/>
      <c r="E56" s="21"/>
      <c r="G56" s="21"/>
      <c r="H56" s="21"/>
      <c r="I56" s="23"/>
      <c r="J56" s="23"/>
      <c r="K56" s="23"/>
      <c r="L56" s="26"/>
      <c r="O56" s="23"/>
      <c r="P56" s="24"/>
      <c r="Q56" s="24"/>
      <c r="R56" s="24"/>
      <c r="S56" s="24"/>
      <c r="T56" s="24"/>
      <c r="U56" s="24"/>
      <c r="V56" s="24"/>
      <c r="W56" s="24"/>
      <c r="X56" s="24"/>
      <c r="Y56" s="24"/>
      <c r="Z56" s="24"/>
      <c r="AA56" s="24"/>
      <c r="AB56" s="24"/>
      <c r="AC56" s="24"/>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3:55" s="18" customFormat="1" x14ac:dyDescent="0.35">
      <c r="C57" s="21"/>
      <c r="D57" s="22"/>
      <c r="E57" s="21"/>
      <c r="G57" s="21"/>
      <c r="H57" s="21"/>
      <c r="I57" s="23"/>
      <c r="J57" s="23"/>
      <c r="K57" s="23"/>
      <c r="L57" s="26"/>
      <c r="O57" s="23"/>
      <c r="P57" s="24"/>
      <c r="Q57" s="24"/>
      <c r="R57" s="24"/>
      <c r="S57" s="24"/>
      <c r="T57" s="24"/>
      <c r="U57" s="24"/>
      <c r="V57" s="24"/>
      <c r="W57" s="24"/>
      <c r="X57" s="24"/>
      <c r="Y57" s="24"/>
      <c r="Z57" s="24"/>
      <c r="AA57" s="24"/>
      <c r="AB57" s="24"/>
      <c r="AC57" s="24"/>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3:55" s="18" customFormat="1" x14ac:dyDescent="0.35">
      <c r="C58" s="21"/>
      <c r="D58" s="22"/>
      <c r="E58" s="21"/>
      <c r="G58" s="21"/>
      <c r="H58" s="21"/>
      <c r="I58" s="23"/>
      <c r="J58" s="23"/>
      <c r="K58" s="23"/>
      <c r="L58" s="26"/>
      <c r="O58" s="23"/>
      <c r="P58" s="24"/>
      <c r="Q58" s="24"/>
      <c r="R58" s="24"/>
      <c r="S58" s="24"/>
      <c r="T58" s="24"/>
      <c r="U58" s="24"/>
      <c r="V58" s="24"/>
      <c r="W58" s="24"/>
      <c r="X58" s="24"/>
      <c r="Y58" s="24"/>
      <c r="Z58" s="24"/>
      <c r="AA58" s="24"/>
      <c r="AB58" s="24"/>
      <c r="AC58" s="24"/>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row>
    <row r="59" spans="3:55" s="18" customFormat="1" x14ac:dyDescent="0.35">
      <c r="C59" s="21"/>
      <c r="D59" s="22"/>
      <c r="E59" s="21"/>
      <c r="G59" s="21"/>
      <c r="H59" s="21"/>
      <c r="I59" s="23"/>
      <c r="J59" s="23"/>
      <c r="K59" s="23"/>
      <c r="L59" s="26"/>
      <c r="O59" s="23"/>
      <c r="P59" s="24"/>
      <c r="Q59" s="24"/>
      <c r="R59" s="24"/>
      <c r="S59" s="24"/>
      <c r="T59" s="24"/>
      <c r="U59" s="24"/>
      <c r="V59" s="24"/>
      <c r="W59" s="24"/>
      <c r="X59" s="24"/>
      <c r="Y59" s="24"/>
      <c r="Z59" s="24"/>
      <c r="AA59" s="24"/>
      <c r="AB59" s="24"/>
      <c r="AC59" s="24"/>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row>
    <row r="60" spans="3:55" s="18" customFormat="1" x14ac:dyDescent="0.35">
      <c r="C60" s="21"/>
      <c r="D60" s="22"/>
      <c r="E60" s="21"/>
      <c r="G60" s="21"/>
      <c r="H60" s="21"/>
      <c r="I60" s="23"/>
      <c r="J60" s="23"/>
      <c r="K60" s="23"/>
      <c r="L60" s="26"/>
      <c r="O60" s="23"/>
      <c r="P60" s="24"/>
      <c r="Q60" s="24"/>
      <c r="R60" s="24"/>
      <c r="S60" s="24"/>
      <c r="T60" s="24"/>
      <c r="U60" s="24"/>
      <c r="V60" s="24"/>
      <c r="W60" s="24"/>
      <c r="X60" s="24"/>
      <c r="Y60" s="24"/>
      <c r="Z60" s="24"/>
      <c r="AA60" s="24"/>
      <c r="AB60" s="24"/>
      <c r="AC60" s="24"/>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row>
    <row r="61" spans="3:55" s="18" customFormat="1" x14ac:dyDescent="0.35">
      <c r="C61" s="21"/>
      <c r="D61" s="22"/>
      <c r="E61" s="21"/>
      <c r="G61" s="21"/>
      <c r="H61" s="21"/>
      <c r="I61" s="23"/>
      <c r="J61" s="23"/>
      <c r="K61" s="23"/>
      <c r="L61" s="26"/>
      <c r="O61" s="23"/>
      <c r="P61" s="24"/>
      <c r="Q61" s="24"/>
      <c r="R61" s="24"/>
      <c r="S61" s="24"/>
      <c r="T61" s="24"/>
      <c r="U61" s="24"/>
      <c r="V61" s="24"/>
      <c r="W61" s="24"/>
      <c r="X61" s="24"/>
      <c r="Y61" s="24"/>
      <c r="Z61" s="24"/>
      <c r="AA61" s="24"/>
      <c r="AB61" s="24"/>
      <c r="AC61" s="24"/>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row>
    <row r="62" spans="3:55" s="18" customFormat="1" x14ac:dyDescent="0.35">
      <c r="C62" s="21"/>
      <c r="D62" s="22"/>
      <c r="E62" s="21"/>
      <c r="G62" s="21"/>
      <c r="H62" s="21"/>
      <c r="I62" s="23"/>
      <c r="J62" s="23"/>
      <c r="K62" s="23"/>
      <c r="L62" s="26"/>
      <c r="O62" s="23"/>
      <c r="P62" s="24"/>
      <c r="Q62" s="24"/>
      <c r="R62" s="24"/>
      <c r="S62" s="24"/>
      <c r="T62" s="24"/>
      <c r="U62" s="24"/>
      <c r="V62" s="24"/>
      <c r="W62" s="24"/>
      <c r="X62" s="24"/>
      <c r="Y62" s="24"/>
      <c r="Z62" s="24"/>
      <c r="AA62" s="24"/>
      <c r="AB62" s="24"/>
      <c r="AC62" s="24"/>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row>
    <row r="63" spans="3:55" s="18" customFormat="1" x14ac:dyDescent="0.35">
      <c r="C63" s="21"/>
      <c r="D63" s="22"/>
      <c r="E63" s="21"/>
      <c r="G63" s="21"/>
      <c r="H63" s="21"/>
      <c r="I63" s="23"/>
      <c r="J63" s="23"/>
      <c r="K63" s="23"/>
      <c r="L63" s="26"/>
      <c r="O63" s="23"/>
      <c r="P63" s="24"/>
      <c r="Q63" s="24"/>
      <c r="R63" s="24"/>
      <c r="S63" s="24"/>
      <c r="T63" s="24"/>
      <c r="U63" s="24"/>
      <c r="V63" s="24"/>
      <c r="W63" s="24"/>
      <c r="X63" s="24"/>
      <c r="Y63" s="24"/>
      <c r="Z63" s="24"/>
      <c r="AA63" s="24"/>
      <c r="AB63" s="24"/>
      <c r="AC63" s="24"/>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row>
    <row r="64" spans="3:55" s="18" customFormat="1" x14ac:dyDescent="0.35">
      <c r="C64" s="21"/>
      <c r="D64" s="22"/>
      <c r="E64" s="21"/>
      <c r="G64" s="21"/>
      <c r="H64" s="21"/>
      <c r="I64" s="23"/>
      <c r="J64" s="23"/>
      <c r="K64" s="23"/>
      <c r="L64" s="26"/>
      <c r="O64" s="23"/>
      <c r="P64" s="24"/>
      <c r="Q64" s="24"/>
      <c r="R64" s="24"/>
      <c r="S64" s="24"/>
      <c r="T64" s="24"/>
      <c r="U64" s="24"/>
      <c r="V64" s="24"/>
      <c r="W64" s="24"/>
      <c r="X64" s="24"/>
      <c r="Y64" s="24"/>
      <c r="Z64" s="24"/>
      <c r="AA64" s="24"/>
      <c r="AB64" s="24"/>
      <c r="AC64" s="24"/>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row>
    <row r="65" spans="3:55" s="18" customFormat="1" x14ac:dyDescent="0.35">
      <c r="C65" s="21"/>
      <c r="D65" s="22"/>
      <c r="E65" s="21"/>
      <c r="G65" s="21"/>
      <c r="H65" s="21"/>
      <c r="I65" s="23"/>
      <c r="J65" s="23"/>
      <c r="K65" s="23"/>
      <c r="L65" s="26"/>
      <c r="O65" s="23"/>
      <c r="P65" s="24"/>
      <c r="Q65" s="24"/>
      <c r="R65" s="24"/>
      <c r="S65" s="24"/>
      <c r="T65" s="24"/>
      <c r="U65" s="24"/>
      <c r="V65" s="24"/>
      <c r="W65" s="24"/>
      <c r="X65" s="24"/>
      <c r="Y65" s="24"/>
      <c r="Z65" s="24"/>
      <c r="AA65" s="24"/>
      <c r="AB65" s="24"/>
      <c r="AC65" s="24"/>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row>
    <row r="66" spans="3:55" s="18" customFormat="1" x14ac:dyDescent="0.35">
      <c r="C66" s="21"/>
      <c r="D66" s="22"/>
      <c r="E66" s="21"/>
      <c r="G66" s="21"/>
      <c r="H66" s="21"/>
      <c r="I66" s="23"/>
      <c r="J66" s="23"/>
      <c r="K66" s="23"/>
      <c r="L66" s="26"/>
      <c r="O66" s="23"/>
      <c r="P66" s="24"/>
      <c r="Q66" s="24"/>
      <c r="R66" s="24"/>
      <c r="S66" s="24"/>
      <c r="T66" s="24"/>
      <c r="U66" s="24"/>
      <c r="V66" s="24"/>
      <c r="W66" s="24"/>
      <c r="X66" s="24"/>
      <c r="Y66" s="24"/>
      <c r="Z66" s="24"/>
      <c r="AA66" s="24"/>
      <c r="AB66" s="24"/>
      <c r="AC66" s="24"/>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row>
    <row r="67" spans="3:55" s="18" customFormat="1" x14ac:dyDescent="0.35">
      <c r="C67" s="21"/>
      <c r="D67" s="22"/>
      <c r="E67" s="21"/>
      <c r="G67" s="21"/>
      <c r="H67" s="21"/>
      <c r="I67" s="23"/>
      <c r="J67" s="23"/>
      <c r="K67" s="23"/>
      <c r="L67" s="26"/>
      <c r="O67" s="23"/>
      <c r="P67" s="24"/>
      <c r="Q67" s="24"/>
      <c r="R67" s="24"/>
      <c r="S67" s="24"/>
      <c r="T67" s="24"/>
      <c r="U67" s="24"/>
      <c r="V67" s="24"/>
      <c r="W67" s="24"/>
      <c r="X67" s="24"/>
      <c r="Y67" s="24"/>
      <c r="Z67" s="24"/>
      <c r="AA67" s="24"/>
      <c r="AB67" s="24"/>
      <c r="AC67" s="24"/>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row>
    <row r="68" spans="3:55" s="18" customFormat="1" x14ac:dyDescent="0.35">
      <c r="C68" s="21"/>
      <c r="D68" s="22"/>
      <c r="E68" s="21"/>
      <c r="G68" s="21"/>
      <c r="H68" s="21"/>
      <c r="I68" s="23"/>
      <c r="J68" s="23"/>
      <c r="K68" s="23"/>
      <c r="L68" s="26"/>
      <c r="O68" s="23"/>
      <c r="P68" s="24"/>
      <c r="Q68" s="24"/>
      <c r="R68" s="24"/>
      <c r="S68" s="24"/>
      <c r="T68" s="24"/>
      <c r="U68" s="24"/>
      <c r="V68" s="24"/>
      <c r="W68" s="24"/>
      <c r="X68" s="24"/>
      <c r="Y68" s="24"/>
      <c r="Z68" s="24"/>
      <c r="AA68" s="24"/>
      <c r="AB68" s="24"/>
      <c r="AC68" s="24"/>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row>
    <row r="69" spans="3:55" s="18" customFormat="1" x14ac:dyDescent="0.35">
      <c r="C69" s="21"/>
      <c r="D69" s="22"/>
      <c r="E69" s="21"/>
      <c r="G69" s="21"/>
      <c r="H69" s="21"/>
      <c r="I69" s="23"/>
      <c r="J69" s="23"/>
      <c r="K69" s="23"/>
      <c r="L69" s="26"/>
      <c r="O69" s="23"/>
      <c r="P69" s="24"/>
      <c r="Q69" s="24"/>
      <c r="R69" s="24"/>
      <c r="S69" s="24"/>
      <c r="T69" s="24"/>
      <c r="U69" s="24"/>
      <c r="V69" s="24"/>
      <c r="W69" s="24"/>
      <c r="X69" s="24"/>
      <c r="Y69" s="24"/>
      <c r="Z69" s="24"/>
      <c r="AA69" s="24"/>
      <c r="AB69" s="24"/>
      <c r="AC69" s="24"/>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row>
    <row r="70" spans="3:55" s="18" customFormat="1" x14ac:dyDescent="0.35">
      <c r="C70" s="21"/>
      <c r="D70" s="22"/>
      <c r="E70" s="21"/>
      <c r="G70" s="21"/>
      <c r="H70" s="21"/>
      <c r="I70" s="23"/>
      <c r="J70" s="23"/>
      <c r="K70" s="23"/>
      <c r="L70" s="26"/>
      <c r="O70" s="23"/>
      <c r="P70" s="24"/>
      <c r="Q70" s="24"/>
      <c r="R70" s="24"/>
      <c r="S70" s="24"/>
      <c r="T70" s="24"/>
      <c r="U70" s="24"/>
      <c r="V70" s="24"/>
      <c r="W70" s="24"/>
      <c r="X70" s="24"/>
      <c r="Y70" s="24"/>
      <c r="Z70" s="24"/>
      <c r="AA70" s="24"/>
      <c r="AB70" s="24"/>
      <c r="AC70" s="24"/>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row>
    <row r="71" spans="3:55" s="18" customFormat="1" x14ac:dyDescent="0.35">
      <c r="C71" s="21"/>
      <c r="D71" s="22"/>
      <c r="E71" s="21"/>
      <c r="G71" s="21"/>
      <c r="H71" s="21"/>
      <c r="I71" s="23"/>
      <c r="J71" s="23"/>
      <c r="K71" s="23"/>
      <c r="L71" s="26"/>
      <c r="O71" s="23"/>
      <c r="P71" s="24"/>
      <c r="Q71" s="24"/>
      <c r="R71" s="24"/>
      <c r="S71" s="24"/>
      <c r="T71" s="24"/>
      <c r="U71" s="24"/>
      <c r="V71" s="24"/>
      <c r="W71" s="24"/>
      <c r="X71" s="24"/>
      <c r="Y71" s="24"/>
      <c r="Z71" s="24"/>
      <c r="AA71" s="24"/>
      <c r="AB71" s="24"/>
      <c r="AC71" s="24"/>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row>
    <row r="72" spans="3:55" s="18" customFormat="1" x14ac:dyDescent="0.35">
      <c r="C72" s="21"/>
      <c r="D72" s="22"/>
      <c r="E72" s="21"/>
      <c r="G72" s="21"/>
      <c r="H72" s="21"/>
      <c r="I72" s="23"/>
      <c r="J72" s="23"/>
      <c r="K72" s="23"/>
      <c r="L72" s="26"/>
      <c r="O72" s="23"/>
      <c r="P72" s="24"/>
      <c r="Q72" s="24"/>
      <c r="R72" s="24"/>
      <c r="S72" s="24"/>
      <c r="T72" s="24"/>
      <c r="U72" s="24"/>
      <c r="V72" s="24"/>
      <c r="W72" s="24"/>
      <c r="X72" s="24"/>
      <c r="Y72" s="24"/>
      <c r="Z72" s="24"/>
      <c r="AA72" s="24"/>
      <c r="AB72" s="24"/>
      <c r="AC72" s="24"/>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row>
    <row r="73" spans="3:55" s="18" customFormat="1" x14ac:dyDescent="0.35">
      <c r="C73" s="21"/>
      <c r="D73" s="22"/>
      <c r="E73" s="21"/>
      <c r="G73" s="21"/>
      <c r="H73" s="21"/>
      <c r="I73" s="23"/>
      <c r="J73" s="23"/>
      <c r="K73" s="23"/>
      <c r="L73" s="26"/>
      <c r="O73" s="23"/>
      <c r="P73" s="24"/>
      <c r="Q73" s="24"/>
      <c r="R73" s="24"/>
      <c r="S73" s="24"/>
      <c r="T73" s="24"/>
      <c r="U73" s="24"/>
      <c r="V73" s="24"/>
      <c r="W73" s="24"/>
      <c r="X73" s="24"/>
      <c r="Y73" s="24"/>
      <c r="Z73" s="24"/>
      <c r="AA73" s="24"/>
      <c r="AB73" s="24"/>
      <c r="AC73" s="24"/>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row>
    <row r="74" spans="3:55" s="18" customFormat="1" x14ac:dyDescent="0.35">
      <c r="C74" s="21"/>
      <c r="D74" s="22"/>
      <c r="E74" s="21"/>
      <c r="G74" s="21"/>
      <c r="H74" s="21"/>
      <c r="I74" s="23"/>
      <c r="J74" s="23"/>
      <c r="K74" s="23"/>
      <c r="L74" s="26"/>
      <c r="O74" s="23"/>
      <c r="P74" s="24"/>
      <c r="Q74" s="24"/>
      <c r="R74" s="24"/>
      <c r="S74" s="24"/>
      <c r="T74" s="24"/>
      <c r="U74" s="24"/>
      <c r="V74" s="24"/>
      <c r="W74" s="24"/>
      <c r="X74" s="24"/>
      <c r="Y74" s="24"/>
      <c r="Z74" s="24"/>
      <c r="AA74" s="24"/>
      <c r="AB74" s="24"/>
      <c r="AC74" s="24"/>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row>
    <row r="75" spans="3:55" s="18" customFormat="1" x14ac:dyDescent="0.35">
      <c r="C75" s="21"/>
      <c r="D75" s="22"/>
      <c r="E75" s="21"/>
      <c r="G75" s="21"/>
      <c r="H75" s="21"/>
      <c r="I75" s="23"/>
      <c r="J75" s="23"/>
      <c r="K75" s="23"/>
      <c r="L75" s="26"/>
      <c r="O75" s="23"/>
      <c r="P75" s="24"/>
      <c r="Q75" s="24"/>
      <c r="R75" s="24"/>
      <c r="S75" s="24"/>
      <c r="T75" s="24"/>
      <c r="U75" s="24"/>
      <c r="V75" s="24"/>
      <c r="W75" s="24"/>
      <c r="X75" s="24"/>
      <c r="Y75" s="24"/>
      <c r="Z75" s="24"/>
      <c r="AA75" s="24"/>
      <c r="AB75" s="24"/>
      <c r="AC75" s="24"/>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3:55" s="18" customFormat="1" x14ac:dyDescent="0.35">
      <c r="C76" s="21"/>
      <c r="D76" s="22"/>
      <c r="E76" s="21"/>
      <c r="G76" s="21"/>
      <c r="H76" s="21"/>
      <c r="I76" s="23"/>
      <c r="J76" s="23"/>
      <c r="K76" s="23"/>
      <c r="L76" s="26"/>
      <c r="O76" s="23"/>
      <c r="P76" s="24"/>
      <c r="Q76" s="24"/>
      <c r="R76" s="24"/>
      <c r="S76" s="24"/>
      <c r="T76" s="24"/>
      <c r="U76" s="24"/>
      <c r="V76" s="24"/>
      <c r="W76" s="24"/>
      <c r="X76" s="24"/>
      <c r="Y76" s="24"/>
      <c r="Z76" s="24"/>
      <c r="AA76" s="24"/>
      <c r="AB76" s="24"/>
      <c r="AC76" s="24"/>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row>
    <row r="77" spans="3:55" s="18" customFormat="1" x14ac:dyDescent="0.35">
      <c r="C77" s="21"/>
      <c r="D77" s="22"/>
      <c r="E77" s="21"/>
      <c r="G77" s="21"/>
      <c r="H77" s="21"/>
      <c r="I77" s="23"/>
      <c r="J77" s="23"/>
      <c r="K77" s="23"/>
      <c r="L77" s="26"/>
      <c r="O77" s="23"/>
      <c r="P77" s="24"/>
      <c r="Q77" s="24"/>
      <c r="R77" s="24"/>
      <c r="S77" s="24"/>
      <c r="T77" s="24"/>
      <c r="U77" s="24"/>
      <c r="V77" s="24"/>
      <c r="W77" s="24"/>
      <c r="X77" s="24"/>
      <c r="Y77" s="24"/>
      <c r="Z77" s="24"/>
      <c r="AA77" s="24"/>
      <c r="AB77" s="24"/>
      <c r="AC77" s="24"/>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row>
    <row r="78" spans="3:55" s="18" customFormat="1" x14ac:dyDescent="0.35">
      <c r="C78" s="21"/>
      <c r="D78" s="22"/>
      <c r="E78" s="21"/>
      <c r="G78" s="21"/>
      <c r="H78" s="21"/>
      <c r="I78" s="23"/>
      <c r="J78" s="23"/>
      <c r="K78" s="23"/>
      <c r="L78" s="26"/>
      <c r="O78" s="23"/>
      <c r="P78" s="24"/>
      <c r="Q78" s="24"/>
      <c r="R78" s="24"/>
      <c r="S78" s="24"/>
      <c r="T78" s="24"/>
      <c r="U78" s="24"/>
      <c r="V78" s="24"/>
      <c r="W78" s="24"/>
      <c r="X78" s="24"/>
      <c r="Y78" s="24"/>
      <c r="Z78" s="24"/>
      <c r="AA78" s="24"/>
      <c r="AB78" s="24"/>
      <c r="AC78" s="24"/>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row>
    <row r="79" spans="3:55" s="18" customFormat="1" x14ac:dyDescent="0.35">
      <c r="C79" s="21"/>
      <c r="D79" s="22"/>
      <c r="E79" s="21"/>
      <c r="G79" s="21"/>
      <c r="H79" s="21"/>
      <c r="I79" s="23"/>
      <c r="J79" s="23"/>
      <c r="K79" s="23"/>
      <c r="L79" s="26"/>
      <c r="O79" s="23"/>
      <c r="P79" s="24"/>
      <c r="Q79" s="24"/>
      <c r="R79" s="24"/>
      <c r="S79" s="24"/>
      <c r="T79" s="24"/>
      <c r="U79" s="24"/>
      <c r="V79" s="24"/>
      <c r="W79" s="24"/>
      <c r="X79" s="24"/>
      <c r="Y79" s="24"/>
      <c r="Z79" s="24"/>
      <c r="AA79" s="24"/>
      <c r="AB79" s="24"/>
      <c r="AC79" s="24"/>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row>
    <row r="80" spans="3:55" s="18" customFormat="1" x14ac:dyDescent="0.35">
      <c r="C80" s="21"/>
      <c r="D80" s="22"/>
      <c r="E80" s="21"/>
      <c r="G80" s="21"/>
      <c r="H80" s="21"/>
      <c r="I80" s="23"/>
      <c r="J80" s="23"/>
      <c r="K80" s="23"/>
      <c r="L80" s="26"/>
      <c r="O80" s="23"/>
      <c r="P80" s="24"/>
      <c r="Q80" s="24"/>
      <c r="R80" s="24"/>
      <c r="S80" s="24"/>
      <c r="T80" s="24"/>
      <c r="U80" s="24"/>
      <c r="V80" s="24"/>
      <c r="W80" s="24"/>
      <c r="X80" s="24"/>
      <c r="Y80" s="24"/>
      <c r="Z80" s="24"/>
      <c r="AA80" s="24"/>
      <c r="AB80" s="24"/>
      <c r="AC80" s="24"/>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row>
    <row r="81" spans="3:55" s="18" customFormat="1" x14ac:dyDescent="0.35">
      <c r="C81" s="21"/>
      <c r="D81" s="22"/>
      <c r="E81" s="21"/>
      <c r="G81" s="21"/>
      <c r="H81" s="21"/>
      <c r="I81" s="23"/>
      <c r="J81" s="23"/>
      <c r="K81" s="23"/>
      <c r="L81" s="26"/>
      <c r="O81" s="23"/>
      <c r="P81" s="24"/>
      <c r="Q81" s="24"/>
      <c r="R81" s="24"/>
      <c r="S81" s="24"/>
      <c r="T81" s="24"/>
      <c r="U81" s="24"/>
      <c r="V81" s="24"/>
      <c r="W81" s="24"/>
      <c r="X81" s="24"/>
      <c r="Y81" s="24"/>
      <c r="Z81" s="24"/>
      <c r="AA81" s="24"/>
      <c r="AB81" s="24"/>
      <c r="AC81" s="24"/>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row>
    <row r="82" spans="3:55" s="18" customFormat="1" x14ac:dyDescent="0.35">
      <c r="C82" s="21"/>
      <c r="D82" s="22"/>
      <c r="E82" s="21"/>
      <c r="G82" s="21"/>
      <c r="H82" s="21"/>
      <c r="I82" s="23"/>
      <c r="J82" s="23"/>
      <c r="K82" s="23"/>
      <c r="L82" s="26"/>
      <c r="O82" s="23"/>
      <c r="P82" s="24"/>
      <c r="Q82" s="24"/>
      <c r="R82" s="24"/>
      <c r="S82" s="24"/>
      <c r="T82" s="24"/>
      <c r="U82" s="24"/>
      <c r="V82" s="24"/>
      <c r="W82" s="24"/>
      <c r="X82" s="24"/>
      <c r="Y82" s="24"/>
      <c r="Z82" s="24"/>
      <c r="AA82" s="24"/>
      <c r="AB82" s="24"/>
      <c r="AC82" s="24"/>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row>
    <row r="83" spans="3:55" s="18" customFormat="1" x14ac:dyDescent="0.35">
      <c r="C83" s="21"/>
      <c r="D83" s="22"/>
      <c r="E83" s="21"/>
      <c r="G83" s="21"/>
      <c r="H83" s="21"/>
      <c r="I83" s="23"/>
      <c r="J83" s="23"/>
      <c r="K83" s="23"/>
      <c r="L83" s="26"/>
      <c r="O83" s="23"/>
      <c r="P83" s="24"/>
      <c r="Q83" s="24"/>
      <c r="R83" s="24"/>
      <c r="S83" s="24"/>
      <c r="T83" s="24"/>
      <c r="U83" s="24"/>
      <c r="V83" s="24"/>
      <c r="W83" s="24"/>
      <c r="X83" s="24"/>
      <c r="Y83" s="24"/>
      <c r="Z83" s="24"/>
      <c r="AA83" s="24"/>
      <c r="AB83" s="24"/>
      <c r="AC83" s="24"/>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row>
    <row r="84" spans="3:55" s="18" customFormat="1" x14ac:dyDescent="0.35">
      <c r="C84" s="21"/>
      <c r="D84" s="22"/>
      <c r="E84" s="21"/>
      <c r="G84" s="21"/>
      <c r="H84" s="21"/>
      <c r="I84" s="23"/>
      <c r="J84" s="23"/>
      <c r="K84" s="23"/>
      <c r="L84" s="26"/>
      <c r="O84" s="23"/>
      <c r="P84" s="24"/>
      <c r="Q84" s="24"/>
      <c r="R84" s="24"/>
      <c r="S84" s="24"/>
      <c r="T84" s="24"/>
      <c r="U84" s="24"/>
      <c r="V84" s="24"/>
      <c r="W84" s="24"/>
      <c r="X84" s="24"/>
      <c r="Y84" s="24"/>
      <c r="Z84" s="24"/>
      <c r="AA84" s="24"/>
      <c r="AB84" s="24"/>
      <c r="AC84" s="24"/>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row>
    <row r="85" spans="3:55" s="18" customFormat="1" x14ac:dyDescent="0.35">
      <c r="C85" s="21"/>
      <c r="D85" s="22"/>
      <c r="E85" s="21"/>
      <c r="G85" s="21"/>
      <c r="H85" s="21"/>
      <c r="I85" s="23"/>
      <c r="J85" s="23"/>
      <c r="K85" s="23"/>
      <c r="L85" s="26"/>
      <c r="O85" s="23"/>
      <c r="P85" s="24"/>
      <c r="Q85" s="24"/>
      <c r="R85" s="24"/>
      <c r="S85" s="24"/>
      <c r="T85" s="24"/>
      <c r="U85" s="24"/>
      <c r="V85" s="24"/>
      <c r="W85" s="24"/>
      <c r="X85" s="24"/>
      <c r="Y85" s="24"/>
      <c r="Z85" s="24"/>
      <c r="AA85" s="24"/>
      <c r="AB85" s="24"/>
      <c r="AC85" s="24"/>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row>
    <row r="86" spans="3:55" s="18" customFormat="1" x14ac:dyDescent="0.35">
      <c r="C86" s="21"/>
      <c r="D86" s="22"/>
      <c r="E86" s="21"/>
      <c r="G86" s="21"/>
      <c r="H86" s="21"/>
      <c r="I86" s="23"/>
      <c r="J86" s="23"/>
      <c r="K86" s="23"/>
      <c r="L86" s="26"/>
      <c r="O86" s="23"/>
      <c r="P86" s="24"/>
      <c r="Q86" s="24"/>
      <c r="R86" s="24"/>
      <c r="S86" s="24"/>
      <c r="T86" s="24"/>
      <c r="U86" s="24"/>
      <c r="V86" s="24"/>
      <c r="W86" s="24"/>
      <c r="X86" s="24"/>
      <c r="Y86" s="24"/>
      <c r="Z86" s="24"/>
      <c r="AA86" s="24"/>
      <c r="AB86" s="24"/>
      <c r="AC86" s="24"/>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3:55" s="18" customFormat="1" x14ac:dyDescent="0.35">
      <c r="C87" s="21"/>
      <c r="D87" s="22"/>
      <c r="E87" s="21"/>
      <c r="G87" s="21"/>
      <c r="H87" s="21"/>
      <c r="I87" s="23"/>
      <c r="J87" s="23"/>
      <c r="K87" s="23"/>
      <c r="L87" s="26"/>
      <c r="O87" s="23"/>
      <c r="P87" s="24"/>
      <c r="Q87" s="24"/>
      <c r="R87" s="24"/>
      <c r="S87" s="24"/>
      <c r="T87" s="24"/>
      <c r="U87" s="24"/>
      <c r="V87" s="24"/>
      <c r="W87" s="24"/>
      <c r="X87" s="24"/>
      <c r="Y87" s="24"/>
      <c r="Z87" s="24"/>
      <c r="AA87" s="24"/>
      <c r="AB87" s="24"/>
      <c r="AC87" s="24"/>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3:55" s="18" customFormat="1" x14ac:dyDescent="0.35">
      <c r="C88" s="21"/>
      <c r="D88" s="22"/>
      <c r="E88" s="21"/>
      <c r="G88" s="21"/>
      <c r="H88" s="21"/>
      <c r="I88" s="23"/>
      <c r="J88" s="23"/>
      <c r="K88" s="23"/>
      <c r="L88" s="26"/>
      <c r="O88" s="23"/>
      <c r="P88" s="24"/>
      <c r="Q88" s="24"/>
      <c r="R88" s="24"/>
      <c r="S88" s="24"/>
      <c r="T88" s="24"/>
      <c r="U88" s="24"/>
      <c r="V88" s="24"/>
      <c r="W88" s="24"/>
      <c r="X88" s="24"/>
      <c r="Y88" s="24"/>
      <c r="Z88" s="24"/>
      <c r="AA88" s="24"/>
      <c r="AB88" s="24"/>
      <c r="AC88" s="24"/>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row r="89" spans="3:55" s="18" customFormat="1" x14ac:dyDescent="0.35">
      <c r="C89" s="21"/>
      <c r="D89" s="22"/>
      <c r="E89" s="21"/>
      <c r="G89" s="21"/>
      <c r="H89" s="21"/>
      <c r="I89" s="23"/>
      <c r="J89" s="23"/>
      <c r="K89" s="23"/>
      <c r="L89" s="26"/>
      <c r="O89" s="23"/>
      <c r="P89" s="24"/>
      <c r="Q89" s="24"/>
      <c r="R89" s="24"/>
      <c r="S89" s="24"/>
      <c r="T89" s="24"/>
      <c r="U89" s="24"/>
      <c r="V89" s="24"/>
      <c r="W89" s="24"/>
      <c r="X89" s="24"/>
      <c r="Y89" s="24"/>
      <c r="Z89" s="24"/>
      <c r="AA89" s="24"/>
      <c r="AB89" s="24"/>
      <c r="AC89" s="24"/>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row>
    <row r="90" spans="3:55" s="18" customFormat="1" x14ac:dyDescent="0.35">
      <c r="C90" s="21"/>
      <c r="D90" s="22"/>
      <c r="E90" s="21"/>
      <c r="G90" s="21"/>
      <c r="H90" s="21"/>
      <c r="I90" s="23"/>
      <c r="J90" s="23"/>
      <c r="K90" s="23"/>
      <c r="L90" s="26"/>
      <c r="O90" s="23"/>
      <c r="P90" s="24"/>
      <c r="Q90" s="24"/>
      <c r="R90" s="24"/>
      <c r="S90" s="24"/>
      <c r="T90" s="24"/>
      <c r="U90" s="24"/>
      <c r="V90" s="24"/>
      <c r="W90" s="24"/>
      <c r="X90" s="24"/>
      <c r="Y90" s="24"/>
      <c r="Z90" s="24"/>
      <c r="AA90" s="24"/>
      <c r="AB90" s="24"/>
      <c r="AC90" s="24"/>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row>
    <row r="91" spans="3:55" s="18" customFormat="1" x14ac:dyDescent="0.35">
      <c r="C91" s="21"/>
      <c r="D91" s="22"/>
      <c r="E91" s="21"/>
      <c r="G91" s="21"/>
      <c r="H91" s="21"/>
      <c r="I91" s="23"/>
      <c r="J91" s="23"/>
      <c r="K91" s="23"/>
      <c r="L91" s="26"/>
      <c r="O91" s="23"/>
      <c r="P91" s="24"/>
      <c r="Q91" s="24"/>
      <c r="R91" s="24"/>
      <c r="S91" s="24"/>
      <c r="T91" s="24"/>
      <c r="U91" s="24"/>
      <c r="V91" s="24"/>
      <c r="W91" s="24"/>
      <c r="X91" s="24"/>
      <c r="Y91" s="24"/>
      <c r="Z91" s="24"/>
      <c r="AA91" s="24"/>
      <c r="AB91" s="24"/>
      <c r="AC91" s="24"/>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row>
    <row r="92" spans="3:55" s="18" customFormat="1" x14ac:dyDescent="0.35">
      <c r="C92" s="21"/>
      <c r="D92" s="22"/>
      <c r="E92" s="21"/>
      <c r="G92" s="21"/>
      <c r="H92" s="21"/>
      <c r="I92" s="23"/>
      <c r="J92" s="23"/>
      <c r="K92" s="23"/>
      <c r="L92" s="26"/>
      <c r="O92" s="23"/>
      <c r="P92" s="24"/>
      <c r="Q92" s="24"/>
      <c r="R92" s="24"/>
      <c r="S92" s="24"/>
      <c r="T92" s="24"/>
      <c r="U92" s="24"/>
      <c r="V92" s="24"/>
      <c r="W92" s="24"/>
      <c r="X92" s="24"/>
      <c r="Y92" s="24"/>
      <c r="Z92" s="24"/>
      <c r="AA92" s="24"/>
      <c r="AB92" s="24"/>
      <c r="AC92" s="24"/>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row>
    <row r="93" spans="3:55" s="18" customFormat="1" x14ac:dyDescent="0.35">
      <c r="C93" s="21"/>
      <c r="D93" s="22"/>
      <c r="E93" s="21"/>
      <c r="G93" s="21"/>
      <c r="H93" s="21"/>
      <c r="I93" s="23"/>
      <c r="J93" s="23"/>
      <c r="K93" s="23"/>
      <c r="L93" s="26"/>
      <c r="O93" s="23"/>
      <c r="P93" s="24"/>
      <c r="Q93" s="24"/>
      <c r="R93" s="24"/>
      <c r="S93" s="24"/>
      <c r="T93" s="24"/>
      <c r="U93" s="24"/>
      <c r="V93" s="24"/>
      <c r="W93" s="24"/>
      <c r="X93" s="24"/>
      <c r="Y93" s="24"/>
      <c r="Z93" s="24"/>
      <c r="AA93" s="24"/>
      <c r="AB93" s="24"/>
      <c r="AC93" s="24"/>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row>
    <row r="94" spans="3:55" s="18" customFormat="1" x14ac:dyDescent="0.35">
      <c r="C94" s="21"/>
      <c r="D94" s="22"/>
      <c r="E94" s="21"/>
      <c r="G94" s="21"/>
      <c r="H94" s="21"/>
      <c r="I94" s="23"/>
      <c r="J94" s="23"/>
      <c r="K94" s="23"/>
      <c r="L94" s="26"/>
      <c r="O94" s="23"/>
      <c r="P94" s="24"/>
      <c r="Q94" s="24"/>
      <c r="R94" s="24"/>
      <c r="S94" s="24"/>
      <c r="T94" s="24"/>
      <c r="U94" s="24"/>
      <c r="V94" s="24"/>
      <c r="W94" s="24"/>
      <c r="X94" s="24"/>
      <c r="Y94" s="24"/>
      <c r="Z94" s="24"/>
      <c r="AA94" s="24"/>
      <c r="AB94" s="24"/>
      <c r="AC94" s="24"/>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row>
    <row r="95" spans="3:55" s="18" customFormat="1" x14ac:dyDescent="0.35">
      <c r="C95" s="21"/>
      <c r="D95" s="22"/>
      <c r="E95" s="21"/>
      <c r="G95" s="21"/>
      <c r="H95" s="21"/>
      <c r="I95" s="23"/>
      <c r="J95" s="23"/>
      <c r="K95" s="23"/>
      <c r="L95" s="26"/>
      <c r="O95" s="23"/>
      <c r="P95" s="24"/>
      <c r="Q95" s="24"/>
      <c r="R95" s="24"/>
      <c r="S95" s="24"/>
      <c r="T95" s="24"/>
      <c r="U95" s="24"/>
      <c r="V95" s="24"/>
      <c r="W95" s="24"/>
      <c r="X95" s="24"/>
      <c r="Y95" s="24"/>
      <c r="Z95" s="24"/>
      <c r="AA95" s="24"/>
      <c r="AB95" s="24"/>
      <c r="AC95" s="24"/>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row>
    <row r="96" spans="3:55" s="18" customFormat="1" x14ac:dyDescent="0.35">
      <c r="C96" s="21"/>
      <c r="D96" s="22"/>
      <c r="E96" s="21"/>
      <c r="G96" s="21"/>
      <c r="H96" s="21"/>
      <c r="I96" s="23"/>
      <c r="J96" s="23"/>
      <c r="K96" s="23"/>
      <c r="L96" s="26"/>
      <c r="O96" s="23"/>
      <c r="P96" s="24"/>
      <c r="Q96" s="24"/>
      <c r="R96" s="24"/>
      <c r="S96" s="24"/>
      <c r="T96" s="24"/>
      <c r="U96" s="24"/>
      <c r="V96" s="24"/>
      <c r="W96" s="24"/>
      <c r="X96" s="24"/>
      <c r="Y96" s="24"/>
      <c r="Z96" s="24"/>
      <c r="AA96" s="24"/>
      <c r="AB96" s="24"/>
      <c r="AC96" s="24"/>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row>
    <row r="97" spans="3:55" s="18" customFormat="1" x14ac:dyDescent="0.35">
      <c r="C97" s="21"/>
      <c r="D97" s="22"/>
      <c r="E97" s="21"/>
      <c r="G97" s="21"/>
      <c r="H97" s="21"/>
      <c r="I97" s="23"/>
      <c r="J97" s="23"/>
      <c r="K97" s="23"/>
      <c r="L97" s="26"/>
      <c r="O97" s="23"/>
      <c r="P97" s="24"/>
      <c r="Q97" s="24"/>
      <c r="R97" s="24"/>
      <c r="S97" s="24"/>
      <c r="T97" s="24"/>
      <c r="U97" s="24"/>
      <c r="V97" s="24"/>
      <c r="W97" s="24"/>
      <c r="X97" s="24"/>
      <c r="Y97" s="24"/>
      <c r="Z97" s="24"/>
      <c r="AA97" s="24"/>
      <c r="AB97" s="24"/>
      <c r="AC97" s="24"/>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row>
    <row r="98" spans="3:55" s="18" customFormat="1" x14ac:dyDescent="0.35">
      <c r="C98" s="21"/>
      <c r="D98" s="22"/>
      <c r="E98" s="21"/>
      <c r="G98" s="21"/>
      <c r="H98" s="21"/>
      <c r="I98" s="23"/>
      <c r="J98" s="23"/>
      <c r="K98" s="23"/>
      <c r="L98" s="26"/>
      <c r="O98" s="23"/>
      <c r="P98" s="24"/>
      <c r="Q98" s="24"/>
      <c r="R98" s="24"/>
      <c r="S98" s="24"/>
      <c r="T98" s="24"/>
      <c r="U98" s="24"/>
      <c r="V98" s="24"/>
      <c r="W98" s="24"/>
      <c r="X98" s="24"/>
      <c r="Y98" s="24"/>
      <c r="Z98" s="24"/>
      <c r="AA98" s="24"/>
      <c r="AB98" s="24"/>
      <c r="AC98" s="24"/>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row>
    <row r="99" spans="3:55" s="18" customFormat="1" x14ac:dyDescent="0.35">
      <c r="C99" s="21"/>
      <c r="D99" s="22"/>
      <c r="E99" s="21"/>
      <c r="G99" s="21"/>
      <c r="H99" s="21"/>
      <c r="I99" s="23"/>
      <c r="J99" s="23"/>
      <c r="K99" s="23"/>
      <c r="L99" s="26"/>
      <c r="O99" s="23"/>
      <c r="P99" s="24"/>
      <c r="Q99" s="24"/>
      <c r="R99" s="24"/>
      <c r="S99" s="24"/>
      <c r="T99" s="24"/>
      <c r="U99" s="24"/>
      <c r="V99" s="24"/>
      <c r="W99" s="24"/>
      <c r="X99" s="24"/>
      <c r="Y99" s="24"/>
      <c r="Z99" s="24"/>
      <c r="AA99" s="24"/>
      <c r="AB99" s="24"/>
      <c r="AC99" s="24"/>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row>
    <row r="100" spans="3:55" s="18" customFormat="1" x14ac:dyDescent="0.35">
      <c r="C100" s="21"/>
      <c r="D100" s="22"/>
      <c r="E100" s="21"/>
      <c r="G100" s="21"/>
      <c r="H100" s="21"/>
      <c r="I100" s="23"/>
      <c r="J100" s="23"/>
      <c r="K100" s="23"/>
      <c r="L100" s="26"/>
      <c r="O100" s="23"/>
      <c r="P100" s="24"/>
      <c r="Q100" s="24"/>
      <c r="R100" s="24"/>
      <c r="S100" s="24"/>
      <c r="T100" s="24"/>
      <c r="U100" s="24"/>
      <c r="V100" s="24"/>
      <c r="W100" s="24"/>
      <c r="X100" s="24"/>
      <c r="Y100" s="24"/>
      <c r="Z100" s="24"/>
      <c r="AA100" s="24"/>
      <c r="AB100" s="24"/>
      <c r="AC100" s="24"/>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row>
    <row r="101" spans="3:55" s="18" customFormat="1" x14ac:dyDescent="0.35">
      <c r="C101" s="21"/>
      <c r="D101" s="22"/>
      <c r="E101" s="21"/>
      <c r="G101" s="21"/>
      <c r="H101" s="21"/>
      <c r="I101" s="23"/>
      <c r="J101" s="23"/>
      <c r="K101" s="23"/>
      <c r="L101" s="26"/>
      <c r="O101" s="23"/>
      <c r="P101" s="24"/>
      <c r="Q101" s="24"/>
      <c r="R101" s="24"/>
      <c r="S101" s="24"/>
      <c r="T101" s="24"/>
      <c r="U101" s="24"/>
      <c r="V101" s="24"/>
      <c r="W101" s="24"/>
      <c r="X101" s="24"/>
      <c r="Y101" s="24"/>
      <c r="Z101" s="24"/>
      <c r="AA101" s="24"/>
      <c r="AB101" s="24"/>
      <c r="AC101" s="24"/>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row>
    <row r="102" spans="3:55" s="18" customFormat="1" x14ac:dyDescent="0.35">
      <c r="C102" s="21"/>
      <c r="D102" s="22"/>
      <c r="E102" s="21"/>
      <c r="G102" s="21"/>
      <c r="H102" s="21"/>
      <c r="I102" s="23"/>
      <c r="J102" s="23"/>
      <c r="K102" s="23"/>
      <c r="L102" s="26"/>
      <c r="O102" s="23"/>
      <c r="P102" s="24"/>
      <c r="Q102" s="24"/>
      <c r="R102" s="24"/>
      <c r="S102" s="24"/>
      <c r="T102" s="24"/>
      <c r="U102" s="24"/>
      <c r="V102" s="24"/>
      <c r="W102" s="24"/>
      <c r="X102" s="24"/>
      <c r="Y102" s="24"/>
      <c r="Z102" s="24"/>
      <c r="AA102" s="24"/>
      <c r="AB102" s="24"/>
      <c r="AC102" s="24"/>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row>
    <row r="103" spans="3:55" s="18" customFormat="1" x14ac:dyDescent="0.35">
      <c r="C103" s="21"/>
      <c r="D103" s="22"/>
      <c r="E103" s="21"/>
      <c r="G103" s="21"/>
      <c r="H103" s="21"/>
      <c r="I103" s="23"/>
      <c r="J103" s="23"/>
      <c r="K103" s="23"/>
      <c r="L103" s="26"/>
      <c r="O103" s="23"/>
      <c r="P103" s="24"/>
      <c r="Q103" s="24"/>
      <c r="R103" s="24"/>
      <c r="S103" s="24"/>
      <c r="T103" s="24"/>
      <c r="U103" s="24"/>
      <c r="V103" s="24"/>
      <c r="W103" s="24"/>
      <c r="X103" s="24"/>
      <c r="Y103" s="24"/>
      <c r="Z103" s="24"/>
      <c r="AA103" s="24"/>
      <c r="AB103" s="24"/>
      <c r="AC103" s="24"/>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row>
    <row r="104" spans="3:55" s="18" customFormat="1" x14ac:dyDescent="0.35">
      <c r="C104" s="21"/>
      <c r="D104" s="22"/>
      <c r="E104" s="21"/>
      <c r="G104" s="21"/>
      <c r="H104" s="21"/>
      <c r="I104" s="23"/>
      <c r="J104" s="23"/>
      <c r="K104" s="23"/>
      <c r="L104" s="26"/>
      <c r="O104" s="23"/>
      <c r="P104" s="24"/>
      <c r="Q104" s="24"/>
      <c r="R104" s="24"/>
      <c r="S104" s="24"/>
      <c r="T104" s="24"/>
      <c r="U104" s="24"/>
      <c r="V104" s="24"/>
      <c r="W104" s="24"/>
      <c r="X104" s="24"/>
      <c r="Y104" s="24"/>
      <c r="Z104" s="24"/>
      <c r="AA104" s="24"/>
      <c r="AB104" s="24"/>
      <c r="AC104" s="24"/>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row>
    <row r="105" spans="3:55" s="18" customFormat="1" x14ac:dyDescent="0.35">
      <c r="C105" s="21"/>
      <c r="D105" s="22"/>
      <c r="E105" s="21"/>
      <c r="G105" s="21"/>
      <c r="H105" s="21"/>
      <c r="I105" s="23"/>
      <c r="J105" s="23"/>
      <c r="K105" s="23"/>
      <c r="L105" s="26"/>
      <c r="O105" s="23"/>
      <c r="P105" s="24"/>
      <c r="Q105" s="24"/>
      <c r="R105" s="24"/>
      <c r="S105" s="24"/>
      <c r="T105" s="24"/>
      <c r="U105" s="24"/>
      <c r="V105" s="24"/>
      <c r="W105" s="24"/>
      <c r="X105" s="24"/>
      <c r="Y105" s="24"/>
      <c r="Z105" s="24"/>
      <c r="AA105" s="24"/>
      <c r="AB105" s="24"/>
      <c r="AC105" s="24"/>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row>
    <row r="106" spans="3:55" s="18" customFormat="1" x14ac:dyDescent="0.35">
      <c r="C106" s="21"/>
      <c r="D106" s="22"/>
      <c r="E106" s="21"/>
      <c r="G106" s="21"/>
      <c r="H106" s="21"/>
      <c r="I106" s="23"/>
      <c r="J106" s="23"/>
      <c r="K106" s="23"/>
      <c r="L106" s="26"/>
      <c r="O106" s="23"/>
      <c r="P106" s="24"/>
      <c r="Q106" s="24"/>
      <c r="R106" s="24"/>
      <c r="S106" s="24"/>
      <c r="T106" s="24"/>
      <c r="U106" s="24"/>
      <c r="V106" s="24"/>
      <c r="W106" s="24"/>
      <c r="X106" s="24"/>
      <c r="Y106" s="24"/>
      <c r="Z106" s="24"/>
      <c r="AA106" s="24"/>
      <c r="AB106" s="24"/>
      <c r="AC106" s="24"/>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row>
    <row r="107" spans="3:55" s="18" customFormat="1" x14ac:dyDescent="0.35">
      <c r="C107" s="21"/>
      <c r="D107" s="22"/>
      <c r="E107" s="21"/>
      <c r="G107" s="21"/>
      <c r="H107" s="21"/>
      <c r="I107" s="23"/>
      <c r="J107" s="23"/>
      <c r="K107" s="23"/>
      <c r="L107" s="26"/>
      <c r="O107" s="23"/>
      <c r="P107" s="24"/>
      <c r="Q107" s="24"/>
      <c r="R107" s="24"/>
      <c r="S107" s="24"/>
      <c r="T107" s="24"/>
      <c r="U107" s="24"/>
      <c r="V107" s="24"/>
      <c r="W107" s="24"/>
      <c r="X107" s="24"/>
      <c r="Y107" s="24"/>
      <c r="Z107" s="24"/>
      <c r="AA107" s="24"/>
      <c r="AB107" s="24"/>
      <c r="AC107" s="24"/>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row>
    <row r="108" spans="3:55" s="18" customFormat="1" x14ac:dyDescent="0.35">
      <c r="C108" s="21"/>
      <c r="D108" s="22"/>
      <c r="E108" s="21"/>
      <c r="G108" s="21"/>
      <c r="H108" s="21"/>
      <c r="I108" s="23"/>
      <c r="J108" s="23"/>
      <c r="K108" s="23"/>
      <c r="L108" s="26"/>
      <c r="O108" s="23"/>
      <c r="P108" s="24"/>
      <c r="Q108" s="24"/>
      <c r="R108" s="24"/>
      <c r="S108" s="24"/>
      <c r="T108" s="24"/>
      <c r="U108" s="24"/>
      <c r="V108" s="24"/>
      <c r="W108" s="24"/>
      <c r="X108" s="24"/>
      <c r="Y108" s="24"/>
      <c r="Z108" s="24"/>
      <c r="AA108" s="24"/>
      <c r="AB108" s="24"/>
      <c r="AC108" s="24"/>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row>
    <row r="109" spans="3:55" s="18" customFormat="1" x14ac:dyDescent="0.35">
      <c r="C109" s="21"/>
      <c r="D109" s="22"/>
      <c r="E109" s="21"/>
      <c r="G109" s="21"/>
      <c r="H109" s="21"/>
      <c r="I109" s="23"/>
      <c r="J109" s="23"/>
      <c r="K109" s="23"/>
      <c r="L109" s="26"/>
      <c r="O109" s="23"/>
      <c r="P109" s="24"/>
      <c r="Q109" s="24"/>
      <c r="R109" s="24"/>
      <c r="S109" s="24"/>
      <c r="T109" s="24"/>
      <c r="U109" s="24"/>
      <c r="V109" s="24"/>
      <c r="W109" s="24"/>
      <c r="X109" s="24"/>
      <c r="Y109" s="24"/>
      <c r="Z109" s="24"/>
      <c r="AA109" s="24"/>
      <c r="AB109" s="24"/>
      <c r="AC109" s="24"/>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row>
    <row r="110" spans="3:55" s="18" customFormat="1" x14ac:dyDescent="0.35">
      <c r="C110" s="21"/>
      <c r="D110" s="22"/>
      <c r="E110" s="21"/>
      <c r="G110" s="21"/>
      <c r="H110" s="21"/>
      <c r="I110" s="23"/>
      <c r="J110" s="23"/>
      <c r="K110" s="23"/>
      <c r="L110" s="26"/>
      <c r="O110" s="23"/>
      <c r="P110" s="24"/>
      <c r="Q110" s="24"/>
      <c r="R110" s="24"/>
      <c r="S110" s="24"/>
      <c r="T110" s="24"/>
      <c r="U110" s="24"/>
      <c r="V110" s="24"/>
      <c r="W110" s="24"/>
      <c r="X110" s="24"/>
      <c r="Y110" s="24"/>
      <c r="Z110" s="24"/>
      <c r="AA110" s="24"/>
      <c r="AB110" s="24"/>
      <c r="AC110" s="24"/>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row>
    <row r="111" spans="3:55" s="18" customFormat="1" x14ac:dyDescent="0.35">
      <c r="C111" s="21"/>
      <c r="D111" s="22"/>
      <c r="E111" s="21"/>
      <c r="G111" s="21"/>
      <c r="H111" s="21"/>
      <c r="I111" s="23"/>
      <c r="J111" s="23"/>
      <c r="K111" s="23"/>
      <c r="L111" s="26"/>
      <c r="O111" s="23"/>
      <c r="P111" s="24"/>
      <c r="Q111" s="24"/>
      <c r="R111" s="24"/>
      <c r="S111" s="24"/>
      <c r="T111" s="24"/>
      <c r="U111" s="24"/>
      <c r="V111" s="24"/>
      <c r="W111" s="24"/>
      <c r="X111" s="24"/>
      <c r="Y111" s="24"/>
      <c r="Z111" s="24"/>
      <c r="AA111" s="24"/>
      <c r="AB111" s="24"/>
      <c r="AC111" s="24"/>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row>
    <row r="112" spans="3:55" s="18" customFormat="1" x14ac:dyDescent="0.35">
      <c r="C112" s="21"/>
      <c r="D112" s="22"/>
      <c r="E112" s="21"/>
      <c r="G112" s="21"/>
      <c r="H112" s="21"/>
      <c r="I112" s="23"/>
      <c r="J112" s="23"/>
      <c r="K112" s="23"/>
      <c r="L112" s="26"/>
      <c r="O112" s="23"/>
      <c r="P112" s="24"/>
      <c r="Q112" s="24"/>
      <c r="R112" s="24"/>
      <c r="S112" s="24"/>
      <c r="T112" s="24"/>
      <c r="U112" s="24"/>
      <c r="V112" s="24"/>
      <c r="W112" s="24"/>
      <c r="X112" s="24"/>
      <c r="Y112" s="24"/>
      <c r="Z112" s="24"/>
      <c r="AA112" s="24"/>
      <c r="AB112" s="24"/>
      <c r="AC112" s="24"/>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row>
    <row r="113" spans="3:55" s="18" customFormat="1" x14ac:dyDescent="0.35">
      <c r="C113" s="21"/>
      <c r="D113" s="22"/>
      <c r="E113" s="21"/>
      <c r="G113" s="21"/>
      <c r="H113" s="21"/>
      <c r="I113" s="23"/>
      <c r="J113" s="23"/>
      <c r="K113" s="23"/>
      <c r="L113" s="26"/>
      <c r="O113" s="23"/>
      <c r="P113" s="24"/>
      <c r="Q113" s="24"/>
      <c r="R113" s="24"/>
      <c r="S113" s="24"/>
      <c r="T113" s="24"/>
      <c r="U113" s="24"/>
      <c r="V113" s="24"/>
      <c r="W113" s="24"/>
      <c r="X113" s="24"/>
      <c r="Y113" s="24"/>
      <c r="Z113" s="24"/>
      <c r="AA113" s="24"/>
      <c r="AB113" s="24"/>
      <c r="AC113" s="24"/>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row>
    <row r="114" spans="3:55" s="18" customFormat="1" x14ac:dyDescent="0.35">
      <c r="C114" s="21"/>
      <c r="D114" s="22"/>
      <c r="E114" s="21"/>
      <c r="G114" s="21"/>
      <c r="H114" s="21"/>
      <c r="I114" s="23"/>
      <c r="J114" s="23"/>
      <c r="K114" s="23"/>
      <c r="L114" s="26"/>
      <c r="O114" s="23"/>
      <c r="P114" s="24"/>
      <c r="Q114" s="24"/>
      <c r="R114" s="24"/>
      <c r="S114" s="24"/>
      <c r="T114" s="24"/>
      <c r="U114" s="24"/>
      <c r="V114" s="24"/>
      <c r="W114" s="24"/>
      <c r="X114" s="24"/>
      <c r="Y114" s="24"/>
      <c r="Z114" s="24"/>
      <c r="AA114" s="24"/>
      <c r="AB114" s="24"/>
      <c r="AC114" s="24"/>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row>
    <row r="115" spans="3:55" s="18" customFormat="1" x14ac:dyDescent="0.35">
      <c r="C115" s="21"/>
      <c r="D115" s="22"/>
      <c r="E115" s="21"/>
      <c r="G115" s="21"/>
      <c r="H115" s="21"/>
      <c r="I115" s="23"/>
      <c r="J115" s="23"/>
      <c r="K115" s="23"/>
      <c r="L115" s="26"/>
      <c r="O115" s="23"/>
      <c r="P115" s="24"/>
      <c r="Q115" s="24"/>
      <c r="R115" s="24"/>
      <c r="S115" s="24"/>
      <c r="T115" s="24"/>
      <c r="U115" s="24"/>
      <c r="V115" s="24"/>
      <c r="W115" s="24"/>
      <c r="X115" s="24"/>
      <c r="Y115" s="24"/>
      <c r="Z115" s="24"/>
      <c r="AA115" s="24"/>
      <c r="AB115" s="24"/>
      <c r="AC115" s="24"/>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row>
    <row r="116" spans="3:55" s="18" customFormat="1" x14ac:dyDescent="0.35">
      <c r="C116" s="21"/>
      <c r="D116" s="22"/>
      <c r="E116" s="21"/>
      <c r="G116" s="21"/>
      <c r="H116" s="21"/>
      <c r="I116" s="23"/>
      <c r="J116" s="23"/>
      <c r="K116" s="23"/>
      <c r="L116" s="26"/>
      <c r="O116" s="23"/>
      <c r="P116" s="24"/>
      <c r="Q116" s="24"/>
      <c r="R116" s="24"/>
      <c r="S116" s="24"/>
      <c r="T116" s="24"/>
      <c r="U116" s="24"/>
      <c r="V116" s="24"/>
      <c r="W116" s="24"/>
      <c r="X116" s="24"/>
      <c r="Y116" s="24"/>
      <c r="Z116" s="24"/>
      <c r="AA116" s="24"/>
      <c r="AB116" s="24"/>
      <c r="AC116" s="24"/>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row>
    <row r="117" spans="3:55" s="18" customFormat="1" x14ac:dyDescent="0.35">
      <c r="C117" s="21"/>
      <c r="D117" s="22"/>
      <c r="E117" s="21"/>
      <c r="G117" s="21"/>
      <c r="H117" s="21"/>
      <c r="I117" s="23"/>
      <c r="J117" s="23"/>
      <c r="K117" s="23"/>
      <c r="L117" s="26"/>
      <c r="O117" s="23"/>
      <c r="P117" s="24"/>
      <c r="Q117" s="24"/>
      <c r="R117" s="24"/>
      <c r="S117" s="24"/>
      <c r="T117" s="24"/>
      <c r="U117" s="24"/>
      <c r="V117" s="24"/>
      <c r="W117" s="24"/>
      <c r="X117" s="24"/>
      <c r="Y117" s="24"/>
      <c r="Z117" s="24"/>
      <c r="AA117" s="24"/>
      <c r="AB117" s="24"/>
      <c r="AC117" s="24"/>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row>
    <row r="118" spans="3:55" s="18" customFormat="1" x14ac:dyDescent="0.35">
      <c r="C118" s="21"/>
      <c r="D118" s="22"/>
      <c r="E118" s="21"/>
      <c r="G118" s="21"/>
      <c r="H118" s="21"/>
      <c r="I118" s="23"/>
      <c r="J118" s="23"/>
      <c r="K118" s="23"/>
      <c r="L118" s="26"/>
      <c r="O118" s="23"/>
      <c r="P118" s="24"/>
      <c r="Q118" s="24"/>
      <c r="R118" s="24"/>
      <c r="S118" s="24"/>
      <c r="T118" s="24"/>
      <c r="U118" s="24"/>
      <c r="V118" s="24"/>
      <c r="W118" s="24"/>
      <c r="X118" s="24"/>
      <c r="Y118" s="24"/>
      <c r="Z118" s="24"/>
      <c r="AA118" s="24"/>
      <c r="AB118" s="24"/>
      <c r="AC118" s="24"/>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row>
    <row r="119" spans="3:55" s="18" customFormat="1" x14ac:dyDescent="0.35">
      <c r="C119" s="21"/>
      <c r="D119" s="22"/>
      <c r="E119" s="21"/>
      <c r="G119" s="21"/>
      <c r="H119" s="21"/>
      <c r="I119" s="23"/>
      <c r="J119" s="23"/>
      <c r="K119" s="23"/>
      <c r="L119" s="26"/>
      <c r="O119" s="23"/>
      <c r="P119" s="24"/>
      <c r="Q119" s="24"/>
      <c r="R119" s="24"/>
      <c r="S119" s="24"/>
      <c r="T119" s="24"/>
      <c r="U119" s="24"/>
      <c r="V119" s="24"/>
      <c r="W119" s="24"/>
      <c r="X119" s="24"/>
      <c r="Y119" s="24"/>
      <c r="Z119" s="24"/>
      <c r="AA119" s="24"/>
      <c r="AB119" s="24"/>
      <c r="AC119" s="24"/>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row>
    <row r="120" spans="3:55" s="18" customFormat="1" x14ac:dyDescent="0.35">
      <c r="C120" s="21"/>
      <c r="D120" s="22"/>
      <c r="E120" s="21"/>
      <c r="G120" s="21"/>
      <c r="H120" s="21"/>
      <c r="I120" s="23"/>
      <c r="J120" s="23"/>
      <c r="K120" s="23"/>
      <c r="L120" s="26"/>
      <c r="O120" s="23"/>
      <c r="P120" s="24"/>
      <c r="Q120" s="24"/>
      <c r="R120" s="24"/>
      <c r="S120" s="24"/>
      <c r="T120" s="24"/>
      <c r="U120" s="24"/>
      <c r="V120" s="24"/>
      <c r="W120" s="24"/>
      <c r="X120" s="24"/>
      <c r="Y120" s="24"/>
      <c r="Z120" s="24"/>
      <c r="AA120" s="24"/>
      <c r="AB120" s="24"/>
      <c r="AC120" s="24"/>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row>
    <row r="121" spans="3:55" s="18" customFormat="1" x14ac:dyDescent="0.35">
      <c r="C121" s="21"/>
      <c r="D121" s="22"/>
      <c r="E121" s="21"/>
      <c r="G121" s="21"/>
      <c r="H121" s="21"/>
      <c r="I121" s="23"/>
      <c r="J121" s="23"/>
      <c r="K121" s="23"/>
      <c r="L121" s="26"/>
      <c r="O121" s="23"/>
      <c r="P121" s="24"/>
      <c r="Q121" s="24"/>
      <c r="R121" s="24"/>
      <c r="S121" s="24"/>
      <c r="T121" s="24"/>
      <c r="U121" s="24"/>
      <c r="V121" s="24"/>
      <c r="W121" s="24"/>
      <c r="X121" s="24"/>
      <c r="Y121" s="24"/>
      <c r="Z121" s="24"/>
      <c r="AA121" s="24"/>
      <c r="AB121" s="24"/>
      <c r="AC121" s="24"/>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row>
    <row r="122" spans="3:55" s="18" customFormat="1" x14ac:dyDescent="0.35">
      <c r="C122" s="21"/>
      <c r="D122" s="22"/>
      <c r="E122" s="21"/>
      <c r="G122" s="21"/>
      <c r="H122" s="21"/>
      <c r="I122" s="23"/>
      <c r="J122" s="23"/>
      <c r="K122" s="23"/>
      <c r="L122" s="26"/>
      <c r="O122" s="23"/>
      <c r="P122" s="24"/>
      <c r="Q122" s="24"/>
      <c r="R122" s="24"/>
      <c r="S122" s="24"/>
      <c r="T122" s="24"/>
      <c r="U122" s="24"/>
      <c r="V122" s="24"/>
      <c r="W122" s="24"/>
      <c r="X122" s="24"/>
      <c r="Y122" s="24"/>
      <c r="Z122" s="24"/>
      <c r="AA122" s="24"/>
      <c r="AB122" s="24"/>
      <c r="AC122" s="24"/>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row>
    <row r="123" spans="3:55" s="18" customFormat="1" x14ac:dyDescent="0.35">
      <c r="C123" s="21"/>
      <c r="D123" s="22"/>
      <c r="E123" s="21"/>
      <c r="G123" s="21"/>
      <c r="H123" s="21"/>
      <c r="I123" s="23"/>
      <c r="J123" s="23"/>
      <c r="K123" s="23"/>
      <c r="L123" s="26"/>
      <c r="O123" s="23"/>
      <c r="P123" s="24"/>
      <c r="Q123" s="24"/>
      <c r="R123" s="24"/>
      <c r="S123" s="24"/>
      <c r="T123" s="24"/>
      <c r="U123" s="24"/>
      <c r="V123" s="24"/>
      <c r="W123" s="24"/>
      <c r="X123" s="24"/>
      <c r="Y123" s="24"/>
      <c r="Z123" s="24"/>
      <c r="AA123" s="24"/>
      <c r="AB123" s="24"/>
      <c r="AC123" s="24"/>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row>
    <row r="124" spans="3:55" s="18" customFormat="1" x14ac:dyDescent="0.35">
      <c r="C124" s="21"/>
      <c r="D124" s="22"/>
      <c r="E124" s="21"/>
      <c r="G124" s="21"/>
      <c r="H124" s="21"/>
      <c r="I124" s="23"/>
      <c r="J124" s="23"/>
      <c r="K124" s="23"/>
      <c r="L124" s="26"/>
      <c r="O124" s="23"/>
      <c r="P124" s="24"/>
      <c r="Q124" s="24"/>
      <c r="R124" s="24"/>
      <c r="S124" s="24"/>
      <c r="T124" s="24"/>
      <c r="U124" s="24"/>
      <c r="V124" s="24"/>
      <c r="W124" s="24"/>
      <c r="X124" s="24"/>
      <c r="Y124" s="24"/>
      <c r="Z124" s="24"/>
      <c r="AA124" s="24"/>
      <c r="AB124" s="24"/>
      <c r="AC124" s="24"/>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row>
    <row r="125" spans="3:55" s="18" customFormat="1" x14ac:dyDescent="0.35">
      <c r="C125" s="21"/>
      <c r="D125" s="22"/>
      <c r="E125" s="21"/>
      <c r="G125" s="21"/>
      <c r="H125" s="21"/>
      <c r="I125" s="23"/>
      <c r="J125" s="23"/>
      <c r="K125" s="23"/>
      <c r="L125" s="26"/>
      <c r="O125" s="23"/>
      <c r="P125" s="24"/>
      <c r="Q125" s="24"/>
      <c r="R125" s="24"/>
      <c r="S125" s="24"/>
      <c r="T125" s="24"/>
      <c r="U125" s="24"/>
      <c r="V125" s="24"/>
      <c r="W125" s="24"/>
      <c r="X125" s="24"/>
      <c r="Y125" s="24"/>
      <c r="Z125" s="24"/>
      <c r="AA125" s="24"/>
      <c r="AB125" s="24"/>
      <c r="AC125" s="24"/>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row>
    <row r="126" spans="3:55" s="18" customFormat="1" x14ac:dyDescent="0.35">
      <c r="C126" s="21"/>
      <c r="D126" s="22"/>
      <c r="E126" s="21"/>
      <c r="G126" s="21"/>
      <c r="H126" s="21"/>
      <c r="I126" s="23"/>
      <c r="J126" s="23"/>
      <c r="K126" s="23"/>
      <c r="L126" s="26"/>
      <c r="O126" s="23"/>
      <c r="P126" s="24"/>
      <c r="Q126" s="24"/>
      <c r="R126" s="24"/>
      <c r="S126" s="24"/>
      <c r="T126" s="24"/>
      <c r="U126" s="24"/>
      <c r="V126" s="24"/>
      <c r="W126" s="24"/>
      <c r="X126" s="24"/>
      <c r="Y126" s="24"/>
      <c r="Z126" s="24"/>
      <c r="AA126" s="24"/>
      <c r="AB126" s="24"/>
      <c r="AC126" s="24"/>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row>
    <row r="127" spans="3:55" s="18" customFormat="1" x14ac:dyDescent="0.35">
      <c r="C127" s="21"/>
      <c r="D127" s="22"/>
      <c r="E127" s="21"/>
      <c r="G127" s="21"/>
      <c r="H127" s="21"/>
      <c r="I127" s="23"/>
      <c r="J127" s="23"/>
      <c r="K127" s="23"/>
      <c r="L127" s="26"/>
      <c r="O127" s="23"/>
      <c r="P127" s="24"/>
      <c r="Q127" s="24"/>
      <c r="R127" s="24"/>
      <c r="S127" s="24"/>
      <c r="T127" s="24"/>
      <c r="U127" s="24"/>
      <c r="V127" s="24"/>
      <c r="W127" s="24"/>
      <c r="X127" s="24"/>
      <c r="Y127" s="24"/>
      <c r="Z127" s="24"/>
      <c r="AA127" s="24"/>
      <c r="AB127" s="24"/>
      <c r="AC127" s="24"/>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row>
    <row r="128" spans="3:55" s="18" customFormat="1" x14ac:dyDescent="0.35">
      <c r="C128" s="21"/>
      <c r="D128" s="22"/>
      <c r="E128" s="21"/>
      <c r="G128" s="21"/>
      <c r="H128" s="21"/>
      <c r="I128" s="23"/>
      <c r="J128" s="23"/>
      <c r="K128" s="23"/>
      <c r="L128" s="26"/>
      <c r="O128" s="23"/>
      <c r="P128" s="24"/>
      <c r="Q128" s="24"/>
      <c r="R128" s="24"/>
      <c r="S128" s="24"/>
      <c r="T128" s="24"/>
      <c r="U128" s="24"/>
      <c r="V128" s="24"/>
      <c r="W128" s="24"/>
      <c r="X128" s="24"/>
      <c r="Y128" s="24"/>
      <c r="Z128" s="24"/>
      <c r="AA128" s="24"/>
      <c r="AB128" s="24"/>
      <c r="AC128" s="24"/>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row>
    <row r="129" spans="3:55" s="18" customFormat="1" x14ac:dyDescent="0.35">
      <c r="C129" s="21"/>
      <c r="D129" s="22"/>
      <c r="E129" s="21"/>
      <c r="G129" s="21"/>
      <c r="H129" s="21"/>
      <c r="I129" s="23"/>
      <c r="J129" s="23"/>
      <c r="K129" s="23"/>
      <c r="L129" s="26"/>
      <c r="O129" s="23"/>
      <c r="P129" s="24"/>
      <c r="Q129" s="24"/>
      <c r="R129" s="24"/>
      <c r="S129" s="24"/>
      <c r="T129" s="24"/>
      <c r="U129" s="24"/>
      <c r="V129" s="24"/>
      <c r="W129" s="24"/>
      <c r="X129" s="24"/>
      <c r="Y129" s="24"/>
      <c r="Z129" s="24"/>
      <c r="AA129" s="24"/>
      <c r="AB129" s="24"/>
      <c r="AC129" s="24"/>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row>
    <row r="130" spans="3:55" s="18" customFormat="1" x14ac:dyDescent="0.35">
      <c r="C130" s="21"/>
      <c r="D130" s="22"/>
      <c r="E130" s="21"/>
      <c r="G130" s="21"/>
      <c r="H130" s="21"/>
      <c r="I130" s="23"/>
      <c r="J130" s="23"/>
      <c r="K130" s="23"/>
      <c r="L130" s="26"/>
      <c r="O130" s="23"/>
      <c r="P130" s="24"/>
      <c r="Q130" s="24"/>
      <c r="R130" s="24"/>
      <c r="S130" s="24"/>
      <c r="T130" s="24"/>
      <c r="U130" s="24"/>
      <c r="V130" s="24"/>
      <c r="W130" s="24"/>
      <c r="X130" s="24"/>
      <c r="Y130" s="24"/>
      <c r="Z130" s="24"/>
      <c r="AA130" s="24"/>
      <c r="AB130" s="24"/>
      <c r="AC130" s="24"/>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row>
    <row r="131" spans="3:55" s="18" customFormat="1" x14ac:dyDescent="0.35">
      <c r="C131" s="21"/>
      <c r="D131" s="22"/>
      <c r="E131" s="21"/>
      <c r="G131" s="21"/>
      <c r="H131" s="21"/>
      <c r="I131" s="23"/>
      <c r="J131" s="23"/>
      <c r="K131" s="23"/>
      <c r="L131" s="26"/>
      <c r="O131" s="23"/>
      <c r="P131" s="24"/>
      <c r="Q131" s="24"/>
      <c r="R131" s="24"/>
      <c r="S131" s="24"/>
      <c r="T131" s="24"/>
      <c r="U131" s="24"/>
      <c r="V131" s="24"/>
      <c r="W131" s="24"/>
      <c r="X131" s="24"/>
      <c r="Y131" s="24"/>
      <c r="Z131" s="24"/>
      <c r="AA131" s="24"/>
      <c r="AB131" s="24"/>
      <c r="AC131" s="24"/>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row>
    <row r="132" spans="3:55" s="18" customFormat="1" x14ac:dyDescent="0.35">
      <c r="C132" s="21"/>
      <c r="D132" s="22"/>
      <c r="E132" s="21"/>
      <c r="G132" s="21"/>
      <c r="H132" s="21"/>
      <c r="I132" s="23"/>
      <c r="J132" s="23"/>
      <c r="K132" s="23"/>
      <c r="L132" s="26"/>
      <c r="O132" s="23"/>
      <c r="P132" s="24"/>
      <c r="Q132" s="24"/>
      <c r="R132" s="24"/>
      <c r="S132" s="24"/>
      <c r="T132" s="24"/>
      <c r="U132" s="24"/>
      <c r="V132" s="24"/>
      <c r="W132" s="24"/>
      <c r="X132" s="24"/>
      <c r="Y132" s="24"/>
      <c r="Z132" s="24"/>
      <c r="AA132" s="24"/>
      <c r="AB132" s="24"/>
      <c r="AC132" s="24"/>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row>
    <row r="133" spans="3:55" s="18" customFormat="1" x14ac:dyDescent="0.35">
      <c r="C133" s="21"/>
      <c r="D133" s="22"/>
      <c r="E133" s="21"/>
      <c r="G133" s="21"/>
      <c r="H133" s="21"/>
      <c r="I133" s="23"/>
      <c r="J133" s="23"/>
      <c r="K133" s="23"/>
      <c r="L133" s="26"/>
      <c r="O133" s="23"/>
      <c r="P133" s="24"/>
      <c r="Q133" s="24"/>
      <c r="R133" s="24"/>
      <c r="S133" s="24"/>
      <c r="T133" s="24"/>
      <c r="U133" s="24"/>
      <c r="V133" s="24"/>
      <c r="W133" s="24"/>
      <c r="X133" s="24"/>
      <c r="Y133" s="24"/>
      <c r="Z133" s="24"/>
      <c r="AA133" s="24"/>
      <c r="AB133" s="24"/>
      <c r="AC133" s="24"/>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row>
    <row r="134" spans="3:55" s="18" customFormat="1" x14ac:dyDescent="0.35">
      <c r="C134" s="21"/>
      <c r="D134" s="22"/>
      <c r="E134" s="21"/>
      <c r="G134" s="21"/>
      <c r="H134" s="21"/>
      <c r="I134" s="23"/>
      <c r="J134" s="23"/>
      <c r="K134" s="23"/>
      <c r="L134" s="26"/>
      <c r="O134" s="23"/>
      <c r="P134" s="24"/>
      <c r="Q134" s="24"/>
      <c r="R134" s="24"/>
      <c r="S134" s="24"/>
      <c r="T134" s="24"/>
      <c r="U134" s="24"/>
      <c r="V134" s="24"/>
      <c r="W134" s="24"/>
      <c r="X134" s="24"/>
      <c r="Y134" s="24"/>
      <c r="Z134" s="24"/>
      <c r="AA134" s="24"/>
      <c r="AB134" s="24"/>
      <c r="AC134" s="24"/>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row>
    <row r="135" spans="3:55" s="18" customFormat="1" x14ac:dyDescent="0.35">
      <c r="C135" s="21"/>
      <c r="D135" s="22"/>
      <c r="E135" s="21"/>
      <c r="G135" s="21"/>
      <c r="H135" s="21"/>
      <c r="I135" s="23"/>
      <c r="J135" s="23"/>
      <c r="K135" s="23"/>
      <c r="L135" s="26"/>
      <c r="O135" s="23"/>
      <c r="P135" s="24"/>
      <c r="Q135" s="24"/>
      <c r="R135" s="24"/>
      <c r="S135" s="24"/>
      <c r="T135" s="24"/>
      <c r="U135" s="24"/>
      <c r="V135" s="24"/>
      <c r="W135" s="24"/>
      <c r="X135" s="24"/>
      <c r="Y135" s="24"/>
      <c r="Z135" s="24"/>
      <c r="AA135" s="24"/>
      <c r="AB135" s="24"/>
      <c r="AC135" s="24"/>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row>
    <row r="136" spans="3:55" s="18" customFormat="1" x14ac:dyDescent="0.35">
      <c r="C136" s="21"/>
      <c r="D136" s="22"/>
      <c r="E136" s="21"/>
      <c r="G136" s="21"/>
      <c r="H136" s="21"/>
      <c r="I136" s="23"/>
      <c r="J136" s="23"/>
      <c r="K136" s="23"/>
      <c r="L136" s="26"/>
      <c r="O136" s="23"/>
      <c r="P136" s="24"/>
      <c r="Q136" s="24"/>
      <c r="R136" s="24"/>
      <c r="S136" s="24"/>
      <c r="T136" s="24"/>
      <c r="U136" s="24"/>
      <c r="V136" s="24"/>
      <c r="W136" s="24"/>
      <c r="X136" s="24"/>
      <c r="Y136" s="24"/>
      <c r="Z136" s="24"/>
      <c r="AA136" s="24"/>
      <c r="AB136" s="24"/>
      <c r="AC136" s="24"/>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row>
    <row r="137" spans="3:55" s="18" customFormat="1" x14ac:dyDescent="0.35">
      <c r="C137" s="21"/>
      <c r="D137" s="22"/>
      <c r="E137" s="21"/>
      <c r="G137" s="21"/>
      <c r="H137" s="21"/>
      <c r="I137" s="23"/>
      <c r="J137" s="23"/>
      <c r="K137" s="23"/>
      <c r="L137" s="26"/>
      <c r="O137" s="23"/>
      <c r="P137" s="24"/>
      <c r="Q137" s="24"/>
      <c r="R137" s="24"/>
      <c r="S137" s="24"/>
      <c r="T137" s="24"/>
      <c r="U137" s="24"/>
      <c r="V137" s="24"/>
      <c r="W137" s="24"/>
      <c r="X137" s="24"/>
      <c r="Y137" s="24"/>
      <c r="Z137" s="24"/>
      <c r="AA137" s="24"/>
      <c r="AB137" s="24"/>
      <c r="AC137" s="24"/>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row>
    <row r="138" spans="3:55" s="18" customFormat="1" x14ac:dyDescent="0.35">
      <c r="C138" s="21"/>
      <c r="D138" s="22"/>
      <c r="E138" s="21"/>
      <c r="G138" s="21"/>
      <c r="H138" s="21"/>
      <c r="I138" s="23"/>
      <c r="J138" s="23"/>
      <c r="K138" s="23"/>
      <c r="L138" s="26"/>
      <c r="O138" s="23"/>
      <c r="P138" s="24"/>
      <c r="Q138" s="24"/>
      <c r="R138" s="24"/>
      <c r="S138" s="24"/>
      <c r="T138" s="24"/>
      <c r="U138" s="24"/>
      <c r="V138" s="24"/>
      <c r="W138" s="24"/>
      <c r="X138" s="24"/>
      <c r="Y138" s="24"/>
      <c r="Z138" s="24"/>
      <c r="AA138" s="24"/>
      <c r="AB138" s="24"/>
      <c r="AC138" s="24"/>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row>
    <row r="139" spans="3:55" s="18" customFormat="1" x14ac:dyDescent="0.35">
      <c r="C139" s="21"/>
      <c r="D139" s="22"/>
      <c r="E139" s="21"/>
      <c r="G139" s="21"/>
      <c r="H139" s="21"/>
      <c r="I139" s="23"/>
      <c r="J139" s="23"/>
      <c r="K139" s="23"/>
      <c r="L139" s="26"/>
      <c r="O139" s="23"/>
      <c r="P139" s="24"/>
      <c r="Q139" s="24"/>
      <c r="R139" s="24"/>
      <c r="S139" s="24"/>
      <c r="T139" s="24"/>
      <c r="U139" s="24"/>
      <c r="V139" s="24"/>
      <c r="W139" s="24"/>
      <c r="X139" s="24"/>
      <c r="Y139" s="24"/>
      <c r="Z139" s="24"/>
      <c r="AA139" s="24"/>
      <c r="AB139" s="24"/>
      <c r="AC139" s="24"/>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row>
    <row r="140" spans="3:55" s="18" customFormat="1" x14ac:dyDescent="0.35">
      <c r="C140" s="21"/>
      <c r="D140" s="22"/>
      <c r="E140" s="21"/>
      <c r="G140" s="21"/>
      <c r="H140" s="21"/>
      <c r="I140" s="23"/>
      <c r="J140" s="23"/>
      <c r="K140" s="23"/>
      <c r="L140" s="26"/>
      <c r="O140" s="23"/>
      <c r="P140" s="24"/>
      <c r="Q140" s="24"/>
      <c r="R140" s="24"/>
      <c r="S140" s="24"/>
      <c r="T140" s="24"/>
      <c r="U140" s="24"/>
      <c r="V140" s="24"/>
      <c r="W140" s="24"/>
      <c r="X140" s="24"/>
      <c r="Y140" s="24"/>
      <c r="Z140" s="24"/>
      <c r="AA140" s="24"/>
      <c r="AB140" s="24"/>
      <c r="AC140" s="24"/>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row>
    <row r="141" spans="3:55" s="18" customFormat="1" x14ac:dyDescent="0.35">
      <c r="C141" s="21"/>
      <c r="D141" s="22"/>
      <c r="E141" s="21"/>
      <c r="G141" s="21"/>
      <c r="H141" s="21"/>
      <c r="I141" s="23"/>
      <c r="J141" s="23"/>
      <c r="K141" s="23"/>
      <c r="L141" s="26"/>
      <c r="O141" s="23"/>
      <c r="P141" s="24"/>
      <c r="Q141" s="24"/>
      <c r="R141" s="24"/>
      <c r="S141" s="24"/>
      <c r="T141" s="24"/>
      <c r="U141" s="24"/>
      <c r="V141" s="24"/>
      <c r="W141" s="24"/>
      <c r="X141" s="24"/>
      <c r="Y141" s="24"/>
      <c r="Z141" s="24"/>
      <c r="AA141" s="24"/>
      <c r="AB141" s="24"/>
      <c r="AC141" s="24"/>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row>
    <row r="142" spans="3:55" s="18" customFormat="1" x14ac:dyDescent="0.35">
      <c r="C142" s="21"/>
      <c r="D142" s="22"/>
      <c r="E142" s="21"/>
      <c r="G142" s="21"/>
      <c r="H142" s="21"/>
      <c r="I142" s="23"/>
      <c r="J142" s="23"/>
      <c r="K142" s="23"/>
      <c r="L142" s="26"/>
      <c r="O142" s="23"/>
      <c r="P142" s="24"/>
      <c r="Q142" s="24"/>
      <c r="R142" s="24"/>
      <c r="S142" s="24"/>
      <c r="T142" s="24"/>
      <c r="U142" s="24"/>
      <c r="V142" s="24"/>
      <c r="W142" s="24"/>
      <c r="X142" s="24"/>
      <c r="Y142" s="24"/>
      <c r="Z142" s="24"/>
      <c r="AA142" s="24"/>
      <c r="AB142" s="24"/>
      <c r="AC142" s="24"/>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row>
    <row r="143" spans="3:55" s="18" customFormat="1" x14ac:dyDescent="0.35">
      <c r="C143" s="21"/>
      <c r="D143" s="22"/>
      <c r="E143" s="21"/>
      <c r="G143" s="21"/>
      <c r="H143" s="21"/>
      <c r="I143" s="23"/>
      <c r="J143" s="23"/>
      <c r="K143" s="23"/>
      <c r="L143" s="26"/>
      <c r="O143" s="23"/>
      <c r="P143" s="24"/>
      <c r="Q143" s="24"/>
      <c r="R143" s="24"/>
      <c r="S143" s="24"/>
      <c r="T143" s="24"/>
      <c r="U143" s="24"/>
      <c r="V143" s="24"/>
      <c r="W143" s="24"/>
      <c r="X143" s="24"/>
      <c r="Y143" s="24"/>
      <c r="Z143" s="24"/>
      <c r="AA143" s="24"/>
      <c r="AB143" s="24"/>
      <c r="AC143" s="24"/>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row>
    <row r="144" spans="3:55" s="18" customFormat="1" x14ac:dyDescent="0.35">
      <c r="C144" s="21"/>
      <c r="D144" s="22"/>
      <c r="E144" s="21"/>
      <c r="G144" s="21"/>
      <c r="H144" s="21"/>
      <c r="I144" s="23"/>
      <c r="J144" s="23"/>
      <c r="K144" s="23"/>
      <c r="L144" s="26"/>
      <c r="O144" s="23"/>
      <c r="P144" s="24"/>
      <c r="Q144" s="24"/>
      <c r="R144" s="24"/>
      <c r="S144" s="24"/>
      <c r="T144" s="24"/>
      <c r="U144" s="24"/>
      <c r="V144" s="24"/>
      <c r="W144" s="24"/>
      <c r="X144" s="24"/>
      <c r="Y144" s="24"/>
      <c r="Z144" s="24"/>
      <c r="AA144" s="24"/>
      <c r="AB144" s="24"/>
      <c r="AC144" s="24"/>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row>
    <row r="145" spans="3:55" s="18" customFormat="1" x14ac:dyDescent="0.35">
      <c r="C145" s="21"/>
      <c r="D145" s="22"/>
      <c r="E145" s="21"/>
      <c r="G145" s="21"/>
      <c r="H145" s="21"/>
      <c r="I145" s="23"/>
      <c r="J145" s="23"/>
      <c r="K145" s="23"/>
      <c r="L145" s="26"/>
      <c r="O145" s="23"/>
      <c r="P145" s="24"/>
      <c r="Q145" s="24"/>
      <c r="R145" s="24"/>
      <c r="S145" s="24"/>
      <c r="T145" s="24"/>
      <c r="U145" s="24"/>
      <c r="V145" s="24"/>
      <c r="W145" s="24"/>
      <c r="X145" s="24"/>
      <c r="Y145" s="24"/>
      <c r="Z145" s="24"/>
      <c r="AA145" s="24"/>
      <c r="AB145" s="24"/>
      <c r="AC145" s="24"/>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row>
    <row r="146" spans="3:55" s="18" customFormat="1" x14ac:dyDescent="0.35">
      <c r="C146" s="21"/>
      <c r="D146" s="22"/>
      <c r="E146" s="21"/>
      <c r="G146" s="21"/>
      <c r="H146" s="21"/>
      <c r="I146" s="23"/>
      <c r="J146" s="23"/>
      <c r="K146" s="23"/>
      <c r="L146" s="26"/>
      <c r="O146" s="23"/>
      <c r="P146" s="24"/>
      <c r="Q146" s="24"/>
      <c r="R146" s="24"/>
      <c r="S146" s="24"/>
      <c r="T146" s="24"/>
      <c r="U146" s="24"/>
      <c r="V146" s="24"/>
      <c r="W146" s="24"/>
      <c r="X146" s="24"/>
      <c r="Y146" s="24"/>
      <c r="Z146" s="24"/>
      <c r="AA146" s="24"/>
      <c r="AB146" s="24"/>
      <c r="AC146" s="24"/>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row>
    <row r="147" spans="3:55" s="18" customFormat="1" x14ac:dyDescent="0.35">
      <c r="C147" s="21"/>
      <c r="D147" s="22"/>
      <c r="E147" s="21"/>
      <c r="G147" s="21"/>
      <c r="H147" s="21"/>
      <c r="I147" s="23"/>
      <c r="J147" s="23"/>
      <c r="K147" s="23"/>
      <c r="L147" s="26"/>
      <c r="O147" s="23"/>
      <c r="P147" s="24"/>
      <c r="Q147" s="24"/>
      <c r="R147" s="24"/>
      <c r="S147" s="24"/>
      <c r="T147" s="24"/>
      <c r="U147" s="24"/>
      <c r="V147" s="24"/>
      <c r="W147" s="24"/>
      <c r="X147" s="24"/>
      <c r="Y147" s="24"/>
      <c r="Z147" s="24"/>
      <c r="AA147" s="24"/>
      <c r="AB147" s="24"/>
      <c r="AC147" s="24"/>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row>
    <row r="148" spans="3:55" s="18" customFormat="1" x14ac:dyDescent="0.35">
      <c r="C148" s="21"/>
      <c r="D148" s="22"/>
      <c r="E148" s="21"/>
      <c r="G148" s="21"/>
      <c r="H148" s="21"/>
      <c r="I148" s="23"/>
      <c r="J148" s="23"/>
      <c r="K148" s="23"/>
      <c r="L148" s="26"/>
      <c r="O148" s="23"/>
      <c r="P148" s="24"/>
      <c r="Q148" s="24"/>
      <c r="R148" s="24"/>
      <c r="S148" s="24"/>
      <c r="T148" s="24"/>
      <c r="U148" s="24"/>
      <c r="V148" s="24"/>
      <c r="W148" s="24"/>
      <c r="X148" s="24"/>
      <c r="Y148" s="24"/>
      <c r="Z148" s="24"/>
      <c r="AA148" s="24"/>
      <c r="AB148" s="24"/>
      <c r="AC148" s="24"/>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row>
    <row r="149" spans="3:55" s="18" customFormat="1" x14ac:dyDescent="0.35">
      <c r="C149" s="21"/>
      <c r="D149" s="22"/>
      <c r="E149" s="21"/>
      <c r="G149" s="21"/>
      <c r="H149" s="21"/>
      <c r="I149" s="23"/>
      <c r="J149" s="23"/>
      <c r="K149" s="23"/>
      <c r="L149" s="26"/>
      <c r="O149" s="23"/>
      <c r="P149" s="24"/>
      <c r="Q149" s="24"/>
      <c r="R149" s="24"/>
      <c r="S149" s="24"/>
      <c r="T149" s="24"/>
      <c r="U149" s="24"/>
      <c r="V149" s="24"/>
      <c r="W149" s="24"/>
      <c r="X149" s="24"/>
      <c r="Y149" s="24"/>
      <c r="Z149" s="24"/>
      <c r="AA149" s="24"/>
      <c r="AB149" s="24"/>
      <c r="AC149" s="24"/>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row>
    <row r="150" spans="3:55" s="18" customFormat="1" x14ac:dyDescent="0.35">
      <c r="C150" s="21"/>
      <c r="D150" s="22"/>
      <c r="E150" s="21"/>
      <c r="G150" s="21"/>
      <c r="H150" s="21"/>
      <c r="I150" s="23"/>
      <c r="J150" s="23"/>
      <c r="K150" s="23"/>
      <c r="L150" s="26"/>
      <c r="O150" s="23"/>
      <c r="P150" s="24"/>
      <c r="Q150" s="24"/>
      <c r="R150" s="24"/>
      <c r="S150" s="24"/>
      <c r="T150" s="24"/>
      <c r="U150" s="24"/>
      <c r="V150" s="24"/>
      <c r="W150" s="24"/>
      <c r="X150" s="24"/>
      <c r="Y150" s="24"/>
      <c r="Z150" s="24"/>
      <c r="AA150" s="24"/>
      <c r="AB150" s="24"/>
      <c r="AC150" s="24"/>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row>
    <row r="151" spans="3:55" s="18" customFormat="1" x14ac:dyDescent="0.35">
      <c r="C151" s="21"/>
      <c r="D151" s="22"/>
      <c r="E151" s="21"/>
      <c r="G151" s="21"/>
      <c r="H151" s="21"/>
      <c r="I151" s="23"/>
      <c r="J151" s="23"/>
      <c r="K151" s="23"/>
      <c r="L151" s="26"/>
      <c r="O151" s="23"/>
      <c r="P151" s="24"/>
      <c r="Q151" s="24"/>
      <c r="R151" s="24"/>
      <c r="S151" s="24"/>
      <c r="T151" s="24"/>
      <c r="U151" s="24"/>
      <c r="V151" s="24"/>
      <c r="W151" s="24"/>
      <c r="X151" s="24"/>
      <c r="Y151" s="24"/>
      <c r="Z151" s="24"/>
      <c r="AA151" s="24"/>
      <c r="AB151" s="24"/>
      <c r="AC151" s="24"/>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row>
    <row r="152" spans="3:55" s="18" customFormat="1" x14ac:dyDescent="0.35">
      <c r="C152" s="21"/>
      <c r="D152" s="22"/>
      <c r="E152" s="21"/>
      <c r="G152" s="21"/>
      <c r="H152" s="21"/>
      <c r="I152" s="23"/>
      <c r="J152" s="23"/>
      <c r="K152" s="23"/>
      <c r="L152" s="26"/>
      <c r="O152" s="23"/>
      <c r="P152" s="24"/>
      <c r="Q152" s="24"/>
      <c r="R152" s="24"/>
      <c r="S152" s="24"/>
      <c r="T152" s="24"/>
      <c r="U152" s="24"/>
      <c r="V152" s="24"/>
      <c r="W152" s="24"/>
      <c r="X152" s="24"/>
      <c r="Y152" s="24"/>
      <c r="Z152" s="24"/>
      <c r="AA152" s="24"/>
      <c r="AB152" s="24"/>
      <c r="AC152" s="24"/>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row>
    <row r="153" spans="3:55" s="18" customFormat="1" x14ac:dyDescent="0.35">
      <c r="C153" s="21"/>
      <c r="D153" s="22"/>
      <c r="E153" s="21"/>
      <c r="G153" s="21"/>
      <c r="H153" s="21"/>
      <c r="I153" s="23"/>
      <c r="J153" s="23"/>
      <c r="K153" s="23"/>
      <c r="L153" s="26"/>
      <c r="O153" s="23"/>
      <c r="P153" s="24"/>
      <c r="Q153" s="24"/>
      <c r="R153" s="24"/>
      <c r="S153" s="24"/>
      <c r="T153" s="24"/>
      <c r="U153" s="24"/>
      <c r="V153" s="24"/>
      <c r="W153" s="24"/>
      <c r="X153" s="24"/>
      <c r="Y153" s="24"/>
      <c r="Z153" s="24"/>
      <c r="AA153" s="24"/>
      <c r="AB153" s="24"/>
      <c r="AC153" s="24"/>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row>
    <row r="154" spans="3:55" s="18" customFormat="1" x14ac:dyDescent="0.35">
      <c r="C154" s="21"/>
      <c r="D154" s="22"/>
      <c r="E154" s="21"/>
      <c r="G154" s="21"/>
      <c r="H154" s="21"/>
      <c r="I154" s="23"/>
      <c r="J154" s="23"/>
      <c r="K154" s="23"/>
      <c r="L154" s="26"/>
      <c r="O154" s="23"/>
      <c r="P154" s="24"/>
      <c r="Q154" s="24"/>
      <c r="R154" s="24"/>
      <c r="S154" s="24"/>
      <c r="T154" s="24"/>
      <c r="U154" s="24"/>
      <c r="V154" s="24"/>
      <c r="W154" s="24"/>
      <c r="X154" s="24"/>
      <c r="Y154" s="24"/>
      <c r="Z154" s="24"/>
      <c r="AA154" s="24"/>
      <c r="AB154" s="24"/>
      <c r="AC154" s="24"/>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row>
    <row r="155" spans="3:55" s="18" customFormat="1" x14ac:dyDescent="0.35">
      <c r="C155" s="21"/>
      <c r="D155" s="22"/>
      <c r="E155" s="21"/>
      <c r="G155" s="21"/>
      <c r="H155" s="21"/>
      <c r="I155" s="23"/>
      <c r="J155" s="23"/>
      <c r="K155" s="23"/>
      <c r="L155" s="26"/>
      <c r="O155" s="23"/>
      <c r="P155" s="24"/>
      <c r="Q155" s="24"/>
      <c r="R155" s="24"/>
      <c r="S155" s="24"/>
      <c r="T155" s="24"/>
      <c r="U155" s="24"/>
      <c r="V155" s="24"/>
      <c r="W155" s="24"/>
      <c r="X155" s="24"/>
      <c r="Y155" s="24"/>
      <c r="Z155" s="24"/>
      <c r="AA155" s="24"/>
      <c r="AB155" s="24"/>
      <c r="AC155" s="24"/>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row>
    <row r="156" spans="3:55" s="18" customFormat="1" x14ac:dyDescent="0.35">
      <c r="C156" s="21"/>
      <c r="D156" s="22"/>
      <c r="E156" s="21"/>
      <c r="G156" s="21"/>
      <c r="H156" s="21"/>
      <c r="I156" s="23"/>
      <c r="J156" s="23"/>
      <c r="K156" s="23"/>
      <c r="L156" s="26"/>
      <c r="O156" s="23"/>
      <c r="P156" s="24"/>
      <c r="Q156" s="24"/>
      <c r="R156" s="24"/>
      <c r="S156" s="24"/>
      <c r="T156" s="24"/>
      <c r="U156" s="24"/>
      <c r="V156" s="24"/>
      <c r="W156" s="24"/>
      <c r="X156" s="24"/>
      <c r="Y156" s="24"/>
      <c r="Z156" s="24"/>
      <c r="AA156" s="24"/>
      <c r="AB156" s="24"/>
      <c r="AC156" s="24"/>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row>
    <row r="157" spans="3:55" s="18" customFormat="1" x14ac:dyDescent="0.35">
      <c r="C157" s="21"/>
      <c r="D157" s="22"/>
      <c r="E157" s="21"/>
      <c r="G157" s="21"/>
      <c r="H157" s="21"/>
      <c r="I157" s="23"/>
      <c r="J157" s="23"/>
      <c r="K157" s="23"/>
      <c r="L157" s="26"/>
      <c r="O157" s="23"/>
      <c r="P157" s="24"/>
      <c r="Q157" s="24"/>
      <c r="R157" s="24"/>
      <c r="S157" s="24"/>
      <c r="T157" s="24"/>
      <c r="U157" s="24"/>
      <c r="V157" s="24"/>
      <c r="W157" s="24"/>
      <c r="X157" s="24"/>
      <c r="Y157" s="24"/>
      <c r="Z157" s="24"/>
      <c r="AA157" s="24"/>
      <c r="AB157" s="24"/>
      <c r="AC157" s="24"/>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row>
    <row r="158" spans="3:55" s="18" customFormat="1" x14ac:dyDescent="0.35">
      <c r="C158" s="21"/>
      <c r="D158" s="22"/>
      <c r="E158" s="21"/>
      <c r="G158" s="21"/>
      <c r="H158" s="21"/>
      <c r="I158" s="23"/>
      <c r="J158" s="23"/>
      <c r="K158" s="23"/>
      <c r="L158" s="26"/>
      <c r="O158" s="23"/>
      <c r="P158" s="24"/>
      <c r="Q158" s="24"/>
      <c r="R158" s="24"/>
      <c r="S158" s="24"/>
      <c r="T158" s="24"/>
      <c r="U158" s="24"/>
      <c r="V158" s="24"/>
      <c r="W158" s="24"/>
      <c r="X158" s="24"/>
      <c r="Y158" s="24"/>
      <c r="Z158" s="24"/>
      <c r="AA158" s="24"/>
      <c r="AB158" s="24"/>
      <c r="AC158" s="24"/>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row>
    <row r="159" spans="3:55" s="18" customFormat="1" x14ac:dyDescent="0.35">
      <c r="C159" s="21"/>
      <c r="D159" s="22"/>
      <c r="E159" s="21"/>
      <c r="G159" s="21"/>
      <c r="H159" s="21"/>
      <c r="I159" s="23"/>
      <c r="J159" s="23"/>
      <c r="K159" s="23"/>
      <c r="L159" s="26"/>
      <c r="O159" s="23"/>
      <c r="P159" s="24"/>
      <c r="Q159" s="24"/>
      <c r="R159" s="24"/>
      <c r="S159" s="24"/>
      <c r="T159" s="24"/>
      <c r="U159" s="24"/>
      <c r="V159" s="24"/>
      <c r="W159" s="24"/>
      <c r="X159" s="24"/>
      <c r="Y159" s="24"/>
      <c r="Z159" s="24"/>
      <c r="AA159" s="24"/>
      <c r="AB159" s="24"/>
      <c r="AC159" s="24"/>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row>
    <row r="160" spans="3:55" s="18" customFormat="1" x14ac:dyDescent="0.35">
      <c r="C160" s="21"/>
      <c r="D160" s="22"/>
      <c r="E160" s="21"/>
      <c r="G160" s="21"/>
      <c r="H160" s="21"/>
      <c r="I160" s="23"/>
      <c r="J160" s="23"/>
      <c r="K160" s="23"/>
      <c r="L160" s="26"/>
      <c r="O160" s="23"/>
      <c r="P160" s="24"/>
      <c r="Q160" s="24"/>
      <c r="R160" s="24"/>
      <c r="S160" s="24"/>
      <c r="T160" s="24"/>
      <c r="U160" s="24"/>
      <c r="V160" s="24"/>
      <c r="W160" s="24"/>
      <c r="X160" s="24"/>
      <c r="Y160" s="24"/>
      <c r="Z160" s="24"/>
      <c r="AA160" s="24"/>
      <c r="AB160" s="24"/>
      <c r="AC160" s="24"/>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row>
    <row r="161" spans="1:65" s="18" customFormat="1" x14ac:dyDescent="0.35">
      <c r="C161" s="21"/>
      <c r="D161" s="22"/>
      <c r="E161" s="21"/>
      <c r="G161" s="21"/>
      <c r="H161" s="21"/>
      <c r="I161" s="23"/>
      <c r="J161" s="23"/>
      <c r="K161" s="23"/>
      <c r="L161" s="26"/>
      <c r="O161" s="23"/>
      <c r="P161" s="24"/>
      <c r="Q161" s="24"/>
      <c r="R161" s="24"/>
      <c r="S161" s="24"/>
      <c r="T161" s="24"/>
      <c r="U161" s="24"/>
      <c r="V161" s="24"/>
      <c r="W161" s="24"/>
      <c r="X161" s="24"/>
      <c r="Y161" s="24"/>
      <c r="Z161" s="24"/>
      <c r="AA161" s="24"/>
      <c r="AB161" s="24"/>
      <c r="AC161" s="24"/>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row>
    <row r="162" spans="1:65" s="18" customFormat="1" x14ac:dyDescent="0.35">
      <c r="C162" s="21"/>
      <c r="D162" s="22"/>
      <c r="E162" s="21"/>
      <c r="G162" s="21"/>
      <c r="H162" s="21"/>
      <c r="I162" s="23"/>
      <c r="J162" s="23"/>
      <c r="K162" s="23"/>
      <c r="L162" s="26"/>
      <c r="O162" s="23"/>
      <c r="P162" s="24"/>
      <c r="Q162" s="24"/>
      <c r="R162" s="24"/>
      <c r="S162" s="24"/>
      <c r="T162" s="24"/>
      <c r="U162" s="24"/>
      <c r="V162" s="24"/>
      <c r="W162" s="24"/>
      <c r="X162" s="24"/>
      <c r="Y162" s="24"/>
      <c r="Z162" s="24"/>
      <c r="AA162" s="24"/>
      <c r="AB162" s="24"/>
      <c r="AC162" s="24"/>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row>
    <row r="163" spans="1:65" s="18" customFormat="1" x14ac:dyDescent="0.35">
      <c r="C163" s="21"/>
      <c r="D163" s="22"/>
      <c r="E163" s="21"/>
      <c r="G163" s="21"/>
      <c r="H163" s="21"/>
      <c r="I163" s="23"/>
      <c r="J163" s="23"/>
      <c r="K163" s="23"/>
      <c r="L163" s="26"/>
      <c r="O163" s="23"/>
      <c r="P163" s="24"/>
      <c r="Q163" s="24"/>
      <c r="R163" s="24"/>
      <c r="S163" s="24"/>
      <c r="T163" s="24"/>
      <c r="U163" s="24"/>
      <c r="V163" s="24"/>
      <c r="W163" s="24"/>
      <c r="X163" s="24"/>
      <c r="Y163" s="24"/>
      <c r="Z163" s="24"/>
      <c r="AA163" s="24"/>
      <c r="AB163" s="24"/>
      <c r="AC163" s="24"/>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row>
    <row r="164" spans="1:65" s="18" customFormat="1" x14ac:dyDescent="0.35">
      <c r="C164" s="21"/>
      <c r="D164" s="22"/>
      <c r="E164" s="21"/>
      <c r="G164" s="21"/>
      <c r="H164" s="21"/>
      <c r="I164" s="23"/>
      <c r="J164" s="23"/>
      <c r="K164" s="23"/>
      <c r="L164" s="26"/>
      <c r="O164" s="23"/>
      <c r="P164" s="24"/>
      <c r="Q164" s="24"/>
      <c r="R164" s="24"/>
      <c r="S164" s="24"/>
      <c r="T164" s="24"/>
      <c r="U164" s="24"/>
      <c r="V164" s="24"/>
      <c r="W164" s="24"/>
      <c r="X164" s="24"/>
      <c r="Y164" s="24"/>
      <c r="Z164" s="24"/>
      <c r="AA164" s="24"/>
      <c r="AB164" s="24"/>
      <c r="AC164" s="24"/>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row>
    <row r="165" spans="1:65" s="18" customFormat="1" x14ac:dyDescent="0.35">
      <c r="C165" s="21"/>
      <c r="D165" s="22"/>
      <c r="E165" s="21"/>
      <c r="G165" s="21"/>
      <c r="H165" s="21"/>
      <c r="I165" s="23"/>
      <c r="J165" s="23"/>
      <c r="K165" s="23"/>
      <c r="L165" s="26"/>
      <c r="O165" s="23"/>
      <c r="P165" s="24"/>
      <c r="Q165" s="24"/>
      <c r="R165" s="24"/>
      <c r="S165" s="24"/>
      <c r="T165" s="24"/>
      <c r="U165" s="24"/>
      <c r="V165" s="24"/>
      <c r="W165" s="24"/>
      <c r="X165" s="24"/>
      <c r="Y165" s="24"/>
      <c r="Z165" s="24"/>
      <c r="AA165" s="24"/>
      <c r="AB165" s="24"/>
      <c r="AC165" s="24"/>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row>
    <row r="166" spans="1:65" s="18" customFormat="1" x14ac:dyDescent="0.35">
      <c r="C166" s="21"/>
      <c r="D166" s="22"/>
      <c r="E166" s="21"/>
      <c r="G166" s="21"/>
      <c r="H166" s="21"/>
      <c r="I166" s="23"/>
      <c r="J166" s="23"/>
      <c r="K166" s="23"/>
      <c r="L166" s="26"/>
      <c r="O166" s="23"/>
      <c r="P166" s="24"/>
      <c r="Q166" s="24"/>
      <c r="R166" s="24"/>
      <c r="S166" s="24"/>
      <c r="T166" s="24"/>
      <c r="U166" s="24"/>
      <c r="V166" s="24"/>
      <c r="W166" s="24"/>
      <c r="X166" s="24"/>
      <c r="Y166" s="24"/>
      <c r="Z166" s="24"/>
      <c r="AA166" s="24"/>
      <c r="AB166" s="24"/>
      <c r="AC166" s="24"/>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row>
    <row r="167" spans="1:65" s="18" customFormat="1" x14ac:dyDescent="0.35">
      <c r="C167" s="21"/>
      <c r="D167" s="22"/>
      <c r="E167" s="21"/>
      <c r="G167" s="21"/>
      <c r="H167" s="21"/>
      <c r="I167" s="23"/>
      <c r="J167" s="23"/>
      <c r="K167" s="23"/>
      <c r="L167" s="26"/>
      <c r="O167" s="23"/>
      <c r="P167" s="24"/>
      <c r="Q167" s="24"/>
      <c r="R167" s="24"/>
      <c r="S167" s="24"/>
      <c r="T167" s="24"/>
      <c r="U167" s="24"/>
      <c r="V167" s="24"/>
      <c r="W167" s="24"/>
      <c r="X167" s="24"/>
      <c r="Y167" s="24"/>
      <c r="Z167" s="24"/>
      <c r="AA167" s="24"/>
      <c r="AB167" s="24"/>
      <c r="AC167" s="24"/>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row>
    <row r="168" spans="1:65" s="18" customFormat="1" x14ac:dyDescent="0.35">
      <c r="A168" s="1"/>
      <c r="B168" s="1"/>
      <c r="C168" s="9"/>
      <c r="D168"/>
      <c r="E168" s="9"/>
      <c r="F168" s="1"/>
      <c r="G168" s="9"/>
      <c r="H168" s="9"/>
      <c r="I168" s="10"/>
      <c r="J168" s="10"/>
      <c r="K168" s="10"/>
      <c r="L168" s="27"/>
      <c r="M168" s="1"/>
      <c r="N168" s="1"/>
      <c r="O168" s="10"/>
      <c r="P168" s="5"/>
      <c r="Q168" s="5"/>
      <c r="R168" s="5"/>
      <c r="S168" s="5"/>
      <c r="T168" s="5"/>
      <c r="U168" s="5"/>
      <c r="V168" s="5"/>
      <c r="W168" s="5"/>
      <c r="X168" s="5"/>
      <c r="Y168" s="5"/>
      <c r="Z168" s="5"/>
      <c r="AA168" s="5"/>
      <c r="AB168" s="5"/>
      <c r="AC168" s="5"/>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
      <c r="BE168" s="1"/>
      <c r="BF168" s="1"/>
      <c r="BG168" s="1"/>
      <c r="BH168" s="1"/>
      <c r="BI168" s="1"/>
      <c r="BJ168" s="1"/>
      <c r="BK168" s="1"/>
      <c r="BL168" s="1"/>
      <c r="BM168" s="1"/>
    </row>
    <row r="169" spans="1:65" s="18" customFormat="1" x14ac:dyDescent="0.35">
      <c r="A169" s="1"/>
      <c r="B169" s="1"/>
      <c r="C169" s="9"/>
      <c r="D169"/>
      <c r="E169" s="9"/>
      <c r="F169" s="1"/>
      <c r="G169" s="9"/>
      <c r="H169" s="9"/>
      <c r="I169" s="10"/>
      <c r="J169" s="10"/>
      <c r="K169" s="10"/>
      <c r="L169" s="27"/>
      <c r="M169" s="1"/>
      <c r="N169" s="1"/>
      <c r="O169" s="10"/>
      <c r="P169" s="5"/>
      <c r="Q169" s="5"/>
      <c r="R169" s="5"/>
      <c r="S169" s="5"/>
      <c r="T169" s="5"/>
      <c r="U169" s="5"/>
      <c r="V169" s="5"/>
      <c r="W169" s="5"/>
      <c r="X169" s="5"/>
      <c r="Y169" s="5"/>
      <c r="Z169" s="5"/>
      <c r="AA169" s="5"/>
      <c r="AB169" s="5"/>
      <c r="AC169" s="5"/>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
      <c r="BE169" s="1"/>
      <c r="BF169" s="1"/>
      <c r="BG169" s="1"/>
      <c r="BH169" s="1"/>
      <c r="BI169" s="1"/>
      <c r="BJ169" s="1"/>
      <c r="BK169" s="1"/>
      <c r="BL169" s="1"/>
      <c r="BM169" s="1"/>
    </row>
    <row r="170" spans="1:65" s="18" customFormat="1" x14ac:dyDescent="0.35">
      <c r="A170" s="1"/>
      <c r="B170" s="1"/>
      <c r="C170" s="9"/>
      <c r="D170"/>
      <c r="E170" s="9"/>
      <c r="F170" s="1"/>
      <c r="G170" s="9"/>
      <c r="H170" s="9"/>
      <c r="I170" s="10"/>
      <c r="J170" s="10"/>
      <c r="K170" s="10"/>
      <c r="L170" s="27"/>
      <c r="M170" s="1"/>
      <c r="N170" s="1"/>
      <c r="O170" s="10"/>
      <c r="P170" s="5"/>
      <c r="Q170" s="5"/>
      <c r="R170" s="5"/>
      <c r="S170" s="5"/>
      <c r="T170" s="5"/>
      <c r="U170" s="5"/>
      <c r="V170" s="5"/>
      <c r="W170" s="5"/>
      <c r="X170" s="5"/>
      <c r="Y170" s="5"/>
      <c r="Z170" s="5"/>
      <c r="AA170" s="5"/>
      <c r="AB170" s="5"/>
      <c r="AC170" s="5"/>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
      <c r="BE170" s="1"/>
      <c r="BF170" s="1"/>
      <c r="BG170" s="1"/>
      <c r="BH170" s="1"/>
      <c r="BI170" s="1"/>
      <c r="BJ170" s="1"/>
      <c r="BK170" s="1"/>
      <c r="BL170" s="1"/>
      <c r="BM170" s="1"/>
    </row>
    <row r="171" spans="1:65" s="18" customFormat="1" x14ac:dyDescent="0.35">
      <c r="A171" s="1"/>
      <c r="B171" s="1"/>
      <c r="C171" s="9"/>
      <c r="D171"/>
      <c r="E171" s="9"/>
      <c r="F171" s="1"/>
      <c r="G171" s="9"/>
      <c r="H171" s="9"/>
      <c r="I171" s="10"/>
      <c r="J171" s="10"/>
      <c r="K171" s="10"/>
      <c r="L171" s="27"/>
      <c r="M171" s="1"/>
      <c r="N171" s="1"/>
      <c r="O171" s="10"/>
      <c r="P171" s="5"/>
      <c r="Q171" s="5"/>
      <c r="R171" s="5"/>
      <c r="S171" s="5"/>
      <c r="T171" s="5"/>
      <c r="U171" s="5"/>
      <c r="V171" s="5"/>
      <c r="W171" s="5"/>
      <c r="X171" s="5"/>
      <c r="Y171" s="5"/>
      <c r="Z171" s="5"/>
      <c r="AA171" s="5"/>
      <c r="AB171" s="5"/>
      <c r="AC171" s="5"/>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
      <c r="BE171" s="1"/>
      <c r="BF171" s="1"/>
      <c r="BG171" s="1"/>
      <c r="BH171" s="1"/>
      <c r="BI171" s="1"/>
      <c r="BJ171" s="1"/>
      <c r="BK171" s="1"/>
      <c r="BL171" s="1"/>
      <c r="BM171" s="1"/>
    </row>
    <row r="172" spans="1:65" s="18" customFormat="1" x14ac:dyDescent="0.35">
      <c r="A172" s="1"/>
      <c r="B172" s="1"/>
      <c r="C172" s="9"/>
      <c r="D172"/>
      <c r="E172" s="9"/>
      <c r="F172" s="1"/>
      <c r="G172" s="9"/>
      <c r="H172" s="9"/>
      <c r="I172" s="10"/>
      <c r="J172" s="10"/>
      <c r="K172" s="10"/>
      <c r="L172" s="27"/>
      <c r="M172" s="1"/>
      <c r="N172" s="1"/>
      <c r="O172" s="10"/>
      <c r="P172" s="5"/>
      <c r="Q172" s="5"/>
      <c r="R172" s="5"/>
      <c r="S172" s="5"/>
      <c r="T172" s="5"/>
      <c r="U172" s="5"/>
      <c r="V172" s="5"/>
      <c r="W172" s="5"/>
      <c r="X172" s="5"/>
      <c r="Y172" s="5"/>
      <c r="Z172" s="5"/>
      <c r="AA172" s="5"/>
      <c r="AB172" s="5"/>
      <c r="AC172" s="5"/>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
      <c r="BE172" s="1"/>
      <c r="BF172" s="1"/>
      <c r="BG172" s="1"/>
      <c r="BH172" s="1"/>
      <c r="BI172" s="1"/>
      <c r="BJ172" s="1"/>
      <c r="BK172" s="1"/>
      <c r="BL172" s="1"/>
      <c r="BM172" s="1"/>
    </row>
    <row r="173" spans="1:65" s="18" customFormat="1" x14ac:dyDescent="0.35">
      <c r="A173" s="1"/>
      <c r="B173" s="1"/>
      <c r="C173" s="9"/>
      <c r="D173"/>
      <c r="E173" s="9"/>
      <c r="F173" s="1"/>
      <c r="G173" s="9"/>
      <c r="H173" s="9"/>
      <c r="I173" s="10"/>
      <c r="J173" s="10"/>
      <c r="K173" s="10"/>
      <c r="L173" s="27"/>
      <c r="M173" s="1"/>
      <c r="N173" s="1"/>
      <c r="O173" s="10"/>
      <c r="P173" s="5"/>
      <c r="Q173" s="5"/>
      <c r="R173" s="5"/>
      <c r="S173" s="5"/>
      <c r="T173" s="5"/>
      <c r="U173" s="5"/>
      <c r="V173" s="5"/>
      <c r="W173" s="5"/>
      <c r="X173" s="5"/>
      <c r="Y173" s="5"/>
      <c r="Z173" s="5"/>
      <c r="AA173" s="5"/>
      <c r="AB173" s="5"/>
      <c r="AC173" s="5"/>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
      <c r="BE173" s="1"/>
      <c r="BF173" s="1"/>
      <c r="BG173" s="1"/>
      <c r="BH173" s="1"/>
      <c r="BI173" s="1"/>
      <c r="BJ173" s="1"/>
      <c r="BK173" s="1"/>
      <c r="BL173" s="1"/>
      <c r="BM173" s="1"/>
    </row>
    <row r="174" spans="1:65" s="18" customFormat="1" x14ac:dyDescent="0.35">
      <c r="A174" s="1"/>
      <c r="B174" s="1"/>
      <c r="C174" s="9"/>
      <c r="D174"/>
      <c r="E174" s="9"/>
      <c r="F174" s="1"/>
      <c r="G174" s="9"/>
      <c r="H174" s="9"/>
      <c r="I174" s="10"/>
      <c r="J174" s="10"/>
      <c r="K174" s="10"/>
      <c r="L174" s="27"/>
      <c r="M174" s="1"/>
      <c r="N174" s="1"/>
      <c r="O174" s="10"/>
      <c r="P174" s="5"/>
      <c r="Q174" s="5"/>
      <c r="R174" s="5"/>
      <c r="S174" s="5"/>
      <c r="T174" s="5"/>
      <c r="U174" s="5"/>
      <c r="V174" s="5"/>
      <c r="W174" s="5"/>
      <c r="X174" s="5"/>
      <c r="Y174" s="5"/>
      <c r="Z174" s="5"/>
      <c r="AA174" s="5"/>
      <c r="AB174" s="5"/>
      <c r="AC174" s="5"/>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
      <c r="BE174" s="1"/>
      <c r="BF174" s="1"/>
      <c r="BG174" s="1"/>
      <c r="BH174" s="1"/>
      <c r="BI174" s="1"/>
      <c r="BJ174" s="1"/>
      <c r="BK174" s="1"/>
      <c r="BL174" s="1"/>
      <c r="BM174" s="1"/>
    </row>
    <row r="175" spans="1:65" s="18" customFormat="1" x14ac:dyDescent="0.35">
      <c r="A175" s="1"/>
      <c r="B175" s="1"/>
      <c r="C175" s="9"/>
      <c r="D175"/>
      <c r="E175" s="9"/>
      <c r="F175" s="1"/>
      <c r="G175" s="9"/>
      <c r="H175" s="9"/>
      <c r="I175" s="10"/>
      <c r="J175" s="10"/>
      <c r="K175" s="10"/>
      <c r="L175" s="27"/>
      <c r="M175" s="1"/>
      <c r="N175" s="1"/>
      <c r="O175" s="10"/>
      <c r="P175" s="5"/>
      <c r="Q175" s="5"/>
      <c r="R175" s="5"/>
      <c r="S175" s="5"/>
      <c r="T175" s="5"/>
      <c r="U175" s="5"/>
      <c r="V175" s="5"/>
      <c r="W175" s="5"/>
      <c r="X175" s="5"/>
      <c r="Y175" s="5"/>
      <c r="Z175" s="5"/>
      <c r="AA175" s="5"/>
      <c r="AB175" s="5"/>
      <c r="AC175" s="5"/>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
      <c r="BE175" s="1"/>
      <c r="BF175" s="1"/>
      <c r="BG175" s="1"/>
      <c r="BH175" s="1"/>
      <c r="BI175" s="1"/>
      <c r="BJ175" s="1"/>
      <c r="BK175" s="1"/>
      <c r="BL175" s="1"/>
      <c r="BM175" s="1"/>
    </row>
    <row r="176" spans="1:65" s="18" customFormat="1" x14ac:dyDescent="0.35">
      <c r="A176" s="1"/>
      <c r="B176" s="1"/>
      <c r="C176" s="9"/>
      <c r="D176"/>
      <c r="E176" s="9"/>
      <c r="F176" s="1"/>
      <c r="G176" s="9"/>
      <c r="H176" s="9"/>
      <c r="I176" s="10"/>
      <c r="J176" s="10"/>
      <c r="K176" s="10"/>
      <c r="L176" s="27"/>
      <c r="M176" s="1"/>
      <c r="N176" s="1"/>
      <c r="O176" s="10"/>
      <c r="P176" s="5"/>
      <c r="Q176" s="5"/>
      <c r="R176" s="5"/>
      <c r="S176" s="5"/>
      <c r="T176" s="5"/>
      <c r="U176" s="5"/>
      <c r="V176" s="5"/>
      <c r="W176" s="5"/>
      <c r="X176" s="5"/>
      <c r="Y176" s="5"/>
      <c r="Z176" s="5"/>
      <c r="AA176" s="5"/>
      <c r="AB176" s="5"/>
      <c r="AC176" s="5"/>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
      <c r="BE176" s="1"/>
      <c r="BF176" s="1"/>
      <c r="BG176" s="1"/>
      <c r="BH176" s="1"/>
      <c r="BI176" s="1"/>
      <c r="BJ176" s="1"/>
      <c r="BK176" s="1"/>
      <c r="BL176" s="1"/>
      <c r="BM176" s="1"/>
    </row>
    <row r="177" spans="1:65" s="18" customFormat="1" x14ac:dyDescent="0.35">
      <c r="A177" s="1"/>
      <c r="B177" s="1"/>
      <c r="C177" s="9"/>
      <c r="D177"/>
      <c r="E177" s="9"/>
      <c r="F177" s="1"/>
      <c r="G177" s="9"/>
      <c r="H177" s="9"/>
      <c r="I177" s="10"/>
      <c r="J177" s="10"/>
      <c r="K177" s="10"/>
      <c r="L177" s="27"/>
      <c r="M177" s="1"/>
      <c r="N177" s="1"/>
      <c r="O177" s="10"/>
      <c r="P177" s="5"/>
      <c r="Q177" s="5"/>
      <c r="R177" s="5"/>
      <c r="S177" s="5"/>
      <c r="T177" s="5"/>
      <c r="U177" s="5"/>
      <c r="V177" s="5"/>
      <c r="W177" s="5"/>
      <c r="X177" s="5"/>
      <c r="Y177" s="5"/>
      <c r="Z177" s="5"/>
      <c r="AA177" s="5"/>
      <c r="AB177" s="5"/>
      <c r="AC177" s="5"/>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
      <c r="BE177" s="1"/>
      <c r="BF177" s="1"/>
      <c r="BG177" s="1"/>
      <c r="BH177" s="1"/>
      <c r="BI177" s="1"/>
      <c r="BJ177" s="1"/>
      <c r="BK177" s="1"/>
      <c r="BL177" s="1"/>
      <c r="BM177" s="1"/>
    </row>
    <row r="178" spans="1:65" s="18" customFormat="1" x14ac:dyDescent="0.35">
      <c r="A178" s="1"/>
      <c r="B178" s="1"/>
      <c r="C178" s="9"/>
      <c r="D178"/>
      <c r="E178" s="9"/>
      <c r="F178" s="1"/>
      <c r="G178" s="9"/>
      <c r="H178" s="9"/>
      <c r="I178" s="10"/>
      <c r="J178" s="10"/>
      <c r="K178" s="10"/>
      <c r="L178" s="27"/>
      <c r="M178" s="1"/>
      <c r="N178" s="1"/>
      <c r="O178" s="10"/>
      <c r="P178" s="5"/>
      <c r="Q178" s="5"/>
      <c r="R178" s="5"/>
      <c r="S178" s="5"/>
      <c r="T178" s="5"/>
      <c r="U178" s="5"/>
      <c r="V178" s="5"/>
      <c r="W178" s="5"/>
      <c r="X178" s="5"/>
      <c r="Y178" s="5"/>
      <c r="Z178" s="5"/>
      <c r="AA178" s="5"/>
      <c r="AB178" s="5"/>
      <c r="AC178" s="5"/>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
      <c r="BE178" s="1"/>
      <c r="BF178" s="1"/>
      <c r="BG178" s="1"/>
      <c r="BH178" s="1"/>
      <c r="BI178" s="1"/>
      <c r="BJ178" s="1"/>
      <c r="BK178" s="1"/>
      <c r="BL178" s="1"/>
      <c r="BM178" s="1"/>
    </row>
    <row r="179" spans="1:65" s="18" customFormat="1" x14ac:dyDescent="0.35">
      <c r="A179" s="1"/>
      <c r="B179" s="1"/>
      <c r="C179" s="9"/>
      <c r="D179"/>
      <c r="E179" s="9"/>
      <c r="F179" s="1"/>
      <c r="G179" s="9"/>
      <c r="H179" s="9"/>
      <c r="I179" s="10"/>
      <c r="J179" s="10"/>
      <c r="K179" s="10"/>
      <c r="L179" s="27"/>
      <c r="M179" s="1"/>
      <c r="N179" s="1"/>
      <c r="O179" s="10"/>
      <c r="P179" s="5"/>
      <c r="Q179" s="5"/>
      <c r="R179" s="5"/>
      <c r="S179" s="5"/>
      <c r="T179" s="5"/>
      <c r="U179" s="5"/>
      <c r="V179" s="5"/>
      <c r="W179" s="5"/>
      <c r="X179" s="5"/>
      <c r="Y179" s="5"/>
      <c r="Z179" s="5"/>
      <c r="AA179" s="5"/>
      <c r="AB179" s="5"/>
      <c r="AC179" s="5"/>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
      <c r="BE179" s="1"/>
      <c r="BF179" s="1"/>
      <c r="BG179" s="1"/>
      <c r="BH179" s="1"/>
      <c r="BI179" s="1"/>
      <c r="BJ179" s="1"/>
      <c r="BK179" s="1"/>
      <c r="BL179" s="1"/>
      <c r="BM179" s="1"/>
    </row>
    <row r="180" spans="1:65" s="18" customFormat="1" x14ac:dyDescent="0.35">
      <c r="A180" s="1"/>
      <c r="B180" s="1"/>
      <c r="C180" s="9"/>
      <c r="D180"/>
      <c r="E180" s="9"/>
      <c r="F180" s="1"/>
      <c r="G180" s="9"/>
      <c r="H180" s="9"/>
      <c r="I180" s="10"/>
      <c r="J180" s="10"/>
      <c r="K180" s="10"/>
      <c r="L180" s="27"/>
      <c r="M180" s="1"/>
      <c r="N180" s="1"/>
      <c r="O180" s="10"/>
      <c r="P180" s="5"/>
      <c r="Q180" s="5"/>
      <c r="R180" s="5"/>
      <c r="S180" s="5"/>
      <c r="T180" s="5"/>
      <c r="U180" s="5"/>
      <c r="V180" s="5"/>
      <c r="W180" s="5"/>
      <c r="X180" s="5"/>
      <c r="Y180" s="5"/>
      <c r="Z180" s="5"/>
      <c r="AA180" s="5"/>
      <c r="AB180" s="5"/>
      <c r="AC180" s="5"/>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
      <c r="BE180" s="1"/>
      <c r="BF180" s="1"/>
      <c r="BG180" s="1"/>
      <c r="BH180" s="1"/>
      <c r="BI180" s="1"/>
      <c r="BJ180" s="1"/>
      <c r="BK180" s="1"/>
      <c r="BL180" s="1"/>
      <c r="BM180" s="1"/>
    </row>
    <row r="181" spans="1:65" s="18" customFormat="1" x14ac:dyDescent="0.35">
      <c r="A181" s="1"/>
      <c r="B181" s="1"/>
      <c r="C181" s="9"/>
      <c r="D181"/>
      <c r="E181" s="9"/>
      <c r="F181" s="1"/>
      <c r="G181" s="9"/>
      <c r="H181" s="9"/>
      <c r="I181" s="10"/>
      <c r="J181" s="10"/>
      <c r="K181" s="10"/>
      <c r="L181" s="27"/>
      <c r="M181" s="1"/>
      <c r="N181" s="1"/>
      <c r="O181" s="10"/>
      <c r="P181" s="5"/>
      <c r="Q181" s="5"/>
      <c r="R181" s="5"/>
      <c r="S181" s="5"/>
      <c r="T181" s="5"/>
      <c r="U181" s="5"/>
      <c r="V181" s="5"/>
      <c r="W181" s="5"/>
      <c r="X181" s="5"/>
      <c r="Y181" s="5"/>
      <c r="Z181" s="5"/>
      <c r="AA181" s="5"/>
      <c r="AB181" s="5"/>
      <c r="AC181" s="5"/>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
      <c r="BE181" s="1"/>
      <c r="BF181" s="1"/>
      <c r="BG181" s="1"/>
      <c r="BH181" s="1"/>
      <c r="BI181" s="1"/>
      <c r="BJ181" s="1"/>
      <c r="BK181" s="1"/>
      <c r="BL181" s="1"/>
      <c r="BM181" s="1"/>
    </row>
    <row r="182" spans="1:65" s="18" customFormat="1" x14ac:dyDescent="0.35">
      <c r="A182" s="1"/>
      <c r="B182" s="1"/>
      <c r="C182" s="9"/>
      <c r="D182"/>
      <c r="E182" s="9"/>
      <c r="F182" s="1"/>
      <c r="G182" s="9"/>
      <c r="H182" s="9"/>
      <c r="I182" s="10"/>
      <c r="J182" s="10"/>
      <c r="K182" s="10"/>
      <c r="L182" s="27"/>
      <c r="M182" s="1"/>
      <c r="N182" s="1"/>
      <c r="O182" s="10"/>
      <c r="P182" s="5"/>
      <c r="Q182" s="5"/>
      <c r="R182" s="5"/>
      <c r="S182" s="5"/>
      <c r="T182" s="5"/>
      <c r="U182" s="5"/>
      <c r="V182" s="5"/>
      <c r="W182" s="5"/>
      <c r="X182" s="5"/>
      <c r="Y182" s="5"/>
      <c r="Z182" s="5"/>
      <c r="AA182" s="5"/>
      <c r="AB182" s="5"/>
      <c r="AC182" s="5"/>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
      <c r="BE182" s="1"/>
      <c r="BF182" s="1"/>
      <c r="BG182" s="1"/>
      <c r="BH182" s="1"/>
      <c r="BI182" s="1"/>
      <c r="BJ182" s="1"/>
      <c r="BK182" s="1"/>
      <c r="BL182" s="1"/>
      <c r="BM182" s="1"/>
    </row>
    <row r="183" spans="1:65" s="18" customFormat="1" x14ac:dyDescent="0.35">
      <c r="A183" s="1"/>
      <c r="B183" s="1"/>
      <c r="C183" s="9"/>
      <c r="D183"/>
      <c r="E183" s="9"/>
      <c r="F183" s="1"/>
      <c r="G183" s="9"/>
      <c r="H183" s="9"/>
      <c r="I183" s="10"/>
      <c r="J183" s="10"/>
      <c r="K183" s="10"/>
      <c r="L183" s="27"/>
      <c r="M183" s="1"/>
      <c r="N183" s="1"/>
      <c r="O183" s="10"/>
      <c r="P183" s="5"/>
      <c r="Q183" s="5"/>
      <c r="R183" s="5"/>
      <c r="S183" s="5"/>
      <c r="T183" s="5"/>
      <c r="U183" s="5"/>
      <c r="V183" s="5"/>
      <c r="W183" s="5"/>
      <c r="X183" s="5"/>
      <c r="Y183" s="5"/>
      <c r="Z183" s="5"/>
      <c r="AA183" s="5"/>
      <c r="AB183" s="5"/>
      <c r="AC183" s="5"/>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
      <c r="BE183" s="1"/>
      <c r="BF183" s="1"/>
      <c r="BG183" s="1"/>
      <c r="BH183" s="1"/>
      <c r="BI183" s="1"/>
      <c r="BJ183" s="1"/>
      <c r="BK183" s="1"/>
      <c r="BL183" s="1"/>
      <c r="BM183" s="1"/>
    </row>
    <row r="184" spans="1:65" s="18" customFormat="1" x14ac:dyDescent="0.35">
      <c r="A184" s="1"/>
      <c r="B184" s="1"/>
      <c r="C184" s="9"/>
      <c r="D184"/>
      <c r="E184" s="9"/>
      <c r="F184" s="1"/>
      <c r="G184" s="9"/>
      <c r="H184" s="9"/>
      <c r="I184" s="10"/>
      <c r="J184" s="10"/>
      <c r="K184" s="10"/>
      <c r="L184" s="27"/>
      <c r="M184" s="1"/>
      <c r="N184" s="1"/>
      <c r="O184" s="10"/>
      <c r="P184" s="5"/>
      <c r="Q184" s="5"/>
      <c r="R184" s="5"/>
      <c r="S184" s="5"/>
      <c r="T184" s="5"/>
      <c r="U184" s="5"/>
      <c r="V184" s="5"/>
      <c r="W184" s="5"/>
      <c r="X184" s="5"/>
      <c r="Y184" s="5"/>
      <c r="Z184" s="5"/>
      <c r="AA184" s="5"/>
      <c r="AB184" s="5"/>
      <c r="AC184" s="5"/>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
      <c r="BE184" s="1"/>
      <c r="BF184" s="1"/>
      <c r="BG184" s="1"/>
      <c r="BH184" s="1"/>
      <c r="BI184" s="1"/>
      <c r="BJ184" s="1"/>
      <c r="BK184" s="1"/>
      <c r="BL184" s="1"/>
      <c r="BM184" s="1"/>
    </row>
    <row r="185" spans="1:65" s="18" customFormat="1" x14ac:dyDescent="0.35">
      <c r="A185" s="1"/>
      <c r="B185" s="1"/>
      <c r="C185" s="9"/>
      <c r="D185"/>
      <c r="E185" s="9"/>
      <c r="F185" s="1"/>
      <c r="G185" s="9"/>
      <c r="H185" s="9"/>
      <c r="I185" s="10"/>
      <c r="J185" s="10"/>
      <c r="K185" s="10"/>
      <c r="L185" s="27"/>
      <c r="M185" s="1"/>
      <c r="N185" s="1"/>
      <c r="O185" s="10"/>
      <c r="P185" s="5"/>
      <c r="Q185" s="5"/>
      <c r="R185" s="5"/>
      <c r="S185" s="5"/>
      <c r="T185" s="5"/>
      <c r="U185" s="5"/>
      <c r="V185" s="5"/>
      <c r="W185" s="5"/>
      <c r="X185" s="5"/>
      <c r="Y185" s="5"/>
      <c r="Z185" s="5"/>
      <c r="AA185" s="5"/>
      <c r="AB185" s="5"/>
      <c r="AC185" s="5"/>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
      <c r="BE185" s="1"/>
      <c r="BF185" s="1"/>
      <c r="BG185" s="1"/>
      <c r="BH185" s="1"/>
      <c r="BI185" s="1"/>
      <c r="BJ185" s="1"/>
      <c r="BK185" s="1"/>
      <c r="BL185" s="1"/>
      <c r="BM185" s="1"/>
    </row>
    <row r="186" spans="1:65" s="18" customFormat="1" x14ac:dyDescent="0.35">
      <c r="A186" s="1"/>
      <c r="B186" s="1"/>
      <c r="C186" s="9"/>
      <c r="D186"/>
      <c r="E186" s="9"/>
      <c r="F186" s="1"/>
      <c r="G186" s="9"/>
      <c r="H186" s="9"/>
      <c r="I186" s="10"/>
      <c r="J186" s="10"/>
      <c r="K186" s="10"/>
      <c r="L186" s="27"/>
      <c r="M186" s="1"/>
      <c r="N186" s="1"/>
      <c r="O186" s="10"/>
      <c r="P186" s="5"/>
      <c r="Q186" s="5"/>
      <c r="R186" s="5"/>
      <c r="S186" s="5"/>
      <c r="T186" s="5"/>
      <c r="U186" s="5"/>
      <c r="V186" s="5"/>
      <c r="W186" s="5"/>
      <c r="X186" s="5"/>
      <c r="Y186" s="5"/>
      <c r="Z186" s="5"/>
      <c r="AA186" s="5"/>
      <c r="AB186" s="5"/>
      <c r="AC186" s="5"/>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
      <c r="BE186" s="1"/>
      <c r="BF186" s="1"/>
      <c r="BG186" s="1"/>
      <c r="BH186" s="1"/>
      <c r="BI186" s="1"/>
      <c r="BJ186" s="1"/>
      <c r="BK186" s="1"/>
      <c r="BL186" s="1"/>
      <c r="BM186" s="1"/>
    </row>
    <row r="187" spans="1:65" s="18" customFormat="1" x14ac:dyDescent="0.35">
      <c r="A187" s="1"/>
      <c r="B187" s="1"/>
      <c r="C187" s="9"/>
      <c r="D187"/>
      <c r="E187" s="9"/>
      <c r="F187" s="1"/>
      <c r="G187" s="9"/>
      <c r="H187" s="9"/>
      <c r="I187" s="10"/>
      <c r="J187" s="10"/>
      <c r="K187" s="10"/>
      <c r="L187" s="27"/>
      <c r="M187" s="1"/>
      <c r="N187" s="1"/>
      <c r="O187" s="10"/>
      <c r="P187" s="5"/>
      <c r="Q187" s="5"/>
      <c r="R187" s="5"/>
      <c r="S187" s="5"/>
      <c r="T187" s="5"/>
      <c r="U187" s="5"/>
      <c r="V187" s="5"/>
      <c r="W187" s="5"/>
      <c r="X187" s="5"/>
      <c r="Y187" s="5"/>
      <c r="Z187" s="5"/>
      <c r="AA187" s="5"/>
      <c r="AB187" s="5"/>
      <c r="AC187" s="5"/>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
      <c r="BE187" s="1"/>
      <c r="BF187" s="1"/>
      <c r="BG187" s="1"/>
      <c r="BH187" s="1"/>
      <c r="BI187" s="1"/>
      <c r="BJ187" s="1"/>
      <c r="BK187" s="1"/>
      <c r="BL187" s="1"/>
      <c r="BM187" s="1"/>
    </row>
    <row r="188" spans="1:65" s="18" customFormat="1" x14ac:dyDescent="0.35">
      <c r="A188" s="1"/>
      <c r="B188" s="1"/>
      <c r="C188" s="9"/>
      <c r="D188"/>
      <c r="E188" s="9"/>
      <c r="F188" s="1"/>
      <c r="G188" s="9"/>
      <c r="H188" s="9"/>
      <c r="I188" s="10"/>
      <c r="J188" s="10"/>
      <c r="K188" s="10"/>
      <c r="L188" s="27"/>
      <c r="M188" s="1"/>
      <c r="N188" s="1"/>
      <c r="O188" s="10"/>
      <c r="P188" s="5"/>
      <c r="Q188" s="5"/>
      <c r="R188" s="5"/>
      <c r="S188" s="5"/>
      <c r="T188" s="5"/>
      <c r="U188" s="5"/>
      <c r="V188" s="5"/>
      <c r="W188" s="5"/>
      <c r="X188" s="5"/>
      <c r="Y188" s="5"/>
      <c r="Z188" s="5"/>
      <c r="AA188" s="5"/>
      <c r="AB188" s="5"/>
      <c r="AC188" s="5"/>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
      <c r="BE188" s="1"/>
      <c r="BF188" s="1"/>
      <c r="BG188" s="1"/>
      <c r="BH188" s="1"/>
      <c r="BI188" s="1"/>
      <c r="BJ188" s="1"/>
      <c r="BK188" s="1"/>
      <c r="BL188" s="1"/>
      <c r="BM188" s="1"/>
    </row>
    <row r="189" spans="1:65" s="18" customFormat="1" x14ac:dyDescent="0.35">
      <c r="A189" s="1"/>
      <c r="B189" s="1"/>
      <c r="C189" s="9"/>
      <c r="D189"/>
      <c r="E189" s="9"/>
      <c r="F189" s="1"/>
      <c r="G189" s="9"/>
      <c r="H189" s="9"/>
      <c r="I189" s="10"/>
      <c r="J189" s="10"/>
      <c r="K189" s="10"/>
      <c r="L189" s="27"/>
      <c r="M189" s="1"/>
      <c r="N189" s="1"/>
      <c r="O189" s="10"/>
      <c r="P189" s="5"/>
      <c r="Q189" s="5"/>
      <c r="R189" s="5"/>
      <c r="S189" s="5"/>
      <c r="T189" s="5"/>
      <c r="U189" s="5"/>
      <c r="V189" s="5"/>
      <c r="W189" s="5"/>
      <c r="X189" s="5"/>
      <c r="Y189" s="5"/>
      <c r="Z189" s="5"/>
      <c r="AA189" s="5"/>
      <c r="AB189" s="5"/>
      <c r="AC189" s="5"/>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
      <c r="BE189" s="1"/>
      <c r="BF189" s="1"/>
      <c r="BG189" s="1"/>
      <c r="BH189" s="1"/>
      <c r="BI189" s="1"/>
      <c r="BJ189" s="1"/>
      <c r="BK189" s="1"/>
      <c r="BL189" s="1"/>
      <c r="BM189" s="1"/>
    </row>
    <row r="190" spans="1:65" s="18" customFormat="1" x14ac:dyDescent="0.35">
      <c r="A190" s="1"/>
      <c r="B190" s="1"/>
      <c r="C190" s="9"/>
      <c r="D190"/>
      <c r="E190" s="9"/>
      <c r="F190" s="1"/>
      <c r="G190" s="9"/>
      <c r="H190" s="9"/>
      <c r="I190" s="10"/>
      <c r="J190" s="10"/>
      <c r="K190" s="10"/>
      <c r="L190" s="27"/>
      <c r="M190" s="1"/>
      <c r="N190" s="1"/>
      <c r="O190" s="10"/>
      <c r="P190" s="5"/>
      <c r="Q190" s="5"/>
      <c r="R190" s="5"/>
      <c r="S190" s="5"/>
      <c r="T190" s="5"/>
      <c r="U190" s="5"/>
      <c r="V190" s="5"/>
      <c r="W190" s="5"/>
      <c r="X190" s="5"/>
      <c r="Y190" s="5"/>
      <c r="Z190" s="5"/>
      <c r="AA190" s="5"/>
      <c r="AB190" s="5"/>
      <c r="AC190" s="5"/>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
      <c r="BE190" s="1"/>
      <c r="BF190" s="1"/>
      <c r="BG190" s="1"/>
      <c r="BH190" s="1"/>
      <c r="BI190" s="1"/>
      <c r="BJ190" s="1"/>
      <c r="BK190" s="1"/>
      <c r="BL190" s="1"/>
      <c r="BM190" s="1"/>
    </row>
    <row r="191" spans="1:65" s="18" customFormat="1" x14ac:dyDescent="0.35">
      <c r="A191" s="1"/>
      <c r="B191" s="1"/>
      <c r="C191" s="9"/>
      <c r="D191"/>
      <c r="E191" s="9"/>
      <c r="F191" s="1"/>
      <c r="G191" s="9"/>
      <c r="H191" s="9"/>
      <c r="I191" s="10"/>
      <c r="J191" s="10"/>
      <c r="K191" s="10"/>
      <c r="L191" s="27"/>
      <c r="M191" s="1"/>
      <c r="N191" s="1"/>
      <c r="O191" s="10"/>
      <c r="P191" s="5"/>
      <c r="Q191" s="5"/>
      <c r="R191" s="5"/>
      <c r="S191" s="5"/>
      <c r="T191" s="5"/>
      <c r="U191" s="5"/>
      <c r="V191" s="5"/>
      <c r="W191" s="5"/>
      <c r="X191" s="5"/>
      <c r="Y191" s="5"/>
      <c r="Z191" s="5"/>
      <c r="AA191" s="5"/>
      <c r="AB191" s="5"/>
      <c r="AC191" s="5"/>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
      <c r="BE191" s="1"/>
      <c r="BF191" s="1"/>
      <c r="BG191" s="1"/>
      <c r="BH191" s="1"/>
      <c r="BI191" s="1"/>
      <c r="BJ191" s="1"/>
      <c r="BK191" s="1"/>
      <c r="BL191" s="1"/>
      <c r="BM191" s="1"/>
    </row>
    <row r="192" spans="1:65" s="18" customFormat="1" x14ac:dyDescent="0.35">
      <c r="A192" s="1"/>
      <c r="B192" s="1"/>
      <c r="C192" s="9"/>
      <c r="D192"/>
      <c r="E192" s="9"/>
      <c r="F192" s="1"/>
      <c r="G192" s="9"/>
      <c r="H192" s="9"/>
      <c r="I192" s="10"/>
      <c r="J192" s="10"/>
      <c r="K192" s="10"/>
      <c r="L192" s="27"/>
      <c r="M192" s="1"/>
      <c r="N192" s="1"/>
      <c r="O192" s="10"/>
      <c r="P192" s="5"/>
      <c r="Q192" s="5"/>
      <c r="R192" s="5"/>
      <c r="S192" s="5"/>
      <c r="T192" s="5"/>
      <c r="U192" s="5"/>
      <c r="V192" s="5"/>
      <c r="W192" s="5"/>
      <c r="X192" s="5"/>
      <c r="Y192" s="5"/>
      <c r="Z192" s="5"/>
      <c r="AA192" s="5"/>
      <c r="AB192" s="5"/>
      <c r="AC192" s="5"/>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
      <c r="BE192" s="1"/>
      <c r="BF192" s="1"/>
      <c r="BG192" s="1"/>
      <c r="BH192" s="1"/>
      <c r="BI192" s="1"/>
      <c r="BJ192" s="1"/>
      <c r="BK192" s="1"/>
      <c r="BL192" s="1"/>
      <c r="BM192" s="1"/>
    </row>
    <row r="193" spans="1:65" s="18" customFormat="1" x14ac:dyDescent="0.35">
      <c r="A193" s="1"/>
      <c r="B193" s="1"/>
      <c r="C193" s="9"/>
      <c r="D193"/>
      <c r="E193" s="9"/>
      <c r="F193" s="1"/>
      <c r="G193" s="9"/>
      <c r="H193" s="9"/>
      <c r="I193" s="10"/>
      <c r="J193" s="10"/>
      <c r="K193" s="10"/>
      <c r="L193" s="27"/>
      <c r="M193" s="1"/>
      <c r="N193" s="1"/>
      <c r="O193" s="10"/>
      <c r="P193" s="5"/>
      <c r="Q193" s="5"/>
      <c r="R193" s="5"/>
      <c r="S193" s="5"/>
      <c r="T193" s="5"/>
      <c r="U193" s="5"/>
      <c r="V193" s="5"/>
      <c r="W193" s="5"/>
      <c r="X193" s="5"/>
      <c r="Y193" s="5"/>
      <c r="Z193" s="5"/>
      <c r="AA193" s="5"/>
      <c r="AB193" s="5"/>
      <c r="AC193" s="5"/>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
      <c r="BE193" s="1"/>
      <c r="BF193" s="1"/>
      <c r="BG193" s="1"/>
      <c r="BH193" s="1"/>
      <c r="BI193" s="1"/>
      <c r="BJ193" s="1"/>
      <c r="BK193" s="1"/>
      <c r="BL193" s="1"/>
      <c r="BM193" s="1"/>
    </row>
    <row r="194" spans="1:65" s="18" customFormat="1" x14ac:dyDescent="0.35">
      <c r="A194" s="1"/>
      <c r="B194" s="1"/>
      <c r="C194" s="9"/>
      <c r="D194"/>
      <c r="E194" s="9"/>
      <c r="F194" s="1"/>
      <c r="G194" s="9"/>
      <c r="H194" s="9"/>
      <c r="I194" s="10"/>
      <c r="J194" s="10"/>
      <c r="K194" s="10"/>
      <c r="L194" s="27"/>
      <c r="M194" s="1"/>
      <c r="N194" s="1"/>
      <c r="O194" s="10"/>
      <c r="P194" s="5"/>
      <c r="Q194" s="5"/>
      <c r="R194" s="5"/>
      <c r="S194" s="5"/>
      <c r="T194" s="5"/>
      <c r="U194" s="5"/>
      <c r="V194" s="5"/>
      <c r="W194" s="5"/>
      <c r="X194" s="5"/>
      <c r="Y194" s="5"/>
      <c r="Z194" s="5"/>
      <c r="AA194" s="5"/>
      <c r="AB194" s="5"/>
      <c r="AC194" s="5"/>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
      <c r="BE194" s="1"/>
      <c r="BF194" s="1"/>
      <c r="BG194" s="1"/>
      <c r="BH194" s="1"/>
      <c r="BI194" s="1"/>
      <c r="BJ194" s="1"/>
      <c r="BK194" s="1"/>
      <c r="BL194" s="1"/>
      <c r="BM194" s="1"/>
    </row>
    <row r="195" spans="1:65" s="18" customFormat="1" x14ac:dyDescent="0.35">
      <c r="A195" s="1"/>
      <c r="B195" s="1"/>
      <c r="C195" s="9"/>
      <c r="D195"/>
      <c r="E195" s="9"/>
      <c r="F195" s="1"/>
      <c r="G195" s="9"/>
      <c r="H195" s="9"/>
      <c r="I195" s="10"/>
      <c r="J195" s="10"/>
      <c r="K195" s="10"/>
      <c r="L195" s="27"/>
      <c r="M195" s="1"/>
      <c r="N195" s="1"/>
      <c r="O195" s="10"/>
      <c r="P195" s="5"/>
      <c r="Q195" s="5"/>
      <c r="R195" s="5"/>
      <c r="S195" s="5"/>
      <c r="T195" s="5"/>
      <c r="U195" s="5"/>
      <c r="V195" s="5"/>
      <c r="W195" s="5"/>
      <c r="X195" s="5"/>
      <c r="Y195" s="5"/>
      <c r="Z195" s="5"/>
      <c r="AA195" s="5"/>
      <c r="AB195" s="5"/>
      <c r="AC195" s="5"/>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
      <c r="BE195" s="1"/>
      <c r="BF195" s="1"/>
      <c r="BG195" s="1"/>
      <c r="BH195" s="1"/>
      <c r="BI195" s="1"/>
      <c r="BJ195" s="1"/>
      <c r="BK195" s="1"/>
      <c r="BL195" s="1"/>
      <c r="BM195" s="1"/>
    </row>
    <row r="196" spans="1:65" s="18" customFormat="1" x14ac:dyDescent="0.35">
      <c r="A196" s="1"/>
      <c r="B196" s="1"/>
      <c r="C196" s="9"/>
      <c r="D196"/>
      <c r="E196" s="9"/>
      <c r="F196" s="1"/>
      <c r="G196" s="9"/>
      <c r="H196" s="9"/>
      <c r="I196" s="10"/>
      <c r="J196" s="10"/>
      <c r="K196" s="10"/>
      <c r="L196" s="27"/>
      <c r="M196" s="1"/>
      <c r="N196" s="1"/>
      <c r="O196" s="10"/>
      <c r="P196" s="5"/>
      <c r="Q196" s="5"/>
      <c r="R196" s="5"/>
      <c r="S196" s="5"/>
      <c r="T196" s="5"/>
      <c r="U196" s="5"/>
      <c r="V196" s="5"/>
      <c r="W196" s="5"/>
      <c r="X196" s="5"/>
      <c r="Y196" s="5"/>
      <c r="Z196" s="5"/>
      <c r="AA196" s="5"/>
      <c r="AB196" s="5"/>
      <c r="AC196" s="5"/>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
      <c r="BE196" s="1"/>
      <c r="BF196" s="1"/>
      <c r="BG196" s="1"/>
      <c r="BH196" s="1"/>
      <c r="BI196" s="1"/>
      <c r="BJ196" s="1"/>
      <c r="BK196" s="1"/>
      <c r="BL196" s="1"/>
      <c r="BM196" s="1"/>
    </row>
    <row r="197" spans="1:65" s="18" customFormat="1" x14ac:dyDescent="0.35">
      <c r="A197" s="1"/>
      <c r="B197" s="1"/>
      <c r="C197" s="9"/>
      <c r="D197"/>
      <c r="E197" s="9"/>
      <c r="F197" s="1"/>
      <c r="G197" s="9"/>
      <c r="H197" s="9"/>
      <c r="I197" s="10"/>
      <c r="J197" s="10"/>
      <c r="K197" s="10"/>
      <c r="L197" s="27"/>
      <c r="M197" s="1"/>
      <c r="N197" s="1"/>
      <c r="O197" s="10"/>
      <c r="P197" s="5"/>
      <c r="Q197" s="5"/>
      <c r="R197" s="5"/>
      <c r="S197" s="5"/>
      <c r="T197" s="5"/>
      <c r="U197" s="5"/>
      <c r="V197" s="5"/>
      <c r="W197" s="5"/>
      <c r="X197" s="5"/>
      <c r="Y197" s="5"/>
      <c r="Z197" s="5"/>
      <c r="AA197" s="5"/>
      <c r="AB197" s="5"/>
      <c r="AC197" s="5"/>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
      <c r="BE197" s="1"/>
      <c r="BF197" s="1"/>
      <c r="BG197" s="1"/>
      <c r="BH197" s="1"/>
      <c r="BI197" s="1"/>
      <c r="BJ197" s="1"/>
      <c r="BK197" s="1"/>
      <c r="BL197" s="1"/>
      <c r="BM197" s="1"/>
    </row>
    <row r="220" spans="254:266" x14ac:dyDescent="0.35">
      <c r="IT220" s="1">
        <v>1</v>
      </c>
      <c r="IU220" s="1">
        <v>2</v>
      </c>
      <c r="IV220" s="1">
        <v>3</v>
      </c>
      <c r="IW220" s="1">
        <v>4</v>
      </c>
      <c r="IX220" s="1">
        <v>5</v>
      </c>
      <c r="IY220" s="1">
        <v>6</v>
      </c>
      <c r="IZ220" s="1">
        <v>7</v>
      </c>
      <c r="JA220" s="1">
        <v>8</v>
      </c>
      <c r="JB220" s="1">
        <v>9</v>
      </c>
      <c r="JC220" s="1">
        <v>10</v>
      </c>
      <c r="JD220" s="1">
        <v>11</v>
      </c>
    </row>
    <row r="221" spans="254:266" ht="43.5" x14ac:dyDescent="0.35">
      <c r="IT221" s="12" t="s">
        <v>14</v>
      </c>
      <c r="IU221" s="13" t="s">
        <v>8</v>
      </c>
      <c r="IV221" s="13" t="s">
        <v>4</v>
      </c>
      <c r="IW221" s="13" t="s">
        <v>5</v>
      </c>
      <c r="IX221" s="13" t="s">
        <v>6</v>
      </c>
      <c r="IY221" s="13" t="s">
        <v>15</v>
      </c>
      <c r="IZ221" s="13" t="s">
        <v>7</v>
      </c>
      <c r="JA221" s="12" t="s">
        <v>16</v>
      </c>
      <c r="JB221" s="12" t="s">
        <v>17</v>
      </c>
      <c r="JC221" s="12" t="s">
        <v>18</v>
      </c>
      <c r="JD221" s="12" t="s">
        <v>19</v>
      </c>
      <c r="JF221" s="1" t="s">
        <v>499</v>
      </c>
    </row>
    <row r="222" spans="254:266" x14ac:dyDescent="0.35">
      <c r="IT222" s="14">
        <v>1</v>
      </c>
      <c r="IU222" t="s">
        <v>20</v>
      </c>
      <c r="IV222" t="s">
        <v>377</v>
      </c>
      <c r="IW222" t="s">
        <v>21</v>
      </c>
      <c r="IX222" t="s">
        <v>22</v>
      </c>
      <c r="IY222" t="s">
        <v>23</v>
      </c>
      <c r="IZ222" t="s">
        <v>24</v>
      </c>
      <c r="JA222" s="14">
        <v>5</v>
      </c>
      <c r="JB222" s="14">
        <v>7</v>
      </c>
      <c r="JC222" s="14">
        <v>7</v>
      </c>
      <c r="JD222" s="14">
        <v>8</v>
      </c>
      <c r="JF222" s="1" t="s">
        <v>23</v>
      </c>
    </row>
    <row r="223" spans="254:266" x14ac:dyDescent="0.35">
      <c r="IT223" s="14">
        <v>2</v>
      </c>
      <c r="IU223" t="s">
        <v>25</v>
      </c>
      <c r="IV223" t="s">
        <v>377</v>
      </c>
      <c r="IW223" t="s">
        <v>21</v>
      </c>
      <c r="IX223" t="s">
        <v>22</v>
      </c>
      <c r="IY223" t="s">
        <v>23</v>
      </c>
      <c r="IZ223" t="s">
        <v>24</v>
      </c>
      <c r="JA223" s="14">
        <v>0</v>
      </c>
      <c r="JB223" s="14">
        <v>0</v>
      </c>
      <c r="JC223" s="14">
        <v>2</v>
      </c>
      <c r="JD223" s="14">
        <v>1</v>
      </c>
      <c r="JF223" s="1" t="s">
        <v>498</v>
      </c>
    </row>
    <row r="224" spans="254:266" x14ac:dyDescent="0.35">
      <c r="IT224" s="14">
        <v>3</v>
      </c>
      <c r="IU224" t="s">
        <v>450</v>
      </c>
      <c r="IV224" t="s">
        <v>378</v>
      </c>
      <c r="IW224" t="s">
        <v>21</v>
      </c>
      <c r="IX224" t="s">
        <v>22</v>
      </c>
      <c r="IY224" t="s">
        <v>23</v>
      </c>
      <c r="IZ224" t="s">
        <v>24</v>
      </c>
      <c r="JA224" s="14">
        <v>4</v>
      </c>
      <c r="JB224" s="14">
        <v>4</v>
      </c>
      <c r="JC224" s="14">
        <v>4</v>
      </c>
      <c r="JD224" s="14">
        <v>4</v>
      </c>
      <c r="JF224" s="1" t="s">
        <v>500</v>
      </c>
    </row>
    <row r="225" spans="254:266" x14ac:dyDescent="0.35">
      <c r="IT225" s="14">
        <v>4</v>
      </c>
      <c r="IU225" t="s">
        <v>26</v>
      </c>
      <c r="IV225" t="s">
        <v>378</v>
      </c>
      <c r="IW225" t="s">
        <v>21</v>
      </c>
      <c r="IX225" t="s">
        <v>22</v>
      </c>
      <c r="IY225" t="s">
        <v>23</v>
      </c>
      <c r="IZ225" t="s">
        <v>24</v>
      </c>
      <c r="JA225" s="14">
        <v>4</v>
      </c>
      <c r="JB225" s="14">
        <v>4</v>
      </c>
      <c r="JC225" s="14">
        <v>4</v>
      </c>
      <c r="JD225" s="14">
        <v>4</v>
      </c>
      <c r="JF225" s="1" t="s">
        <v>501</v>
      </c>
    </row>
    <row r="226" spans="254:266" x14ac:dyDescent="0.35">
      <c r="IT226" s="14">
        <v>5</v>
      </c>
      <c r="IU226" t="s">
        <v>28</v>
      </c>
      <c r="IV226" t="s">
        <v>378</v>
      </c>
      <c r="IW226" t="s">
        <v>21</v>
      </c>
      <c r="IX226" t="s">
        <v>22</v>
      </c>
      <c r="IY226" t="s">
        <v>23</v>
      </c>
      <c r="IZ226" t="s">
        <v>29</v>
      </c>
      <c r="JA226" s="14">
        <v>0</v>
      </c>
      <c r="JB226" s="14">
        <v>2</v>
      </c>
      <c r="JC226" s="14">
        <v>1</v>
      </c>
      <c r="JD226" s="14">
        <v>0</v>
      </c>
      <c r="JF226" s="1" t="s">
        <v>502</v>
      </c>
    </row>
    <row r="227" spans="254:266" x14ac:dyDescent="0.35">
      <c r="IT227" s="14">
        <v>6</v>
      </c>
      <c r="IU227" t="s">
        <v>31</v>
      </c>
      <c r="IV227" t="s">
        <v>378</v>
      </c>
      <c r="IW227" t="s">
        <v>21</v>
      </c>
      <c r="IX227" t="s">
        <v>22</v>
      </c>
      <c r="IY227" t="s">
        <v>23</v>
      </c>
      <c r="IZ227" t="s">
        <v>29</v>
      </c>
      <c r="JA227" s="14">
        <v>4</v>
      </c>
      <c r="JB227" s="14">
        <v>4</v>
      </c>
      <c r="JC227" s="14">
        <v>4</v>
      </c>
      <c r="JD227" s="14">
        <v>4</v>
      </c>
      <c r="JF227" s="1" t="s">
        <v>503</v>
      </c>
    </row>
    <row r="228" spans="254:266" x14ac:dyDescent="0.35">
      <c r="IT228" s="14">
        <v>7</v>
      </c>
      <c r="IU228" t="s">
        <v>33</v>
      </c>
      <c r="IV228" t="s">
        <v>378</v>
      </c>
      <c r="IW228" t="s">
        <v>21</v>
      </c>
      <c r="IX228" t="s">
        <v>22</v>
      </c>
      <c r="IY228" t="s">
        <v>23</v>
      </c>
      <c r="IZ228" t="s">
        <v>29</v>
      </c>
      <c r="JA228" s="14">
        <v>4</v>
      </c>
      <c r="JB228" s="14">
        <v>4</v>
      </c>
      <c r="JC228" s="14">
        <v>4</v>
      </c>
      <c r="JD228" s="14">
        <v>4</v>
      </c>
      <c r="JF228" s="1" t="s">
        <v>504</v>
      </c>
    </row>
    <row r="229" spans="254:266" x14ac:dyDescent="0.35">
      <c r="IT229" s="14">
        <v>8</v>
      </c>
      <c r="IU229" t="s">
        <v>35</v>
      </c>
      <c r="IV229" t="s">
        <v>378</v>
      </c>
      <c r="IW229" t="s">
        <v>21</v>
      </c>
      <c r="IX229" t="s">
        <v>22</v>
      </c>
      <c r="IY229" t="s">
        <v>23</v>
      </c>
      <c r="IZ229" t="s">
        <v>29</v>
      </c>
      <c r="JA229" s="14">
        <v>1</v>
      </c>
      <c r="JB229" s="14">
        <v>1</v>
      </c>
      <c r="JC229" s="14">
        <v>1</v>
      </c>
      <c r="JD229" s="14">
        <v>2</v>
      </c>
      <c r="JF229" s="1" t="s">
        <v>505</v>
      </c>
    </row>
    <row r="230" spans="254:266" x14ac:dyDescent="0.35">
      <c r="IT230" s="14">
        <v>9</v>
      </c>
      <c r="IU230" t="s">
        <v>37</v>
      </c>
      <c r="IV230" t="s">
        <v>378</v>
      </c>
      <c r="IW230" t="s">
        <v>21</v>
      </c>
      <c r="IX230" t="s">
        <v>22</v>
      </c>
      <c r="IY230" t="s">
        <v>23</v>
      </c>
      <c r="IZ230" t="s">
        <v>29</v>
      </c>
      <c r="JA230" s="14">
        <v>8</v>
      </c>
      <c r="JB230" s="14">
        <v>4</v>
      </c>
      <c r="JC230" s="14">
        <v>5</v>
      </c>
      <c r="JD230" s="14">
        <v>5</v>
      </c>
      <c r="JF230" s="1" t="s">
        <v>506</v>
      </c>
    </row>
    <row r="231" spans="254:266" x14ac:dyDescent="0.35">
      <c r="IT231" s="14">
        <v>10</v>
      </c>
      <c r="IU231" t="s">
        <v>39</v>
      </c>
      <c r="IV231" t="s">
        <v>378</v>
      </c>
      <c r="IW231" t="s">
        <v>21</v>
      </c>
      <c r="IX231" t="s">
        <v>22</v>
      </c>
      <c r="IY231" t="s">
        <v>23</v>
      </c>
      <c r="IZ231" t="s">
        <v>29</v>
      </c>
      <c r="JA231" s="14">
        <v>1</v>
      </c>
      <c r="JB231" s="14">
        <v>1</v>
      </c>
      <c r="JC231" s="14">
        <v>1</v>
      </c>
      <c r="JD231" s="14">
        <v>1</v>
      </c>
      <c r="JF231" s="1" t="s">
        <v>507</v>
      </c>
    </row>
    <row r="232" spans="254:266" x14ac:dyDescent="0.35">
      <c r="IT232" s="14">
        <v>11</v>
      </c>
      <c r="IU232" t="s">
        <v>41</v>
      </c>
      <c r="IV232" t="s">
        <v>378</v>
      </c>
      <c r="IW232" t="s">
        <v>21</v>
      </c>
      <c r="IX232" t="s">
        <v>22</v>
      </c>
      <c r="IY232" t="s">
        <v>23</v>
      </c>
      <c r="IZ232" t="s">
        <v>29</v>
      </c>
      <c r="JA232" s="14">
        <v>4</v>
      </c>
      <c r="JB232" s="14">
        <v>1</v>
      </c>
      <c r="JC232" s="14">
        <v>1</v>
      </c>
      <c r="JD232" s="14">
        <v>1</v>
      </c>
      <c r="JF232" s="1" t="s">
        <v>508</v>
      </c>
    </row>
    <row r="233" spans="254:266" x14ac:dyDescent="0.35">
      <c r="IT233" s="14">
        <v>12</v>
      </c>
      <c r="IU233" t="s">
        <v>43</v>
      </c>
      <c r="IV233" t="s">
        <v>378</v>
      </c>
      <c r="IW233" t="s">
        <v>21</v>
      </c>
      <c r="IX233" t="s">
        <v>22</v>
      </c>
      <c r="IY233" t="s">
        <v>23</v>
      </c>
      <c r="IZ233" t="s">
        <v>29</v>
      </c>
      <c r="JA233" s="14">
        <v>0</v>
      </c>
      <c r="JB233" s="14">
        <v>20</v>
      </c>
      <c r="JC233" s="14">
        <v>20</v>
      </c>
      <c r="JD233" s="14">
        <v>30</v>
      </c>
      <c r="JF233" s="1" t="s">
        <v>509</v>
      </c>
    </row>
    <row r="234" spans="254:266" x14ac:dyDescent="0.35">
      <c r="IT234" s="14">
        <v>13</v>
      </c>
      <c r="IU234" t="s">
        <v>45</v>
      </c>
      <c r="IV234" t="s">
        <v>378</v>
      </c>
      <c r="IW234" t="s">
        <v>21</v>
      </c>
      <c r="IX234" t="s">
        <v>22</v>
      </c>
      <c r="IY234" t="s">
        <v>23</v>
      </c>
      <c r="IZ234" t="s">
        <v>29</v>
      </c>
      <c r="JA234" s="14">
        <v>0</v>
      </c>
      <c r="JB234" s="14">
        <v>30</v>
      </c>
      <c r="JC234" s="14">
        <v>30</v>
      </c>
      <c r="JD234" s="14">
        <v>54</v>
      </c>
      <c r="JF234" s="1" t="s">
        <v>510</v>
      </c>
    </row>
    <row r="235" spans="254:266" x14ac:dyDescent="0.35">
      <c r="IT235" s="14">
        <v>14</v>
      </c>
      <c r="IU235" t="s">
        <v>47</v>
      </c>
      <c r="IV235" t="s">
        <v>378</v>
      </c>
      <c r="IW235" t="s">
        <v>21</v>
      </c>
      <c r="IX235" t="s">
        <v>22</v>
      </c>
      <c r="IY235" t="s">
        <v>23</v>
      </c>
      <c r="IZ235" t="s">
        <v>48</v>
      </c>
      <c r="JA235" s="14">
        <v>4200</v>
      </c>
      <c r="JB235" s="14">
        <v>4200</v>
      </c>
      <c r="JC235" s="14">
        <v>4200</v>
      </c>
      <c r="JD235" s="14">
        <v>4200</v>
      </c>
      <c r="JF235" s="1" t="s">
        <v>511</v>
      </c>
    </row>
    <row r="236" spans="254:266" x14ac:dyDescent="0.35">
      <c r="IT236" s="14">
        <v>15</v>
      </c>
      <c r="IU236" t="s">
        <v>50</v>
      </c>
      <c r="IV236" t="s">
        <v>378</v>
      </c>
      <c r="IW236" t="s">
        <v>21</v>
      </c>
      <c r="IX236" t="s">
        <v>22</v>
      </c>
      <c r="IY236" t="s">
        <v>23</v>
      </c>
      <c r="IZ236" t="s">
        <v>48</v>
      </c>
      <c r="JA236" s="14">
        <v>0</v>
      </c>
      <c r="JB236" s="14">
        <v>5</v>
      </c>
      <c r="JC236" s="14">
        <v>5</v>
      </c>
      <c r="JD236" s="14">
        <v>10</v>
      </c>
      <c r="JF236" s="1" t="s">
        <v>512</v>
      </c>
    </row>
    <row r="237" spans="254:266" x14ac:dyDescent="0.35">
      <c r="IT237" s="14">
        <v>16</v>
      </c>
      <c r="IU237" t="s">
        <v>52</v>
      </c>
      <c r="IV237" t="s">
        <v>378</v>
      </c>
      <c r="IW237" t="s">
        <v>21</v>
      </c>
      <c r="IX237" t="s">
        <v>22</v>
      </c>
      <c r="IY237" t="s">
        <v>23</v>
      </c>
      <c r="IZ237" t="s">
        <v>48</v>
      </c>
      <c r="JA237" s="14">
        <v>0</v>
      </c>
      <c r="JB237" s="14">
        <v>1</v>
      </c>
      <c r="JC237" s="14">
        <v>1</v>
      </c>
      <c r="JD237" s="14">
        <v>2</v>
      </c>
      <c r="JF237" s="1" t="s">
        <v>513</v>
      </c>
    </row>
    <row r="238" spans="254:266" x14ac:dyDescent="0.35">
      <c r="IT238" s="14">
        <v>17</v>
      </c>
      <c r="IU238" t="s">
        <v>54</v>
      </c>
      <c r="IV238" t="s">
        <v>378</v>
      </c>
      <c r="IW238" t="s">
        <v>21</v>
      </c>
      <c r="IX238" t="s">
        <v>22</v>
      </c>
      <c r="IY238" t="s">
        <v>23</v>
      </c>
      <c r="IZ238" t="s">
        <v>48</v>
      </c>
      <c r="JA238" s="14">
        <v>0</v>
      </c>
      <c r="JB238" s="14">
        <v>1</v>
      </c>
      <c r="JC238" s="14">
        <v>1</v>
      </c>
      <c r="JD238" s="14">
        <v>2</v>
      </c>
      <c r="JF238" s="1" t="s">
        <v>514</v>
      </c>
    </row>
    <row r="239" spans="254:266" x14ac:dyDescent="0.35">
      <c r="IT239" s="14">
        <v>18</v>
      </c>
      <c r="IU239" t="s">
        <v>56</v>
      </c>
      <c r="IV239" t="s">
        <v>379</v>
      </c>
      <c r="IW239" t="s">
        <v>21</v>
      </c>
      <c r="IX239" t="s">
        <v>57</v>
      </c>
      <c r="IY239" t="s">
        <v>27</v>
      </c>
      <c r="IZ239" t="s">
        <v>58</v>
      </c>
      <c r="JA239" s="14">
        <v>1</v>
      </c>
      <c r="JB239" s="14">
        <v>1</v>
      </c>
      <c r="JC239" s="14">
        <v>1</v>
      </c>
      <c r="JD239" s="14">
        <v>1</v>
      </c>
      <c r="JF239" s="1" t="s">
        <v>515</v>
      </c>
    </row>
    <row r="240" spans="254:266" x14ac:dyDescent="0.35">
      <c r="IT240" s="14">
        <v>19</v>
      </c>
      <c r="IU240" t="s">
        <v>60</v>
      </c>
      <c r="IV240" t="s">
        <v>379</v>
      </c>
      <c r="IW240" t="s">
        <v>21</v>
      </c>
      <c r="IX240" t="s">
        <v>57</v>
      </c>
      <c r="IY240" t="s">
        <v>27</v>
      </c>
      <c r="IZ240" t="s">
        <v>58</v>
      </c>
      <c r="JA240" s="14">
        <v>3</v>
      </c>
      <c r="JB240" s="14">
        <v>11</v>
      </c>
      <c r="JC240" s="14">
        <v>20</v>
      </c>
      <c r="JD240" s="14">
        <v>20</v>
      </c>
      <c r="JF240" s="1" t="s">
        <v>516</v>
      </c>
    </row>
    <row r="241" spans="254:266" x14ac:dyDescent="0.35">
      <c r="IT241" s="14">
        <v>20</v>
      </c>
      <c r="IU241" t="s">
        <v>62</v>
      </c>
      <c r="IV241" t="s">
        <v>379</v>
      </c>
      <c r="IW241" t="s">
        <v>21</v>
      </c>
      <c r="IX241" t="s">
        <v>57</v>
      </c>
      <c r="IY241" t="s">
        <v>27</v>
      </c>
      <c r="IZ241" t="s">
        <v>58</v>
      </c>
      <c r="JA241" s="14">
        <v>1</v>
      </c>
      <c r="JB241" s="14">
        <v>1</v>
      </c>
      <c r="JC241" s="14">
        <v>1</v>
      </c>
      <c r="JD241" s="14">
        <v>1</v>
      </c>
      <c r="JF241" s="1" t="s">
        <v>517</v>
      </c>
    </row>
    <row r="242" spans="254:266" x14ac:dyDescent="0.35">
      <c r="IT242" s="14">
        <v>21</v>
      </c>
      <c r="IU242" t="s">
        <v>63</v>
      </c>
      <c r="IV242" t="s">
        <v>379</v>
      </c>
      <c r="IW242" t="s">
        <v>21</v>
      </c>
      <c r="IX242" t="s">
        <v>57</v>
      </c>
      <c r="IY242" t="s">
        <v>27</v>
      </c>
      <c r="IZ242" t="s">
        <v>58</v>
      </c>
      <c r="JA242" s="14">
        <v>1</v>
      </c>
      <c r="JB242" s="14">
        <v>1</v>
      </c>
      <c r="JC242" s="14">
        <v>1</v>
      </c>
      <c r="JD242" s="14">
        <v>1</v>
      </c>
      <c r="JF242" s="1" t="s">
        <v>518</v>
      </c>
    </row>
    <row r="243" spans="254:266" x14ac:dyDescent="0.35">
      <c r="IT243" s="14">
        <v>22</v>
      </c>
      <c r="IU243" t="s">
        <v>64</v>
      </c>
      <c r="IV243" t="s">
        <v>379</v>
      </c>
      <c r="IW243" t="s">
        <v>21</v>
      </c>
      <c r="IX243" t="s">
        <v>57</v>
      </c>
      <c r="IY243" t="s">
        <v>27</v>
      </c>
      <c r="IZ243" t="s">
        <v>58</v>
      </c>
      <c r="JA243" s="14">
        <v>1</v>
      </c>
      <c r="JB243" s="14">
        <v>1</v>
      </c>
      <c r="JC243" s="14">
        <v>1</v>
      </c>
      <c r="JD243" s="14">
        <v>1</v>
      </c>
      <c r="JF243" s="1" t="s">
        <v>519</v>
      </c>
    </row>
    <row r="244" spans="254:266" x14ac:dyDescent="0.35">
      <c r="IT244" s="14">
        <v>23</v>
      </c>
      <c r="IU244" t="s">
        <v>65</v>
      </c>
      <c r="IV244" t="s">
        <v>379</v>
      </c>
      <c r="IW244" t="s">
        <v>21</v>
      </c>
      <c r="IX244" t="s">
        <v>57</v>
      </c>
      <c r="IY244" t="s">
        <v>27</v>
      </c>
      <c r="IZ244" t="s">
        <v>58</v>
      </c>
      <c r="JA244" s="14">
        <v>1</v>
      </c>
      <c r="JB244" s="14">
        <v>1</v>
      </c>
      <c r="JC244" s="14">
        <v>1</v>
      </c>
      <c r="JD244" s="14">
        <v>1</v>
      </c>
    </row>
    <row r="245" spans="254:266" x14ac:dyDescent="0.35">
      <c r="IT245" s="14">
        <v>24</v>
      </c>
      <c r="IU245" t="s">
        <v>66</v>
      </c>
      <c r="IV245" t="s">
        <v>379</v>
      </c>
      <c r="IW245" t="s">
        <v>21</v>
      </c>
      <c r="IX245" t="s">
        <v>57</v>
      </c>
      <c r="IY245" t="s">
        <v>27</v>
      </c>
      <c r="IZ245" t="s">
        <v>58</v>
      </c>
      <c r="JA245" s="14">
        <v>2</v>
      </c>
      <c r="JB245" s="14">
        <v>3</v>
      </c>
      <c r="JC245" s="14">
        <v>5</v>
      </c>
      <c r="JD245" s="14">
        <v>5</v>
      </c>
    </row>
    <row r="246" spans="254:266" x14ac:dyDescent="0.35">
      <c r="IT246" s="14">
        <v>25</v>
      </c>
      <c r="IU246" t="s">
        <v>67</v>
      </c>
      <c r="IV246" t="s">
        <v>379</v>
      </c>
      <c r="IW246" t="s">
        <v>21</v>
      </c>
      <c r="IX246" t="s">
        <v>57</v>
      </c>
      <c r="IY246" t="s">
        <v>27</v>
      </c>
      <c r="IZ246" t="s">
        <v>58</v>
      </c>
      <c r="JA246" s="14">
        <v>1</v>
      </c>
      <c r="JB246" s="14">
        <v>1</v>
      </c>
      <c r="JC246" s="14">
        <v>1</v>
      </c>
      <c r="JD246" s="14">
        <v>1</v>
      </c>
    </row>
    <row r="247" spans="254:266" x14ac:dyDescent="0.35">
      <c r="IT247" s="14">
        <v>26</v>
      </c>
      <c r="IU247" t="s">
        <v>68</v>
      </c>
      <c r="IV247" t="s">
        <v>379</v>
      </c>
      <c r="IW247" t="s">
        <v>21</v>
      </c>
      <c r="IX247" t="s">
        <v>57</v>
      </c>
      <c r="IY247" t="s">
        <v>27</v>
      </c>
      <c r="IZ247" t="s">
        <v>58</v>
      </c>
      <c r="JA247" s="14">
        <v>1</v>
      </c>
      <c r="JB247" s="14">
        <v>1</v>
      </c>
      <c r="JC247" s="14">
        <v>1</v>
      </c>
      <c r="JD247" s="14">
        <v>1</v>
      </c>
    </row>
    <row r="248" spans="254:266" x14ac:dyDescent="0.35">
      <c r="IT248" s="14">
        <v>27</v>
      </c>
      <c r="IU248" t="s">
        <v>69</v>
      </c>
      <c r="IV248" t="s">
        <v>379</v>
      </c>
      <c r="IW248" t="s">
        <v>21</v>
      </c>
      <c r="IX248" t="s">
        <v>57</v>
      </c>
      <c r="IY248" t="s">
        <v>27</v>
      </c>
      <c r="IZ248" t="s">
        <v>58</v>
      </c>
      <c r="JA248" s="14">
        <v>1</v>
      </c>
      <c r="JB248" s="14">
        <v>1</v>
      </c>
      <c r="JC248" s="14">
        <v>1</v>
      </c>
      <c r="JD248" s="14">
        <v>1</v>
      </c>
    </row>
    <row r="249" spans="254:266" x14ac:dyDescent="0.35">
      <c r="IT249" s="14">
        <v>28</v>
      </c>
      <c r="IU249" t="s">
        <v>70</v>
      </c>
      <c r="IV249" t="s">
        <v>379</v>
      </c>
      <c r="IW249" t="s">
        <v>21</v>
      </c>
      <c r="IX249" t="s">
        <v>57</v>
      </c>
      <c r="IY249" t="s">
        <v>27</v>
      </c>
      <c r="IZ249" t="s">
        <v>58</v>
      </c>
      <c r="JA249" s="14">
        <v>1</v>
      </c>
      <c r="JB249" s="14">
        <v>1</v>
      </c>
      <c r="JC249" s="14">
        <v>1</v>
      </c>
      <c r="JD249" s="14">
        <v>1</v>
      </c>
    </row>
    <row r="250" spans="254:266" x14ac:dyDescent="0.35">
      <c r="IT250" s="14">
        <v>29</v>
      </c>
      <c r="IU250" t="s">
        <v>71</v>
      </c>
      <c r="IV250" t="s">
        <v>379</v>
      </c>
      <c r="IW250" t="s">
        <v>21</v>
      </c>
      <c r="IX250" t="s">
        <v>57</v>
      </c>
      <c r="IY250" t="s">
        <v>27</v>
      </c>
      <c r="IZ250" t="s">
        <v>58</v>
      </c>
      <c r="JA250" s="14">
        <v>1</v>
      </c>
      <c r="JB250" s="14">
        <v>1</v>
      </c>
      <c r="JC250" s="14">
        <v>1</v>
      </c>
      <c r="JD250" s="14">
        <v>1</v>
      </c>
    </row>
    <row r="251" spans="254:266" x14ac:dyDescent="0.35">
      <c r="IT251" s="14">
        <v>30</v>
      </c>
      <c r="IU251" t="s">
        <v>72</v>
      </c>
      <c r="IV251" t="s">
        <v>379</v>
      </c>
      <c r="IW251" t="s">
        <v>21</v>
      </c>
      <c r="IX251" t="s">
        <v>57</v>
      </c>
      <c r="IY251" t="s">
        <v>27</v>
      </c>
      <c r="IZ251" t="s">
        <v>58</v>
      </c>
      <c r="JA251" s="14">
        <v>0.01</v>
      </c>
      <c r="JB251" s="14">
        <v>0.04</v>
      </c>
      <c r="JC251" s="14">
        <v>0.05</v>
      </c>
      <c r="JD251" s="14">
        <v>0.05</v>
      </c>
    </row>
    <row r="252" spans="254:266" x14ac:dyDescent="0.35">
      <c r="IT252" s="14">
        <v>31</v>
      </c>
      <c r="IU252" t="s">
        <v>73</v>
      </c>
      <c r="IV252" t="s">
        <v>379</v>
      </c>
      <c r="IW252" t="s">
        <v>21</v>
      </c>
      <c r="IX252" t="s">
        <v>57</v>
      </c>
      <c r="IY252" t="s">
        <v>27</v>
      </c>
      <c r="IZ252" t="s">
        <v>58</v>
      </c>
      <c r="JA252" s="14">
        <v>10</v>
      </c>
      <c r="JB252" s="14">
        <v>40</v>
      </c>
      <c r="JC252" s="14">
        <v>50</v>
      </c>
      <c r="JD252" s="14">
        <v>50</v>
      </c>
    </row>
    <row r="253" spans="254:266" x14ac:dyDescent="0.35">
      <c r="IT253" s="14">
        <v>32</v>
      </c>
      <c r="IU253" t="s">
        <v>74</v>
      </c>
      <c r="IV253" t="s">
        <v>379</v>
      </c>
      <c r="IW253" t="s">
        <v>21</v>
      </c>
      <c r="IX253" t="s">
        <v>57</v>
      </c>
      <c r="IY253" t="s">
        <v>27</v>
      </c>
      <c r="IZ253" t="s">
        <v>58</v>
      </c>
      <c r="JA253" s="14">
        <v>1</v>
      </c>
      <c r="JB253" s="14">
        <v>1</v>
      </c>
      <c r="JC253" s="14">
        <v>1</v>
      </c>
      <c r="JD253" s="14">
        <v>1</v>
      </c>
    </row>
    <row r="254" spans="254:266" x14ac:dyDescent="0.35">
      <c r="IT254" s="14">
        <v>33</v>
      </c>
      <c r="IU254" t="s">
        <v>75</v>
      </c>
      <c r="IV254" t="s">
        <v>379</v>
      </c>
      <c r="IW254" t="s">
        <v>21</v>
      </c>
      <c r="IX254" t="s">
        <v>57</v>
      </c>
      <c r="IY254" t="s">
        <v>27</v>
      </c>
      <c r="IZ254" t="s">
        <v>58</v>
      </c>
      <c r="JA254" s="14">
        <v>1</v>
      </c>
      <c r="JB254" s="14">
        <v>1</v>
      </c>
      <c r="JC254" s="14">
        <v>1</v>
      </c>
      <c r="JD254" s="14">
        <v>1</v>
      </c>
    </row>
    <row r="255" spans="254:266" x14ac:dyDescent="0.35">
      <c r="IT255" s="14">
        <v>34</v>
      </c>
      <c r="IU255" t="s">
        <v>76</v>
      </c>
      <c r="IV255" t="s">
        <v>379</v>
      </c>
      <c r="IW255" t="s">
        <v>21</v>
      </c>
      <c r="IX255" t="s">
        <v>57</v>
      </c>
      <c r="IY255" t="s">
        <v>27</v>
      </c>
      <c r="IZ255" t="s">
        <v>58</v>
      </c>
      <c r="JA255" s="14">
        <v>1</v>
      </c>
      <c r="JB255" s="14">
        <v>1</v>
      </c>
      <c r="JC255" s="14">
        <v>1</v>
      </c>
      <c r="JD255" s="14">
        <v>1</v>
      </c>
    </row>
    <row r="256" spans="254:266" x14ac:dyDescent="0.35">
      <c r="IT256" s="14">
        <v>35</v>
      </c>
      <c r="IU256" t="s">
        <v>77</v>
      </c>
      <c r="IV256" t="s">
        <v>379</v>
      </c>
      <c r="IW256" t="s">
        <v>21</v>
      </c>
      <c r="IX256" t="s">
        <v>57</v>
      </c>
      <c r="IY256" t="s">
        <v>27</v>
      </c>
      <c r="IZ256" t="s">
        <v>58</v>
      </c>
      <c r="JA256" s="14">
        <v>1</v>
      </c>
      <c r="JB256" s="14">
        <v>1</v>
      </c>
      <c r="JC256" s="14">
        <v>1</v>
      </c>
      <c r="JD256" s="14">
        <v>1</v>
      </c>
    </row>
    <row r="257" spans="254:264" x14ac:dyDescent="0.35">
      <c r="IT257" s="14">
        <v>36</v>
      </c>
      <c r="IU257" t="s">
        <v>78</v>
      </c>
      <c r="IV257" t="s">
        <v>379</v>
      </c>
      <c r="IW257" t="s">
        <v>21</v>
      </c>
      <c r="IX257" t="s">
        <v>57</v>
      </c>
      <c r="IY257" t="s">
        <v>27</v>
      </c>
      <c r="IZ257" t="s">
        <v>58</v>
      </c>
      <c r="JA257" s="14">
        <v>1</v>
      </c>
      <c r="JB257" s="14">
        <v>1</v>
      </c>
      <c r="JC257" s="14">
        <v>1</v>
      </c>
      <c r="JD257" s="14">
        <v>1</v>
      </c>
    </row>
    <row r="258" spans="254:264" x14ac:dyDescent="0.35">
      <c r="IT258" s="14">
        <v>37</v>
      </c>
      <c r="IU258" t="s">
        <v>79</v>
      </c>
      <c r="IV258" t="s">
        <v>379</v>
      </c>
      <c r="IW258" t="s">
        <v>21</v>
      </c>
      <c r="IX258" t="s">
        <v>57</v>
      </c>
      <c r="IY258" t="s">
        <v>27</v>
      </c>
      <c r="IZ258" t="s">
        <v>58</v>
      </c>
      <c r="JA258" s="14">
        <v>1</v>
      </c>
      <c r="JB258" s="14">
        <v>1</v>
      </c>
      <c r="JC258" s="14">
        <v>1</v>
      </c>
      <c r="JD258" s="14">
        <v>1</v>
      </c>
    </row>
    <row r="259" spans="254:264" x14ac:dyDescent="0.35">
      <c r="IT259" s="14">
        <v>38</v>
      </c>
      <c r="IU259" t="s">
        <v>80</v>
      </c>
      <c r="IV259" t="s">
        <v>379</v>
      </c>
      <c r="IW259" t="s">
        <v>21</v>
      </c>
      <c r="IX259" t="s">
        <v>57</v>
      </c>
      <c r="IY259" t="s">
        <v>27</v>
      </c>
      <c r="IZ259" t="s">
        <v>58</v>
      </c>
      <c r="JA259" s="14">
        <v>1</v>
      </c>
      <c r="JB259" s="14">
        <v>1</v>
      </c>
      <c r="JC259" s="14">
        <v>1</v>
      </c>
      <c r="JD259" s="14">
        <v>1</v>
      </c>
    </row>
    <row r="260" spans="254:264" x14ac:dyDescent="0.35">
      <c r="IT260" s="14">
        <v>39</v>
      </c>
      <c r="IU260" t="s">
        <v>81</v>
      </c>
      <c r="IV260" t="s">
        <v>379</v>
      </c>
      <c r="IW260" t="s">
        <v>21</v>
      </c>
      <c r="IX260" t="s">
        <v>57</v>
      </c>
      <c r="IY260" t="s">
        <v>27</v>
      </c>
      <c r="IZ260" t="s">
        <v>58</v>
      </c>
      <c r="JA260" s="14">
        <v>1</v>
      </c>
      <c r="JB260" s="14">
        <v>1</v>
      </c>
      <c r="JC260" s="14">
        <v>1</v>
      </c>
      <c r="JD260" s="14">
        <v>1</v>
      </c>
    </row>
    <row r="261" spans="254:264" x14ac:dyDescent="0.35">
      <c r="IT261" s="14">
        <v>40</v>
      </c>
      <c r="IU261" t="s">
        <v>82</v>
      </c>
      <c r="IV261" t="s">
        <v>379</v>
      </c>
      <c r="IW261" t="s">
        <v>21</v>
      </c>
      <c r="IX261" t="s">
        <v>57</v>
      </c>
      <c r="IY261" t="s">
        <v>27</v>
      </c>
      <c r="IZ261" t="s">
        <v>58</v>
      </c>
      <c r="JA261" s="14">
        <v>1</v>
      </c>
      <c r="JB261" s="14">
        <v>1</v>
      </c>
      <c r="JC261" s="14">
        <v>1</v>
      </c>
      <c r="JD261" s="14">
        <v>1</v>
      </c>
    </row>
    <row r="262" spans="254:264" x14ac:dyDescent="0.35">
      <c r="IT262" s="14">
        <v>41</v>
      </c>
      <c r="IU262" t="s">
        <v>83</v>
      </c>
      <c r="IV262" t="s">
        <v>379</v>
      </c>
      <c r="IW262" t="s">
        <v>21</v>
      </c>
      <c r="IX262" t="s">
        <v>57</v>
      </c>
      <c r="IY262" t="s">
        <v>27</v>
      </c>
      <c r="IZ262" t="s">
        <v>58</v>
      </c>
      <c r="JA262" s="14">
        <v>1</v>
      </c>
      <c r="JB262" s="14">
        <v>1</v>
      </c>
      <c r="JC262" s="14">
        <v>1</v>
      </c>
      <c r="JD262" s="14">
        <v>1</v>
      </c>
    </row>
    <row r="263" spans="254:264" x14ac:dyDescent="0.35">
      <c r="IT263" s="14">
        <v>42</v>
      </c>
      <c r="IU263" t="s">
        <v>84</v>
      </c>
      <c r="IV263" t="s">
        <v>379</v>
      </c>
      <c r="IW263" t="s">
        <v>21</v>
      </c>
      <c r="IX263" t="s">
        <v>57</v>
      </c>
      <c r="IY263" t="s">
        <v>27</v>
      </c>
      <c r="IZ263" t="s">
        <v>58</v>
      </c>
      <c r="JA263" s="14">
        <v>1</v>
      </c>
      <c r="JB263" s="14">
        <v>1</v>
      </c>
      <c r="JC263" s="14">
        <v>1</v>
      </c>
      <c r="JD263" s="14">
        <v>1</v>
      </c>
    </row>
    <row r="264" spans="254:264" x14ac:dyDescent="0.35">
      <c r="IT264" s="14">
        <v>43</v>
      </c>
      <c r="IU264" t="s">
        <v>85</v>
      </c>
      <c r="IV264" t="s">
        <v>379</v>
      </c>
      <c r="IW264" t="s">
        <v>21</v>
      </c>
      <c r="IX264" t="s">
        <v>57</v>
      </c>
      <c r="IY264" t="s">
        <v>27</v>
      </c>
      <c r="IZ264" t="s">
        <v>58</v>
      </c>
      <c r="JA264" s="14">
        <v>1</v>
      </c>
      <c r="JB264" s="14">
        <v>1</v>
      </c>
      <c r="JC264" s="14">
        <v>1</v>
      </c>
      <c r="JD264" s="14">
        <v>1</v>
      </c>
    </row>
    <row r="265" spans="254:264" x14ac:dyDescent="0.35">
      <c r="IT265" s="14">
        <v>44</v>
      </c>
      <c r="IU265" t="s">
        <v>86</v>
      </c>
      <c r="IV265" t="s">
        <v>379</v>
      </c>
      <c r="IW265" t="s">
        <v>21</v>
      </c>
      <c r="IX265" t="s">
        <v>57</v>
      </c>
      <c r="IY265" t="s">
        <v>27</v>
      </c>
      <c r="IZ265" t="s">
        <v>58</v>
      </c>
      <c r="JA265" s="14">
        <v>1</v>
      </c>
      <c r="JB265" s="14">
        <v>1</v>
      </c>
      <c r="JC265" s="14">
        <v>1</v>
      </c>
      <c r="JD265" s="14">
        <v>1</v>
      </c>
    </row>
    <row r="266" spans="254:264" x14ac:dyDescent="0.35">
      <c r="IT266" s="14">
        <v>45</v>
      </c>
      <c r="IU266" t="s">
        <v>87</v>
      </c>
      <c r="IV266" t="s">
        <v>379</v>
      </c>
      <c r="IW266" t="s">
        <v>21</v>
      </c>
      <c r="IX266" t="s">
        <v>57</v>
      </c>
      <c r="IY266" t="s">
        <v>27</v>
      </c>
      <c r="IZ266" t="s">
        <v>58</v>
      </c>
      <c r="JA266" s="14">
        <v>1</v>
      </c>
      <c r="JB266" s="14">
        <v>1</v>
      </c>
      <c r="JC266" s="14">
        <v>1</v>
      </c>
      <c r="JD266" s="14">
        <v>1</v>
      </c>
    </row>
    <row r="267" spans="254:264" x14ac:dyDescent="0.35">
      <c r="IT267" s="14">
        <v>46</v>
      </c>
      <c r="IU267" t="s">
        <v>88</v>
      </c>
      <c r="IV267" t="s">
        <v>379</v>
      </c>
      <c r="IW267" t="s">
        <v>21</v>
      </c>
      <c r="IX267" t="s">
        <v>57</v>
      </c>
      <c r="IY267" t="s">
        <v>27</v>
      </c>
      <c r="IZ267" t="s">
        <v>58</v>
      </c>
      <c r="JA267" s="14">
        <v>1</v>
      </c>
      <c r="JB267" s="14">
        <v>1</v>
      </c>
      <c r="JC267" s="14">
        <v>1</v>
      </c>
      <c r="JD267" s="14">
        <v>1</v>
      </c>
    </row>
    <row r="268" spans="254:264" x14ac:dyDescent="0.35">
      <c r="IT268" s="14">
        <v>47</v>
      </c>
      <c r="IU268" t="s">
        <v>89</v>
      </c>
      <c r="IV268" t="s">
        <v>379</v>
      </c>
      <c r="IW268" t="s">
        <v>21</v>
      </c>
      <c r="IX268" t="s">
        <v>57</v>
      </c>
      <c r="IY268" t="s">
        <v>27</v>
      </c>
      <c r="IZ268" t="s">
        <v>58</v>
      </c>
      <c r="JA268" s="14">
        <v>1</v>
      </c>
      <c r="JB268" s="14">
        <v>1</v>
      </c>
      <c r="JC268" s="14">
        <v>1</v>
      </c>
      <c r="JD268" s="14">
        <v>1</v>
      </c>
    </row>
    <row r="269" spans="254:264" x14ac:dyDescent="0.35">
      <c r="IT269" s="14">
        <v>48</v>
      </c>
      <c r="IU269" t="s">
        <v>90</v>
      </c>
      <c r="IV269" t="s">
        <v>379</v>
      </c>
      <c r="IW269" t="s">
        <v>21</v>
      </c>
      <c r="IX269" t="s">
        <v>57</v>
      </c>
      <c r="IY269" t="s">
        <v>27</v>
      </c>
      <c r="IZ269" t="s">
        <v>58</v>
      </c>
      <c r="JA269" s="14">
        <v>1</v>
      </c>
      <c r="JB269" s="14">
        <v>1</v>
      </c>
      <c r="JC269" s="14">
        <v>1</v>
      </c>
      <c r="JD269" s="14">
        <v>1</v>
      </c>
    </row>
    <row r="270" spans="254:264" x14ac:dyDescent="0.35">
      <c r="IT270" s="14">
        <v>49</v>
      </c>
      <c r="IU270" t="s">
        <v>91</v>
      </c>
      <c r="IV270" t="s">
        <v>379</v>
      </c>
      <c r="IW270" t="s">
        <v>21</v>
      </c>
      <c r="IX270" t="s">
        <v>57</v>
      </c>
      <c r="IY270" t="s">
        <v>27</v>
      </c>
      <c r="IZ270" t="s">
        <v>58</v>
      </c>
      <c r="JA270" s="14">
        <v>1</v>
      </c>
      <c r="JB270" s="14">
        <v>1</v>
      </c>
      <c r="JC270" s="14">
        <v>1</v>
      </c>
      <c r="JD270" s="14">
        <v>1</v>
      </c>
    </row>
    <row r="271" spans="254:264" x14ac:dyDescent="0.35">
      <c r="IT271" s="14">
        <v>50</v>
      </c>
      <c r="IU271" t="s">
        <v>92</v>
      </c>
      <c r="IV271" t="s">
        <v>379</v>
      </c>
      <c r="IW271" t="s">
        <v>21</v>
      </c>
      <c r="IX271" t="s">
        <v>57</v>
      </c>
      <c r="IY271" t="s">
        <v>27</v>
      </c>
      <c r="IZ271" t="s">
        <v>58</v>
      </c>
      <c r="JA271" s="14">
        <v>1</v>
      </c>
      <c r="JB271" s="14">
        <v>1</v>
      </c>
      <c r="JC271" s="14">
        <v>1</v>
      </c>
      <c r="JD271" s="14">
        <v>1</v>
      </c>
    </row>
    <row r="272" spans="254:264" x14ac:dyDescent="0.35">
      <c r="IT272" s="14">
        <v>51</v>
      </c>
      <c r="IU272" t="s">
        <v>93</v>
      </c>
      <c r="IV272" t="s">
        <v>379</v>
      </c>
      <c r="IW272" t="s">
        <v>21</v>
      </c>
      <c r="IX272" t="s">
        <v>57</v>
      </c>
      <c r="IY272" t="s">
        <v>27</v>
      </c>
      <c r="IZ272" t="s">
        <v>58</v>
      </c>
      <c r="JA272" s="14">
        <v>1</v>
      </c>
      <c r="JB272" s="14">
        <v>1</v>
      </c>
      <c r="JC272" s="14">
        <v>1</v>
      </c>
      <c r="JD272" s="14">
        <v>1</v>
      </c>
    </row>
    <row r="273" spans="254:264" x14ac:dyDescent="0.35">
      <c r="IT273" s="14">
        <v>52</v>
      </c>
      <c r="IU273" t="s">
        <v>94</v>
      </c>
      <c r="IV273" t="s">
        <v>379</v>
      </c>
      <c r="IW273" t="s">
        <v>21</v>
      </c>
      <c r="IX273" t="s">
        <v>57</v>
      </c>
      <c r="IY273" t="s">
        <v>27</v>
      </c>
      <c r="IZ273" t="s">
        <v>58</v>
      </c>
      <c r="JA273" s="14">
        <v>1</v>
      </c>
      <c r="JB273" s="14">
        <v>1</v>
      </c>
      <c r="JC273" s="14">
        <v>1</v>
      </c>
      <c r="JD273" s="14">
        <v>1</v>
      </c>
    </row>
    <row r="274" spans="254:264" x14ac:dyDescent="0.35">
      <c r="IT274" s="14">
        <v>53</v>
      </c>
      <c r="IU274" t="s">
        <v>95</v>
      </c>
      <c r="IV274" t="s">
        <v>379</v>
      </c>
      <c r="IW274" t="s">
        <v>21</v>
      </c>
      <c r="IX274" t="s">
        <v>57</v>
      </c>
      <c r="IY274" t="s">
        <v>27</v>
      </c>
      <c r="IZ274" t="s">
        <v>58</v>
      </c>
      <c r="JA274" s="14">
        <v>1</v>
      </c>
      <c r="JB274" s="14">
        <v>1</v>
      </c>
      <c r="JC274" s="14">
        <v>1</v>
      </c>
      <c r="JD274" s="14">
        <v>1</v>
      </c>
    </row>
    <row r="275" spans="254:264" x14ac:dyDescent="0.35">
      <c r="IT275" s="14">
        <v>54</v>
      </c>
      <c r="IU275" t="s">
        <v>96</v>
      </c>
      <c r="IV275" t="s">
        <v>379</v>
      </c>
      <c r="IW275" t="s">
        <v>21</v>
      </c>
      <c r="IX275" t="s">
        <v>57</v>
      </c>
      <c r="IY275" t="s">
        <v>27</v>
      </c>
      <c r="IZ275" t="s">
        <v>58</v>
      </c>
      <c r="JA275" s="14">
        <v>1</v>
      </c>
      <c r="JB275" s="14">
        <v>1</v>
      </c>
      <c r="JC275" s="14">
        <v>1</v>
      </c>
      <c r="JD275" s="14">
        <v>1</v>
      </c>
    </row>
    <row r="276" spans="254:264" x14ac:dyDescent="0.35">
      <c r="IT276" s="14">
        <v>55</v>
      </c>
      <c r="IU276" t="s">
        <v>97</v>
      </c>
      <c r="IV276" t="s">
        <v>379</v>
      </c>
      <c r="IW276" t="s">
        <v>21</v>
      </c>
      <c r="IX276" t="s">
        <v>57</v>
      </c>
      <c r="IY276" t="s">
        <v>27</v>
      </c>
      <c r="IZ276" t="s">
        <v>58</v>
      </c>
      <c r="JA276" s="14">
        <v>1</v>
      </c>
      <c r="JB276" s="14">
        <v>1</v>
      </c>
      <c r="JC276" s="14">
        <v>1</v>
      </c>
      <c r="JD276" s="14">
        <v>1</v>
      </c>
    </row>
    <row r="277" spans="254:264" x14ac:dyDescent="0.35">
      <c r="IT277" s="14">
        <v>56</v>
      </c>
      <c r="IU277" t="s">
        <v>98</v>
      </c>
      <c r="IV277" t="s">
        <v>379</v>
      </c>
      <c r="IW277" t="s">
        <v>21</v>
      </c>
      <c r="IX277" t="s">
        <v>57</v>
      </c>
      <c r="IY277" t="s">
        <v>27</v>
      </c>
      <c r="IZ277" t="s">
        <v>58</v>
      </c>
      <c r="JA277" s="14">
        <v>1</v>
      </c>
      <c r="JB277" s="14">
        <v>1</v>
      </c>
      <c r="JC277" s="14">
        <v>1</v>
      </c>
      <c r="JD277" s="14">
        <v>1</v>
      </c>
    </row>
    <row r="278" spans="254:264" x14ac:dyDescent="0.35">
      <c r="IT278" s="14">
        <v>57</v>
      </c>
      <c r="IU278" t="s">
        <v>99</v>
      </c>
      <c r="IV278" t="s">
        <v>379</v>
      </c>
      <c r="IW278" t="s">
        <v>21</v>
      </c>
      <c r="IX278" t="s">
        <v>57</v>
      </c>
      <c r="IY278" t="s">
        <v>27</v>
      </c>
      <c r="IZ278" t="s">
        <v>58</v>
      </c>
      <c r="JA278" s="14">
        <v>0</v>
      </c>
      <c r="JB278" s="14">
        <v>300</v>
      </c>
      <c r="JC278" s="14">
        <v>300</v>
      </c>
      <c r="JD278" s="14">
        <v>400</v>
      </c>
    </row>
    <row r="279" spans="254:264" x14ac:dyDescent="0.35">
      <c r="IT279" s="14">
        <v>58</v>
      </c>
      <c r="IU279" t="s">
        <v>100</v>
      </c>
      <c r="IV279" t="s">
        <v>379</v>
      </c>
      <c r="IW279" t="s">
        <v>21</v>
      </c>
      <c r="IX279" t="s">
        <v>57</v>
      </c>
      <c r="IY279" t="s">
        <v>27</v>
      </c>
      <c r="IZ279" t="s">
        <v>58</v>
      </c>
      <c r="JA279" s="14">
        <v>0.01</v>
      </c>
      <c r="JB279" s="14">
        <v>0.04</v>
      </c>
      <c r="JC279" s="14">
        <v>0.05</v>
      </c>
      <c r="JD279" s="14">
        <v>0.05</v>
      </c>
    </row>
    <row r="280" spans="254:264" x14ac:dyDescent="0.35">
      <c r="IT280" s="14">
        <v>59</v>
      </c>
      <c r="IU280" t="s">
        <v>101</v>
      </c>
      <c r="IV280" t="s">
        <v>379</v>
      </c>
      <c r="IW280" t="s">
        <v>21</v>
      </c>
      <c r="IX280" t="s">
        <v>57</v>
      </c>
      <c r="IY280" t="s">
        <v>27</v>
      </c>
      <c r="IZ280" t="s">
        <v>58</v>
      </c>
      <c r="JA280" s="14">
        <v>1</v>
      </c>
      <c r="JB280" s="14">
        <v>1</v>
      </c>
      <c r="JC280" s="14">
        <v>1</v>
      </c>
      <c r="JD280" s="14">
        <v>1</v>
      </c>
    </row>
    <row r="281" spans="254:264" x14ac:dyDescent="0.35">
      <c r="IT281" s="14">
        <v>60</v>
      </c>
      <c r="IU281" t="s">
        <v>102</v>
      </c>
      <c r="IV281" t="s">
        <v>379</v>
      </c>
      <c r="IW281" t="s">
        <v>21</v>
      </c>
      <c r="IX281" t="s">
        <v>57</v>
      </c>
      <c r="IY281" t="s">
        <v>27</v>
      </c>
      <c r="IZ281" t="s">
        <v>58</v>
      </c>
      <c r="JA281" s="14">
        <v>1</v>
      </c>
      <c r="JB281" s="14">
        <v>1</v>
      </c>
      <c r="JC281" s="14">
        <v>1</v>
      </c>
      <c r="JD281" s="14">
        <v>1</v>
      </c>
    </row>
    <row r="282" spans="254:264" x14ac:dyDescent="0.35">
      <c r="IT282" s="14">
        <v>61</v>
      </c>
      <c r="IU282" t="s">
        <v>103</v>
      </c>
      <c r="IV282" t="s">
        <v>379</v>
      </c>
      <c r="IW282" t="s">
        <v>21</v>
      </c>
      <c r="IX282" t="s">
        <v>57</v>
      </c>
      <c r="IY282" t="s">
        <v>27</v>
      </c>
      <c r="IZ282" t="s">
        <v>58</v>
      </c>
      <c r="JA282" s="14">
        <v>1</v>
      </c>
      <c r="JB282" s="14">
        <v>1</v>
      </c>
      <c r="JC282" s="14">
        <v>1</v>
      </c>
      <c r="JD282" s="14">
        <v>1</v>
      </c>
    </row>
    <row r="283" spans="254:264" x14ac:dyDescent="0.35">
      <c r="IT283" s="14">
        <v>62</v>
      </c>
      <c r="IU283" t="s">
        <v>104</v>
      </c>
      <c r="IV283" t="s">
        <v>379</v>
      </c>
      <c r="IW283" t="s">
        <v>21</v>
      </c>
      <c r="IX283" t="s">
        <v>57</v>
      </c>
      <c r="IY283" t="s">
        <v>27</v>
      </c>
      <c r="IZ283" t="s">
        <v>58</v>
      </c>
      <c r="JA283" s="14">
        <v>1</v>
      </c>
      <c r="JB283" s="14">
        <v>1</v>
      </c>
      <c r="JC283" s="14">
        <v>1</v>
      </c>
      <c r="JD283" s="14">
        <v>1</v>
      </c>
    </row>
    <row r="284" spans="254:264" x14ac:dyDescent="0.35">
      <c r="IT284" s="14">
        <v>63</v>
      </c>
      <c r="IU284" t="s">
        <v>105</v>
      </c>
      <c r="IV284" t="s">
        <v>379</v>
      </c>
      <c r="IW284" t="s">
        <v>21</v>
      </c>
      <c r="IX284" t="s">
        <v>57</v>
      </c>
      <c r="IY284" t="s">
        <v>27</v>
      </c>
      <c r="IZ284" t="s">
        <v>58</v>
      </c>
      <c r="JA284" s="14">
        <v>1</v>
      </c>
      <c r="JB284" s="14">
        <v>1</v>
      </c>
      <c r="JC284" s="14">
        <v>1</v>
      </c>
      <c r="JD284" s="14">
        <v>1</v>
      </c>
    </row>
    <row r="285" spans="254:264" x14ac:dyDescent="0.35">
      <c r="IT285" s="14">
        <v>64</v>
      </c>
      <c r="IU285" t="s">
        <v>106</v>
      </c>
      <c r="IV285" t="s">
        <v>379</v>
      </c>
      <c r="IW285" t="s">
        <v>21</v>
      </c>
      <c r="IX285" t="s">
        <v>57</v>
      </c>
      <c r="IY285" t="s">
        <v>27</v>
      </c>
      <c r="IZ285" t="s">
        <v>58</v>
      </c>
      <c r="JA285" s="14">
        <v>1</v>
      </c>
      <c r="JB285" s="14">
        <v>1</v>
      </c>
      <c r="JC285" s="14">
        <v>1</v>
      </c>
      <c r="JD285" s="14">
        <v>1</v>
      </c>
    </row>
    <row r="286" spans="254:264" x14ac:dyDescent="0.35">
      <c r="IT286" s="14">
        <v>65</v>
      </c>
      <c r="IU286" t="s">
        <v>107</v>
      </c>
      <c r="IV286" t="s">
        <v>379</v>
      </c>
      <c r="IW286" t="s">
        <v>21</v>
      </c>
      <c r="IX286" t="s">
        <v>57</v>
      </c>
      <c r="IY286" t="s">
        <v>27</v>
      </c>
      <c r="IZ286" t="s">
        <v>58</v>
      </c>
      <c r="JA286" s="14">
        <v>1</v>
      </c>
      <c r="JB286" s="14">
        <v>1</v>
      </c>
      <c r="JC286" s="14">
        <v>1</v>
      </c>
      <c r="JD286" s="14">
        <v>1</v>
      </c>
    </row>
    <row r="287" spans="254:264" x14ac:dyDescent="0.35">
      <c r="IT287" s="14">
        <v>66</v>
      </c>
      <c r="IU287" t="s">
        <v>108</v>
      </c>
      <c r="IV287" t="s">
        <v>379</v>
      </c>
      <c r="IW287" t="s">
        <v>21</v>
      </c>
      <c r="IX287" t="s">
        <v>57</v>
      </c>
      <c r="IY287" t="s">
        <v>27</v>
      </c>
      <c r="IZ287" t="s">
        <v>58</v>
      </c>
      <c r="JA287" s="14">
        <v>1</v>
      </c>
      <c r="JB287" s="14">
        <v>1</v>
      </c>
      <c r="JC287" s="14">
        <v>1</v>
      </c>
      <c r="JD287" s="14">
        <v>1</v>
      </c>
    </row>
    <row r="288" spans="254:264" x14ac:dyDescent="0.35">
      <c r="IT288" s="14">
        <v>67</v>
      </c>
      <c r="IU288" t="s">
        <v>109</v>
      </c>
      <c r="IV288" t="s">
        <v>379</v>
      </c>
      <c r="IW288" t="s">
        <v>21</v>
      </c>
      <c r="IX288" t="s">
        <v>57</v>
      </c>
      <c r="IY288" t="s">
        <v>27</v>
      </c>
      <c r="IZ288" t="s">
        <v>58</v>
      </c>
      <c r="JA288" s="14">
        <v>1</v>
      </c>
      <c r="JB288" s="14">
        <v>1</v>
      </c>
      <c r="JC288" s="14">
        <v>1</v>
      </c>
      <c r="JD288" s="14">
        <v>1</v>
      </c>
    </row>
    <row r="289" spans="254:264" x14ac:dyDescent="0.35">
      <c r="IT289" s="14">
        <v>68</v>
      </c>
      <c r="IU289" t="s">
        <v>110</v>
      </c>
      <c r="IV289" t="s">
        <v>379</v>
      </c>
      <c r="IW289" t="s">
        <v>21</v>
      </c>
      <c r="IX289" t="s">
        <v>57</v>
      </c>
      <c r="IY289" t="s">
        <v>27</v>
      </c>
      <c r="IZ289" t="s">
        <v>58</v>
      </c>
      <c r="JA289" s="14">
        <v>1</v>
      </c>
      <c r="JB289" s="14">
        <v>1</v>
      </c>
      <c r="JC289" s="14">
        <v>1</v>
      </c>
      <c r="JD289" s="14">
        <v>1</v>
      </c>
    </row>
    <row r="290" spans="254:264" x14ac:dyDescent="0.35">
      <c r="IT290" s="14">
        <v>69</v>
      </c>
      <c r="IU290" t="s">
        <v>111</v>
      </c>
      <c r="IV290" t="s">
        <v>379</v>
      </c>
      <c r="IW290" t="s">
        <v>21</v>
      </c>
      <c r="IX290" t="s">
        <v>57</v>
      </c>
      <c r="IY290" t="s">
        <v>27</v>
      </c>
      <c r="IZ290" t="s">
        <v>58</v>
      </c>
      <c r="JA290" s="14">
        <v>1</v>
      </c>
      <c r="JB290" s="14">
        <v>1</v>
      </c>
      <c r="JC290" s="14">
        <v>1</v>
      </c>
      <c r="JD290" s="14">
        <v>1</v>
      </c>
    </row>
    <row r="291" spans="254:264" x14ac:dyDescent="0.35">
      <c r="IT291" s="14">
        <v>70</v>
      </c>
      <c r="IU291" t="s">
        <v>112</v>
      </c>
      <c r="IV291" t="s">
        <v>379</v>
      </c>
      <c r="IW291" t="s">
        <v>21</v>
      </c>
      <c r="IX291" t="s">
        <v>57</v>
      </c>
      <c r="IY291" t="s">
        <v>27</v>
      </c>
      <c r="IZ291" t="s">
        <v>58</v>
      </c>
      <c r="JA291" s="14">
        <v>1</v>
      </c>
      <c r="JB291" s="14">
        <v>1</v>
      </c>
      <c r="JC291" s="14">
        <v>1</v>
      </c>
      <c r="JD291" s="14">
        <v>1</v>
      </c>
    </row>
    <row r="292" spans="254:264" x14ac:dyDescent="0.35">
      <c r="IT292" s="14">
        <v>71</v>
      </c>
      <c r="IU292" t="s">
        <v>113</v>
      </c>
      <c r="IV292" t="s">
        <v>379</v>
      </c>
      <c r="IW292" t="s">
        <v>21</v>
      </c>
      <c r="IX292" t="s">
        <v>57</v>
      </c>
      <c r="IY292" t="s">
        <v>27</v>
      </c>
      <c r="IZ292" t="s">
        <v>58</v>
      </c>
      <c r="JA292" s="14">
        <v>1</v>
      </c>
      <c r="JB292" s="14">
        <v>1</v>
      </c>
      <c r="JC292" s="14">
        <v>1</v>
      </c>
      <c r="JD292" s="14">
        <v>1</v>
      </c>
    </row>
    <row r="293" spans="254:264" x14ac:dyDescent="0.35">
      <c r="IT293" s="14">
        <v>72</v>
      </c>
      <c r="IU293" t="s">
        <v>114</v>
      </c>
      <c r="IV293" t="s">
        <v>379</v>
      </c>
      <c r="IW293" t="s">
        <v>21</v>
      </c>
      <c r="IX293" t="s">
        <v>57</v>
      </c>
      <c r="IY293" t="s">
        <v>27</v>
      </c>
      <c r="IZ293" t="s">
        <v>58</v>
      </c>
      <c r="JA293" s="14">
        <v>1</v>
      </c>
      <c r="JB293" s="14">
        <v>1</v>
      </c>
      <c r="JC293" s="14">
        <v>1</v>
      </c>
      <c r="JD293" s="14">
        <v>1</v>
      </c>
    </row>
    <row r="294" spans="254:264" x14ac:dyDescent="0.35">
      <c r="IT294" s="14">
        <v>73</v>
      </c>
      <c r="IU294" t="s">
        <v>115</v>
      </c>
      <c r="IV294" t="s">
        <v>379</v>
      </c>
      <c r="IW294" t="s">
        <v>21</v>
      </c>
      <c r="IX294" t="s">
        <v>57</v>
      </c>
      <c r="IY294" t="s">
        <v>27</v>
      </c>
      <c r="IZ294" t="s">
        <v>58</v>
      </c>
      <c r="JA294" s="14">
        <v>1</v>
      </c>
      <c r="JB294" s="14">
        <v>1</v>
      </c>
      <c r="JC294" s="14">
        <v>1</v>
      </c>
      <c r="JD294" s="14">
        <v>1</v>
      </c>
    </row>
    <row r="295" spans="254:264" x14ac:dyDescent="0.35">
      <c r="IT295" s="14">
        <v>74</v>
      </c>
      <c r="IU295" t="s">
        <v>116</v>
      </c>
      <c r="IV295" t="s">
        <v>379</v>
      </c>
      <c r="IW295" t="s">
        <v>21</v>
      </c>
      <c r="IX295" t="s">
        <v>57</v>
      </c>
      <c r="IY295" t="s">
        <v>27</v>
      </c>
      <c r="IZ295" t="s">
        <v>58</v>
      </c>
      <c r="JA295" s="14">
        <v>1</v>
      </c>
      <c r="JB295" s="14">
        <v>1</v>
      </c>
      <c r="JC295" s="14">
        <v>1</v>
      </c>
      <c r="JD295" s="14">
        <v>1</v>
      </c>
    </row>
    <row r="296" spans="254:264" x14ac:dyDescent="0.35">
      <c r="IT296" s="14">
        <v>75</v>
      </c>
      <c r="IU296" t="s">
        <v>451</v>
      </c>
      <c r="IV296" t="s">
        <v>379</v>
      </c>
      <c r="IW296" t="s">
        <v>21</v>
      </c>
      <c r="IX296" t="s">
        <v>57</v>
      </c>
      <c r="IY296" t="s">
        <v>27</v>
      </c>
      <c r="IZ296" t="s">
        <v>117</v>
      </c>
      <c r="JA296" s="14">
        <v>1</v>
      </c>
      <c r="JB296" s="14">
        <v>1</v>
      </c>
      <c r="JC296" s="14">
        <v>1</v>
      </c>
      <c r="JD296" s="14">
        <v>1</v>
      </c>
    </row>
    <row r="297" spans="254:264" x14ac:dyDescent="0.35">
      <c r="IT297" s="14">
        <v>76</v>
      </c>
      <c r="IU297" t="s">
        <v>118</v>
      </c>
      <c r="IV297" t="s">
        <v>379</v>
      </c>
      <c r="IW297" t="s">
        <v>21</v>
      </c>
      <c r="IX297" t="s">
        <v>57</v>
      </c>
      <c r="IY297" t="s">
        <v>27</v>
      </c>
      <c r="IZ297" t="s">
        <v>119</v>
      </c>
      <c r="JA297" s="14">
        <v>1</v>
      </c>
      <c r="JB297" s="14">
        <v>1</v>
      </c>
      <c r="JC297" s="14">
        <v>1</v>
      </c>
      <c r="JD297" s="14">
        <v>1</v>
      </c>
    </row>
    <row r="298" spans="254:264" x14ac:dyDescent="0.35">
      <c r="IT298" s="14">
        <v>77</v>
      </c>
      <c r="IU298" t="s">
        <v>120</v>
      </c>
      <c r="IV298" t="s">
        <v>379</v>
      </c>
      <c r="IW298" t="s">
        <v>21</v>
      </c>
      <c r="IX298" t="s">
        <v>57</v>
      </c>
      <c r="IY298" t="s">
        <v>27</v>
      </c>
      <c r="IZ298" t="s">
        <v>119</v>
      </c>
      <c r="JA298" s="14">
        <v>1</v>
      </c>
      <c r="JB298" s="14">
        <v>1</v>
      </c>
      <c r="JC298" s="14">
        <v>1</v>
      </c>
      <c r="JD298" s="14">
        <v>1</v>
      </c>
    </row>
    <row r="299" spans="254:264" x14ac:dyDescent="0.35">
      <c r="IT299" s="14">
        <v>78</v>
      </c>
      <c r="IU299" t="s">
        <v>121</v>
      </c>
      <c r="IV299" t="s">
        <v>379</v>
      </c>
      <c r="IW299" t="s">
        <v>21</v>
      </c>
      <c r="IX299" t="s">
        <v>57</v>
      </c>
      <c r="IY299" t="s">
        <v>27</v>
      </c>
      <c r="IZ299" t="s">
        <v>119</v>
      </c>
      <c r="JA299" s="14">
        <v>1</v>
      </c>
      <c r="JB299" s="14">
        <v>1</v>
      </c>
      <c r="JC299" s="14">
        <v>1</v>
      </c>
      <c r="JD299" s="14">
        <v>1</v>
      </c>
    </row>
    <row r="300" spans="254:264" x14ac:dyDescent="0.35">
      <c r="IT300" s="14">
        <v>79</v>
      </c>
      <c r="IU300" t="s">
        <v>452</v>
      </c>
      <c r="IV300" t="s">
        <v>379</v>
      </c>
      <c r="IW300" t="s">
        <v>21</v>
      </c>
      <c r="IX300" t="s">
        <v>57</v>
      </c>
      <c r="IY300" t="s">
        <v>27</v>
      </c>
      <c r="IZ300" t="s">
        <v>122</v>
      </c>
      <c r="JA300" s="14">
        <v>1</v>
      </c>
      <c r="JB300" s="14">
        <v>1</v>
      </c>
      <c r="JC300" s="14">
        <v>1</v>
      </c>
      <c r="JD300" s="14">
        <v>1</v>
      </c>
    </row>
    <row r="301" spans="254:264" x14ac:dyDescent="0.35">
      <c r="IT301" s="14">
        <v>80</v>
      </c>
      <c r="IU301" t="s">
        <v>123</v>
      </c>
      <c r="IV301" t="s">
        <v>379</v>
      </c>
      <c r="IW301" t="s">
        <v>21</v>
      </c>
      <c r="IX301" t="s">
        <v>57</v>
      </c>
      <c r="IY301" t="s">
        <v>27</v>
      </c>
      <c r="IZ301" t="s">
        <v>122</v>
      </c>
      <c r="JA301" s="14">
        <v>1</v>
      </c>
      <c r="JB301" s="14">
        <v>1</v>
      </c>
      <c r="JC301" s="14">
        <v>1</v>
      </c>
      <c r="JD301" s="14">
        <v>1</v>
      </c>
    </row>
    <row r="302" spans="254:264" x14ac:dyDescent="0.35">
      <c r="IT302" s="14">
        <v>81</v>
      </c>
      <c r="IU302" t="s">
        <v>124</v>
      </c>
      <c r="IV302" t="s">
        <v>379</v>
      </c>
      <c r="IW302" t="s">
        <v>21</v>
      </c>
      <c r="IX302" t="s">
        <v>57</v>
      </c>
      <c r="IY302" t="s">
        <v>27</v>
      </c>
      <c r="IZ302" t="s">
        <v>122</v>
      </c>
      <c r="JA302" s="14">
        <v>1</v>
      </c>
      <c r="JB302" s="14">
        <v>1</v>
      </c>
      <c r="JC302" s="14">
        <v>1</v>
      </c>
      <c r="JD302" s="14">
        <v>1</v>
      </c>
    </row>
    <row r="303" spans="254:264" x14ac:dyDescent="0.35">
      <c r="IT303" s="14">
        <v>82</v>
      </c>
      <c r="IU303" t="s">
        <v>125</v>
      </c>
      <c r="IV303" t="s">
        <v>379</v>
      </c>
      <c r="IW303" t="s">
        <v>21</v>
      </c>
      <c r="IX303" t="s">
        <v>57</v>
      </c>
      <c r="IY303" t="s">
        <v>27</v>
      </c>
      <c r="IZ303" t="s">
        <v>122</v>
      </c>
      <c r="JA303" s="14">
        <v>1</v>
      </c>
      <c r="JB303" s="14">
        <v>1</v>
      </c>
      <c r="JC303" s="14">
        <v>1</v>
      </c>
      <c r="JD303" s="14">
        <v>1</v>
      </c>
    </row>
    <row r="304" spans="254:264" x14ac:dyDescent="0.35">
      <c r="IT304" s="14">
        <v>83</v>
      </c>
      <c r="IU304" t="s">
        <v>126</v>
      </c>
      <c r="IV304" t="s">
        <v>379</v>
      </c>
      <c r="IW304" t="s">
        <v>21</v>
      </c>
      <c r="IX304" t="s">
        <v>57</v>
      </c>
      <c r="IY304" t="s">
        <v>27</v>
      </c>
      <c r="IZ304" t="s">
        <v>122</v>
      </c>
      <c r="JA304" s="14">
        <v>1</v>
      </c>
      <c r="JB304" s="14">
        <v>1</v>
      </c>
      <c r="JC304" s="14">
        <v>1</v>
      </c>
      <c r="JD304" s="14">
        <v>1</v>
      </c>
    </row>
    <row r="305" spans="254:264" x14ac:dyDescent="0.35">
      <c r="IT305" s="14">
        <v>84</v>
      </c>
      <c r="IU305" t="s">
        <v>127</v>
      </c>
      <c r="IV305" t="s">
        <v>379</v>
      </c>
      <c r="IW305" t="s">
        <v>21</v>
      </c>
      <c r="IX305" t="s">
        <v>57</v>
      </c>
      <c r="IY305" t="s">
        <v>27</v>
      </c>
      <c r="IZ305" t="s">
        <v>122</v>
      </c>
      <c r="JA305" s="14">
        <v>1</v>
      </c>
      <c r="JB305" s="14">
        <v>1</v>
      </c>
      <c r="JC305" s="14">
        <v>1</v>
      </c>
      <c r="JD305" s="14">
        <v>1</v>
      </c>
    </row>
    <row r="306" spans="254:264" x14ac:dyDescent="0.35">
      <c r="IT306" s="14">
        <v>85</v>
      </c>
      <c r="IU306" t="s">
        <v>128</v>
      </c>
      <c r="IV306" t="s">
        <v>379</v>
      </c>
      <c r="IW306" t="s">
        <v>21</v>
      </c>
      <c r="IX306" t="s">
        <v>57</v>
      </c>
      <c r="IY306" t="s">
        <v>27</v>
      </c>
      <c r="IZ306" t="s">
        <v>122</v>
      </c>
      <c r="JA306" s="14">
        <v>1</v>
      </c>
      <c r="JB306" s="14">
        <v>1</v>
      </c>
      <c r="JC306" s="14">
        <v>1</v>
      </c>
      <c r="JD306" s="14">
        <v>1</v>
      </c>
    </row>
    <row r="307" spans="254:264" x14ac:dyDescent="0.35">
      <c r="IT307" s="14">
        <v>86</v>
      </c>
      <c r="IU307" t="s">
        <v>129</v>
      </c>
      <c r="IV307" t="s">
        <v>379</v>
      </c>
      <c r="IW307" t="s">
        <v>21</v>
      </c>
      <c r="IX307" t="s">
        <v>57</v>
      </c>
      <c r="IY307" t="s">
        <v>27</v>
      </c>
      <c r="IZ307" t="s">
        <v>122</v>
      </c>
      <c r="JA307" s="14">
        <v>1</v>
      </c>
      <c r="JB307" s="14">
        <v>1</v>
      </c>
      <c r="JC307" s="14">
        <v>1</v>
      </c>
      <c r="JD307" s="14">
        <v>1</v>
      </c>
    </row>
    <row r="308" spans="254:264" x14ac:dyDescent="0.35">
      <c r="IT308" s="14">
        <v>87</v>
      </c>
      <c r="IU308" t="s">
        <v>130</v>
      </c>
      <c r="IV308" t="s">
        <v>379</v>
      </c>
      <c r="IW308" t="s">
        <v>21</v>
      </c>
      <c r="IX308" t="s">
        <v>57</v>
      </c>
      <c r="IY308" t="s">
        <v>27</v>
      </c>
      <c r="IZ308" t="s">
        <v>122</v>
      </c>
      <c r="JA308" s="14">
        <v>1</v>
      </c>
      <c r="JB308" s="14">
        <v>1</v>
      </c>
      <c r="JC308" s="14">
        <v>1</v>
      </c>
      <c r="JD308" s="14">
        <v>1</v>
      </c>
    </row>
    <row r="309" spans="254:264" x14ac:dyDescent="0.35">
      <c r="IT309" s="14">
        <v>88</v>
      </c>
      <c r="IU309" t="s">
        <v>453</v>
      </c>
      <c r="IV309" t="s">
        <v>379</v>
      </c>
      <c r="IW309" t="s">
        <v>21</v>
      </c>
      <c r="IX309" t="s">
        <v>57</v>
      </c>
      <c r="IY309" t="s">
        <v>27</v>
      </c>
      <c r="IZ309" t="s">
        <v>122</v>
      </c>
      <c r="JA309" s="14">
        <v>1</v>
      </c>
      <c r="JB309" s="14">
        <v>1</v>
      </c>
      <c r="JC309" s="14">
        <v>1</v>
      </c>
      <c r="JD309" s="14">
        <v>1</v>
      </c>
    </row>
    <row r="310" spans="254:264" x14ac:dyDescent="0.35">
      <c r="IT310" s="14">
        <v>89</v>
      </c>
      <c r="IU310" t="s">
        <v>131</v>
      </c>
      <c r="IV310" t="s">
        <v>379</v>
      </c>
      <c r="IW310" t="s">
        <v>21</v>
      </c>
      <c r="IX310" t="s">
        <v>57</v>
      </c>
      <c r="IY310" t="s">
        <v>27</v>
      </c>
      <c r="IZ310" t="s">
        <v>122</v>
      </c>
      <c r="JA310" s="14">
        <v>1</v>
      </c>
      <c r="JB310" s="14">
        <v>1</v>
      </c>
      <c r="JC310" s="14">
        <v>1</v>
      </c>
      <c r="JD310" s="14">
        <v>1</v>
      </c>
    </row>
    <row r="311" spans="254:264" x14ac:dyDescent="0.35">
      <c r="IT311" s="14">
        <v>90</v>
      </c>
      <c r="IU311" t="s">
        <v>132</v>
      </c>
      <c r="IV311" t="s">
        <v>379</v>
      </c>
      <c r="IW311" t="s">
        <v>21</v>
      </c>
      <c r="IX311" t="s">
        <v>57</v>
      </c>
      <c r="IY311" t="s">
        <v>27</v>
      </c>
      <c r="IZ311" t="s">
        <v>122</v>
      </c>
      <c r="JA311" s="14">
        <v>0.02</v>
      </c>
      <c r="JB311" s="14">
        <v>0.18</v>
      </c>
      <c r="JC311" s="14">
        <v>0.15</v>
      </c>
      <c r="JD311" s="14">
        <v>0.15</v>
      </c>
    </row>
    <row r="312" spans="254:264" x14ac:dyDescent="0.35">
      <c r="IT312" s="14">
        <v>91</v>
      </c>
      <c r="IU312" t="s">
        <v>133</v>
      </c>
      <c r="IV312" t="s">
        <v>379</v>
      </c>
      <c r="IW312" t="s">
        <v>21</v>
      </c>
      <c r="IX312" t="s">
        <v>57</v>
      </c>
      <c r="IY312" t="s">
        <v>27</v>
      </c>
      <c r="IZ312" t="s">
        <v>122</v>
      </c>
      <c r="JA312" s="14">
        <v>0.02</v>
      </c>
      <c r="JB312" s="14">
        <v>0.18</v>
      </c>
      <c r="JC312" s="14">
        <v>0.15</v>
      </c>
      <c r="JD312" s="14">
        <v>0.15</v>
      </c>
    </row>
    <row r="313" spans="254:264" x14ac:dyDescent="0.35">
      <c r="IT313" s="14">
        <v>92</v>
      </c>
      <c r="IU313" t="s">
        <v>134</v>
      </c>
      <c r="IV313" t="s">
        <v>379</v>
      </c>
      <c r="IW313" t="s">
        <v>21</v>
      </c>
      <c r="IX313" t="s">
        <v>57</v>
      </c>
      <c r="IY313" t="s">
        <v>27</v>
      </c>
      <c r="IZ313" t="s">
        <v>122</v>
      </c>
      <c r="JA313" s="14">
        <v>0.01</v>
      </c>
      <c r="JB313" s="14">
        <v>0.01</v>
      </c>
      <c r="JC313" s="14">
        <v>1.4999999999999999E-2</v>
      </c>
      <c r="JD313" s="14">
        <v>1.4999999999999999E-2</v>
      </c>
    </row>
    <row r="314" spans="254:264" x14ac:dyDescent="0.35">
      <c r="IT314" s="14">
        <v>93</v>
      </c>
      <c r="IU314" t="s">
        <v>135</v>
      </c>
      <c r="IV314" t="s">
        <v>379</v>
      </c>
      <c r="IW314" t="s">
        <v>21</v>
      </c>
      <c r="IX314" t="s">
        <v>57</v>
      </c>
      <c r="IY314" t="s">
        <v>27</v>
      </c>
      <c r="IZ314" t="s">
        <v>122</v>
      </c>
      <c r="JA314" s="14">
        <v>0.01</v>
      </c>
      <c r="JB314" s="14">
        <v>0.01</v>
      </c>
      <c r="JC314" s="14">
        <v>1.4999999999999999E-2</v>
      </c>
      <c r="JD314" s="14">
        <v>1.4999999999999999E-2</v>
      </c>
    </row>
    <row r="315" spans="254:264" x14ac:dyDescent="0.35">
      <c r="IT315" s="14">
        <v>94</v>
      </c>
      <c r="IU315" t="s">
        <v>136</v>
      </c>
      <c r="IV315" t="s">
        <v>379</v>
      </c>
      <c r="IW315" t="s">
        <v>21</v>
      </c>
      <c r="IX315" t="s">
        <v>57</v>
      </c>
      <c r="IY315" t="s">
        <v>27</v>
      </c>
      <c r="IZ315" t="s">
        <v>122</v>
      </c>
      <c r="JA315" s="14">
        <v>2</v>
      </c>
      <c r="JB315" s="14">
        <v>6</v>
      </c>
      <c r="JC315" s="14">
        <v>6</v>
      </c>
      <c r="JD315" s="14">
        <v>6</v>
      </c>
    </row>
    <row r="316" spans="254:264" x14ac:dyDescent="0.35">
      <c r="IT316" s="14">
        <v>95</v>
      </c>
      <c r="IU316" t="s">
        <v>137</v>
      </c>
      <c r="IV316" t="s">
        <v>379</v>
      </c>
      <c r="IW316" t="s">
        <v>21</v>
      </c>
      <c r="IX316" t="s">
        <v>57</v>
      </c>
      <c r="IY316" t="s">
        <v>27</v>
      </c>
      <c r="IZ316" t="s">
        <v>122</v>
      </c>
      <c r="JA316" s="14">
        <v>0.02</v>
      </c>
      <c r="JB316" s="14">
        <v>0.18</v>
      </c>
      <c r="JC316" s="14">
        <v>0.15</v>
      </c>
      <c r="JD316" s="14">
        <v>0.15</v>
      </c>
    </row>
    <row r="317" spans="254:264" x14ac:dyDescent="0.35">
      <c r="IT317" s="14">
        <v>96</v>
      </c>
      <c r="IU317" t="s">
        <v>138</v>
      </c>
      <c r="IV317" t="s">
        <v>379</v>
      </c>
      <c r="IW317" t="s">
        <v>21</v>
      </c>
      <c r="IX317" t="s">
        <v>57</v>
      </c>
      <c r="IY317" t="s">
        <v>27</v>
      </c>
      <c r="IZ317" t="s">
        <v>122</v>
      </c>
      <c r="JA317" s="14">
        <v>1</v>
      </c>
      <c r="JB317" s="14">
        <v>1</v>
      </c>
      <c r="JC317" s="14">
        <v>1</v>
      </c>
      <c r="JD317" s="14">
        <v>1</v>
      </c>
    </row>
    <row r="318" spans="254:264" x14ac:dyDescent="0.35">
      <c r="IT318" s="14">
        <v>97</v>
      </c>
      <c r="IU318" t="s">
        <v>139</v>
      </c>
      <c r="IV318" t="s">
        <v>379</v>
      </c>
      <c r="IW318" t="s">
        <v>21</v>
      </c>
      <c r="IX318" t="s">
        <v>57</v>
      </c>
      <c r="IY318" t="s">
        <v>27</v>
      </c>
      <c r="IZ318" t="s">
        <v>122</v>
      </c>
      <c r="JA318" s="14">
        <v>0.05</v>
      </c>
      <c r="JB318" s="14">
        <v>0.25</v>
      </c>
      <c r="JC318" s="14">
        <v>0.25</v>
      </c>
      <c r="JD318" s="14">
        <v>0.25</v>
      </c>
    </row>
    <row r="319" spans="254:264" x14ac:dyDescent="0.35">
      <c r="IT319" s="14">
        <v>98</v>
      </c>
      <c r="IU319" t="s">
        <v>140</v>
      </c>
      <c r="IV319" t="s">
        <v>379</v>
      </c>
      <c r="IW319" t="s">
        <v>21</v>
      </c>
      <c r="IX319" t="s">
        <v>57</v>
      </c>
      <c r="IY319" t="s">
        <v>27</v>
      </c>
      <c r="IZ319" t="s">
        <v>122</v>
      </c>
      <c r="JA319" s="14">
        <v>0.01</v>
      </c>
      <c r="JB319" s="14">
        <v>0.08</v>
      </c>
      <c r="JC319" s="14">
        <v>0.08</v>
      </c>
      <c r="JD319" s="14">
        <v>0.08</v>
      </c>
    </row>
    <row r="320" spans="254:264" x14ac:dyDescent="0.35">
      <c r="IT320" s="14">
        <v>99</v>
      </c>
      <c r="IU320" t="s">
        <v>454</v>
      </c>
      <c r="IV320" t="s">
        <v>379</v>
      </c>
      <c r="IW320" t="s">
        <v>21</v>
      </c>
      <c r="IX320" t="s">
        <v>57</v>
      </c>
      <c r="IY320" t="s">
        <v>27</v>
      </c>
      <c r="IZ320" t="s">
        <v>122</v>
      </c>
      <c r="JA320" s="14">
        <v>0.01</v>
      </c>
      <c r="JB320" s="14">
        <v>0.08</v>
      </c>
      <c r="JC320" s="14">
        <v>0.08</v>
      </c>
      <c r="JD320" s="14">
        <v>0.08</v>
      </c>
    </row>
    <row r="321" spans="254:264" x14ac:dyDescent="0.35">
      <c r="IT321" s="14">
        <v>100</v>
      </c>
      <c r="IU321" t="s">
        <v>141</v>
      </c>
      <c r="IV321" t="s">
        <v>379</v>
      </c>
      <c r="IW321" t="s">
        <v>21</v>
      </c>
      <c r="IX321" t="s">
        <v>57</v>
      </c>
      <c r="IY321" t="s">
        <v>27</v>
      </c>
      <c r="IZ321" t="s">
        <v>122</v>
      </c>
      <c r="JA321" s="14">
        <v>0.01</v>
      </c>
      <c r="JB321" s="14">
        <v>0.08</v>
      </c>
      <c r="JC321" s="14">
        <v>0.08</v>
      </c>
      <c r="JD321" s="14">
        <v>0.08</v>
      </c>
    </row>
    <row r="322" spans="254:264" x14ac:dyDescent="0.35">
      <c r="IT322" s="14">
        <v>101</v>
      </c>
      <c r="IU322" t="s">
        <v>142</v>
      </c>
      <c r="IV322" t="s">
        <v>379</v>
      </c>
      <c r="IW322" t="s">
        <v>21</v>
      </c>
      <c r="IX322" t="s">
        <v>57</v>
      </c>
      <c r="IY322" t="s">
        <v>27</v>
      </c>
      <c r="IZ322" t="s">
        <v>122</v>
      </c>
      <c r="JA322" s="14">
        <v>0.01</v>
      </c>
      <c r="JB322" s="14">
        <v>0.08</v>
      </c>
      <c r="JC322" s="14">
        <v>0.08</v>
      </c>
      <c r="JD322" s="14">
        <v>0.08</v>
      </c>
    </row>
    <row r="323" spans="254:264" x14ac:dyDescent="0.35">
      <c r="IT323" s="14">
        <v>102</v>
      </c>
      <c r="IU323" t="s">
        <v>143</v>
      </c>
      <c r="IV323" t="s">
        <v>379</v>
      </c>
      <c r="IW323" t="s">
        <v>21</v>
      </c>
      <c r="IX323" t="s">
        <v>57</v>
      </c>
      <c r="IY323" t="s">
        <v>27</v>
      </c>
      <c r="IZ323" t="s">
        <v>122</v>
      </c>
      <c r="JA323" s="14">
        <v>1</v>
      </c>
      <c r="JB323" s="14">
        <v>1</v>
      </c>
      <c r="JC323" s="14">
        <v>1</v>
      </c>
      <c r="JD323" s="14">
        <v>1</v>
      </c>
    </row>
    <row r="324" spans="254:264" x14ac:dyDescent="0.35">
      <c r="IT324" s="14">
        <v>103</v>
      </c>
      <c r="IU324" t="s">
        <v>144</v>
      </c>
      <c r="IV324" t="s">
        <v>379</v>
      </c>
      <c r="IW324" t="s">
        <v>21</v>
      </c>
      <c r="IX324" t="s">
        <v>57</v>
      </c>
      <c r="IY324" t="s">
        <v>27</v>
      </c>
      <c r="IZ324" t="s">
        <v>122</v>
      </c>
      <c r="JA324" s="14">
        <v>5.0000000000000001E-3</v>
      </c>
      <c r="JB324" s="14">
        <v>5.0000000000000001E-3</v>
      </c>
      <c r="JC324" s="14">
        <v>5.0000000000000001E-3</v>
      </c>
      <c r="JD324" s="14">
        <v>5.0000000000000001E-3</v>
      </c>
    </row>
    <row r="325" spans="254:264" x14ac:dyDescent="0.35">
      <c r="IT325" s="14">
        <v>104</v>
      </c>
      <c r="IU325" t="s">
        <v>455</v>
      </c>
      <c r="IV325" t="s">
        <v>379</v>
      </c>
      <c r="IW325" t="s">
        <v>21</v>
      </c>
      <c r="IX325" t="s">
        <v>57</v>
      </c>
      <c r="IY325" t="s">
        <v>27</v>
      </c>
      <c r="IZ325" t="s">
        <v>122</v>
      </c>
      <c r="JA325" s="14">
        <v>1</v>
      </c>
      <c r="JB325" s="14">
        <v>1</v>
      </c>
      <c r="JC325" s="14">
        <v>1</v>
      </c>
      <c r="JD325" s="14">
        <v>1</v>
      </c>
    </row>
    <row r="326" spans="254:264" x14ac:dyDescent="0.35">
      <c r="IT326" s="14">
        <v>105</v>
      </c>
      <c r="IU326" t="s">
        <v>145</v>
      </c>
      <c r="IV326" t="s">
        <v>379</v>
      </c>
      <c r="IW326" t="s">
        <v>21</v>
      </c>
      <c r="IX326" t="s">
        <v>57</v>
      </c>
      <c r="IY326" t="s">
        <v>27</v>
      </c>
      <c r="IZ326" t="s">
        <v>122</v>
      </c>
      <c r="JA326" s="14">
        <v>1</v>
      </c>
      <c r="JB326" s="14">
        <v>1</v>
      </c>
      <c r="JC326" s="14">
        <v>1</v>
      </c>
      <c r="JD326" s="14">
        <v>0</v>
      </c>
    </row>
    <row r="327" spans="254:264" x14ac:dyDescent="0.35">
      <c r="IT327" s="14">
        <v>106</v>
      </c>
      <c r="IU327" t="s">
        <v>146</v>
      </c>
      <c r="IV327" t="s">
        <v>379</v>
      </c>
      <c r="IW327" t="s">
        <v>21</v>
      </c>
      <c r="IX327" t="s">
        <v>57</v>
      </c>
      <c r="IY327" t="s">
        <v>27</v>
      </c>
      <c r="IZ327" t="s">
        <v>122</v>
      </c>
      <c r="JA327" s="14">
        <v>1</v>
      </c>
      <c r="JB327" s="14">
        <v>1</v>
      </c>
      <c r="JC327" s="14">
        <v>1</v>
      </c>
      <c r="JD327" s="14">
        <v>1</v>
      </c>
    </row>
    <row r="328" spans="254:264" x14ac:dyDescent="0.35">
      <c r="IT328" s="14">
        <v>107</v>
      </c>
      <c r="IU328" t="s">
        <v>147</v>
      </c>
      <c r="IV328" t="s">
        <v>379</v>
      </c>
      <c r="IW328" t="s">
        <v>21</v>
      </c>
      <c r="IX328" t="s">
        <v>57</v>
      </c>
      <c r="IY328" t="s">
        <v>27</v>
      </c>
      <c r="IZ328" t="s">
        <v>122</v>
      </c>
      <c r="JA328" s="14">
        <v>1</v>
      </c>
      <c r="JB328" s="14">
        <v>1</v>
      </c>
      <c r="JC328" s="14">
        <v>1</v>
      </c>
      <c r="JD328" s="14">
        <v>1</v>
      </c>
    </row>
    <row r="329" spans="254:264" x14ac:dyDescent="0.35">
      <c r="IT329" s="14">
        <v>108</v>
      </c>
      <c r="IU329" t="s">
        <v>148</v>
      </c>
      <c r="IV329" t="s">
        <v>379</v>
      </c>
      <c r="IW329" t="s">
        <v>21</v>
      </c>
      <c r="IX329" t="s">
        <v>57</v>
      </c>
      <c r="IY329" t="s">
        <v>27</v>
      </c>
      <c r="IZ329" t="s">
        <v>122</v>
      </c>
      <c r="JA329" s="14">
        <v>1</v>
      </c>
      <c r="JB329" s="14">
        <v>1</v>
      </c>
      <c r="JC329" s="14">
        <v>1</v>
      </c>
      <c r="JD329" s="14">
        <v>1</v>
      </c>
    </row>
    <row r="330" spans="254:264" x14ac:dyDescent="0.35">
      <c r="IT330" s="14">
        <v>109</v>
      </c>
      <c r="IU330" t="s">
        <v>149</v>
      </c>
      <c r="IV330" t="s">
        <v>379</v>
      </c>
      <c r="IW330" t="s">
        <v>21</v>
      </c>
      <c r="IX330" t="s">
        <v>57</v>
      </c>
      <c r="IY330" t="s">
        <v>27</v>
      </c>
      <c r="IZ330" t="s">
        <v>122</v>
      </c>
      <c r="JA330" s="14">
        <v>1</v>
      </c>
      <c r="JB330" s="14">
        <v>1</v>
      </c>
      <c r="JC330" s="14">
        <v>1</v>
      </c>
      <c r="JD330" s="14">
        <v>1</v>
      </c>
    </row>
    <row r="331" spans="254:264" x14ac:dyDescent="0.35">
      <c r="IT331" s="14">
        <v>110</v>
      </c>
      <c r="IU331" t="s">
        <v>150</v>
      </c>
      <c r="IV331" t="s">
        <v>380</v>
      </c>
      <c r="IW331" t="s">
        <v>21</v>
      </c>
      <c r="IX331" t="s">
        <v>151</v>
      </c>
      <c r="IY331" t="s">
        <v>30</v>
      </c>
      <c r="IZ331" t="s">
        <v>152</v>
      </c>
      <c r="JA331" s="14">
        <v>0</v>
      </c>
      <c r="JB331" s="14">
        <v>2</v>
      </c>
      <c r="JC331" s="14">
        <v>2</v>
      </c>
      <c r="JD331" s="14">
        <v>2</v>
      </c>
    </row>
    <row r="332" spans="254:264" x14ac:dyDescent="0.35">
      <c r="IT332" s="14">
        <v>111</v>
      </c>
      <c r="IU332" t="s">
        <v>153</v>
      </c>
      <c r="IV332" t="s">
        <v>380</v>
      </c>
      <c r="IW332" t="s">
        <v>21</v>
      </c>
      <c r="IX332" t="s">
        <v>151</v>
      </c>
      <c r="IY332" t="s">
        <v>30</v>
      </c>
      <c r="IZ332" t="s">
        <v>152</v>
      </c>
      <c r="JA332" s="14">
        <v>1</v>
      </c>
      <c r="JB332" s="14">
        <v>2</v>
      </c>
      <c r="JC332" s="14">
        <v>3</v>
      </c>
      <c r="JD332" s="14">
        <v>2</v>
      </c>
    </row>
    <row r="333" spans="254:264" x14ac:dyDescent="0.35">
      <c r="IT333" s="14">
        <v>112</v>
      </c>
      <c r="IU333" t="s">
        <v>154</v>
      </c>
      <c r="IV333" t="s">
        <v>381</v>
      </c>
      <c r="IW333" t="s">
        <v>21</v>
      </c>
      <c r="IX333" t="s">
        <v>151</v>
      </c>
      <c r="IY333" t="s">
        <v>30</v>
      </c>
      <c r="IZ333" t="s">
        <v>152</v>
      </c>
      <c r="JA333" s="14">
        <v>1</v>
      </c>
      <c r="JB333" s="14">
        <v>2</v>
      </c>
      <c r="JC333" s="14">
        <v>3</v>
      </c>
      <c r="JD333" s="14">
        <v>2</v>
      </c>
    </row>
    <row r="334" spans="254:264" x14ac:dyDescent="0.35">
      <c r="IT334" s="14">
        <v>113</v>
      </c>
      <c r="IU334" t="s">
        <v>155</v>
      </c>
      <c r="IV334" t="s">
        <v>381</v>
      </c>
      <c r="IW334" t="s">
        <v>21</v>
      </c>
      <c r="IX334" t="s">
        <v>151</v>
      </c>
      <c r="IY334" t="s">
        <v>30</v>
      </c>
      <c r="IZ334" t="s">
        <v>152</v>
      </c>
      <c r="JA334" s="14">
        <v>1</v>
      </c>
      <c r="JB334" s="14">
        <v>2</v>
      </c>
      <c r="JC334" s="14">
        <v>3</v>
      </c>
      <c r="JD334" s="14">
        <v>2</v>
      </c>
    </row>
    <row r="335" spans="254:264" x14ac:dyDescent="0.35">
      <c r="IT335" s="14">
        <v>114</v>
      </c>
      <c r="IU335" t="s">
        <v>156</v>
      </c>
      <c r="IV335" t="s">
        <v>381</v>
      </c>
      <c r="IW335" t="s">
        <v>21</v>
      </c>
      <c r="IX335" t="s">
        <v>151</v>
      </c>
      <c r="IY335" t="s">
        <v>30</v>
      </c>
      <c r="IZ335" t="s">
        <v>152</v>
      </c>
      <c r="JA335" s="14">
        <v>1</v>
      </c>
      <c r="JB335" s="14">
        <v>2</v>
      </c>
      <c r="JC335" s="14">
        <v>3</v>
      </c>
      <c r="JD335" s="14">
        <v>3</v>
      </c>
    </row>
    <row r="336" spans="254:264" x14ac:dyDescent="0.35">
      <c r="IT336" s="14">
        <v>115</v>
      </c>
      <c r="IU336" t="s">
        <v>157</v>
      </c>
      <c r="IV336" t="s">
        <v>381</v>
      </c>
      <c r="IW336" t="s">
        <v>21</v>
      </c>
      <c r="IX336" t="s">
        <v>151</v>
      </c>
      <c r="IY336" t="s">
        <v>30</v>
      </c>
      <c r="IZ336" t="s">
        <v>152</v>
      </c>
      <c r="JA336" s="14">
        <v>1</v>
      </c>
      <c r="JB336" s="14">
        <v>2</v>
      </c>
      <c r="JC336" s="14">
        <v>3</v>
      </c>
      <c r="JD336" s="14">
        <v>2</v>
      </c>
    </row>
    <row r="337" spans="254:264" x14ac:dyDescent="0.35">
      <c r="IT337" s="14">
        <v>116</v>
      </c>
      <c r="IU337" t="s">
        <v>158</v>
      </c>
      <c r="IV337" t="s">
        <v>381</v>
      </c>
      <c r="IW337" t="s">
        <v>21</v>
      </c>
      <c r="IX337" t="s">
        <v>151</v>
      </c>
      <c r="IY337" t="s">
        <v>30</v>
      </c>
      <c r="IZ337" t="s">
        <v>152</v>
      </c>
      <c r="JA337" s="14">
        <v>1</v>
      </c>
      <c r="JB337" s="14">
        <v>2</v>
      </c>
      <c r="JC337" s="14">
        <v>1</v>
      </c>
      <c r="JD337" s="14">
        <v>1</v>
      </c>
    </row>
    <row r="338" spans="254:264" x14ac:dyDescent="0.35">
      <c r="IT338" s="14">
        <v>117</v>
      </c>
      <c r="IU338" t="s">
        <v>159</v>
      </c>
      <c r="IV338" t="s">
        <v>380</v>
      </c>
      <c r="IW338" t="s">
        <v>21</v>
      </c>
      <c r="IX338" t="s">
        <v>151</v>
      </c>
      <c r="IY338" t="s">
        <v>30</v>
      </c>
      <c r="IZ338" t="s">
        <v>152</v>
      </c>
      <c r="JA338" s="14">
        <v>0</v>
      </c>
      <c r="JB338" s="14">
        <v>2</v>
      </c>
      <c r="JC338" s="14">
        <v>2</v>
      </c>
      <c r="JD338" s="14">
        <v>1</v>
      </c>
    </row>
    <row r="339" spans="254:264" x14ac:dyDescent="0.35">
      <c r="IT339" s="14">
        <v>118</v>
      </c>
      <c r="IU339" t="s">
        <v>160</v>
      </c>
      <c r="IV339" t="s">
        <v>380</v>
      </c>
      <c r="IW339" t="s">
        <v>21</v>
      </c>
      <c r="IX339" t="s">
        <v>151</v>
      </c>
      <c r="IY339" t="s">
        <v>30</v>
      </c>
      <c r="IZ339" t="s">
        <v>152</v>
      </c>
      <c r="JA339" s="14">
        <v>0</v>
      </c>
      <c r="JB339" s="14">
        <v>2</v>
      </c>
      <c r="JC339" s="14">
        <v>2</v>
      </c>
      <c r="JD339" s="14">
        <v>1</v>
      </c>
    </row>
    <row r="340" spans="254:264" x14ac:dyDescent="0.35">
      <c r="IT340" s="14">
        <v>119</v>
      </c>
      <c r="IU340" t="s">
        <v>161</v>
      </c>
      <c r="IV340" t="s">
        <v>381</v>
      </c>
      <c r="IW340" t="s">
        <v>21</v>
      </c>
      <c r="IX340" t="s">
        <v>151</v>
      </c>
      <c r="IY340" t="s">
        <v>30</v>
      </c>
      <c r="IZ340" t="s">
        <v>152</v>
      </c>
      <c r="JA340" s="14">
        <v>0</v>
      </c>
      <c r="JB340" s="14">
        <v>2</v>
      </c>
      <c r="JC340" s="14">
        <v>1</v>
      </c>
      <c r="JD340" s="14">
        <v>1</v>
      </c>
    </row>
    <row r="341" spans="254:264" x14ac:dyDescent="0.35">
      <c r="IT341" s="14">
        <v>120</v>
      </c>
      <c r="IU341" t="s">
        <v>162</v>
      </c>
      <c r="IV341" t="s">
        <v>381</v>
      </c>
      <c r="IW341" t="s">
        <v>21</v>
      </c>
      <c r="IX341" t="s">
        <v>151</v>
      </c>
      <c r="IY341" t="s">
        <v>30</v>
      </c>
      <c r="IZ341" t="s">
        <v>152</v>
      </c>
      <c r="JA341" s="14">
        <v>0</v>
      </c>
      <c r="JB341" s="14">
        <v>1</v>
      </c>
      <c r="JC341" s="14">
        <v>0</v>
      </c>
      <c r="JD341" s="14">
        <v>2</v>
      </c>
    </row>
    <row r="342" spans="254:264" x14ac:dyDescent="0.35">
      <c r="IT342" s="14">
        <v>121</v>
      </c>
      <c r="IU342" t="s">
        <v>163</v>
      </c>
      <c r="IV342" t="s">
        <v>381</v>
      </c>
      <c r="IW342" t="s">
        <v>21</v>
      </c>
      <c r="IX342" t="s">
        <v>151</v>
      </c>
      <c r="IY342" t="s">
        <v>30</v>
      </c>
      <c r="IZ342" t="s">
        <v>152</v>
      </c>
      <c r="JA342" s="14">
        <v>0</v>
      </c>
      <c r="JB342" s="14">
        <v>0</v>
      </c>
      <c r="JC342" s="14">
        <v>1</v>
      </c>
      <c r="JD342" s="14">
        <v>0</v>
      </c>
    </row>
    <row r="343" spans="254:264" x14ac:dyDescent="0.35">
      <c r="IT343" s="14">
        <v>122</v>
      </c>
      <c r="IU343" t="s">
        <v>164</v>
      </c>
      <c r="IV343" t="s">
        <v>381</v>
      </c>
      <c r="IW343" t="s">
        <v>21</v>
      </c>
      <c r="IX343" t="s">
        <v>151</v>
      </c>
      <c r="IY343" t="s">
        <v>30</v>
      </c>
      <c r="IZ343" t="s">
        <v>152</v>
      </c>
      <c r="JA343" s="14">
        <v>7</v>
      </c>
      <c r="JB343" s="14">
        <v>12</v>
      </c>
      <c r="JC343" s="14">
        <v>20</v>
      </c>
      <c r="JD343" s="14">
        <v>13</v>
      </c>
    </row>
    <row r="344" spans="254:264" x14ac:dyDescent="0.35">
      <c r="IT344" s="14">
        <v>123</v>
      </c>
      <c r="IU344" t="s">
        <v>165</v>
      </c>
      <c r="IV344" t="s">
        <v>381</v>
      </c>
      <c r="IW344" t="s">
        <v>21</v>
      </c>
      <c r="IX344" t="s">
        <v>151</v>
      </c>
      <c r="IY344" t="s">
        <v>30</v>
      </c>
      <c r="IZ344" t="s">
        <v>152</v>
      </c>
      <c r="JA344" s="14">
        <v>0</v>
      </c>
      <c r="JB344" s="14">
        <v>0</v>
      </c>
      <c r="JC344" s="14">
        <v>1</v>
      </c>
      <c r="JD344" s="14">
        <v>0</v>
      </c>
    </row>
    <row r="345" spans="254:264" x14ac:dyDescent="0.35">
      <c r="IT345" s="14">
        <v>124</v>
      </c>
      <c r="IU345" t="s">
        <v>166</v>
      </c>
      <c r="IV345" t="s">
        <v>381</v>
      </c>
      <c r="IW345" t="s">
        <v>21</v>
      </c>
      <c r="IX345" t="s">
        <v>151</v>
      </c>
      <c r="IY345" t="s">
        <v>30</v>
      </c>
      <c r="IZ345" t="s">
        <v>152</v>
      </c>
      <c r="JA345" s="14">
        <v>0</v>
      </c>
      <c r="JB345" s="14">
        <v>2</v>
      </c>
      <c r="JC345" s="14">
        <v>2</v>
      </c>
      <c r="JD345" s="14">
        <v>1</v>
      </c>
    </row>
    <row r="346" spans="254:264" x14ac:dyDescent="0.35">
      <c r="IT346" s="14">
        <v>125</v>
      </c>
      <c r="IU346" t="s">
        <v>167</v>
      </c>
      <c r="IV346" t="s">
        <v>381</v>
      </c>
      <c r="IW346" t="s">
        <v>21</v>
      </c>
      <c r="IX346" t="s">
        <v>151</v>
      </c>
      <c r="IY346" t="s">
        <v>30</v>
      </c>
      <c r="IZ346" t="s">
        <v>152</v>
      </c>
      <c r="JA346" s="14">
        <v>1</v>
      </c>
      <c r="JB346" s="14">
        <v>1</v>
      </c>
      <c r="JC346" s="14">
        <v>1</v>
      </c>
      <c r="JD346" s="14">
        <v>1</v>
      </c>
    </row>
    <row r="347" spans="254:264" x14ac:dyDescent="0.35">
      <c r="IT347" s="14">
        <v>126</v>
      </c>
      <c r="IU347" t="s">
        <v>168</v>
      </c>
      <c r="IV347" t="s">
        <v>381</v>
      </c>
      <c r="IW347" t="s">
        <v>21</v>
      </c>
      <c r="IX347" t="s">
        <v>151</v>
      </c>
      <c r="IY347" t="s">
        <v>30</v>
      </c>
      <c r="IZ347" t="s">
        <v>152</v>
      </c>
      <c r="JA347" s="14">
        <v>50</v>
      </c>
      <c r="JB347" s="14">
        <v>50</v>
      </c>
      <c r="JC347" s="14">
        <v>50</v>
      </c>
      <c r="JD347" s="14">
        <v>50</v>
      </c>
    </row>
    <row r="348" spans="254:264" x14ac:dyDescent="0.35">
      <c r="IT348" s="14">
        <v>127</v>
      </c>
      <c r="IU348" t="s">
        <v>169</v>
      </c>
      <c r="IV348" t="s">
        <v>381</v>
      </c>
      <c r="IW348" t="s">
        <v>21</v>
      </c>
      <c r="IX348" t="s">
        <v>151</v>
      </c>
      <c r="IY348" t="s">
        <v>30</v>
      </c>
      <c r="IZ348" t="s">
        <v>152</v>
      </c>
      <c r="JA348" s="14">
        <v>0</v>
      </c>
      <c r="JB348" s="14">
        <v>1</v>
      </c>
      <c r="JC348" s="14">
        <v>1</v>
      </c>
      <c r="JD348" s="14">
        <v>0</v>
      </c>
    </row>
    <row r="349" spans="254:264" x14ac:dyDescent="0.35">
      <c r="IT349" s="14">
        <v>128</v>
      </c>
      <c r="IU349" t="s">
        <v>170</v>
      </c>
      <c r="IV349" t="s">
        <v>380</v>
      </c>
      <c r="IW349" t="s">
        <v>21</v>
      </c>
      <c r="IX349" t="s">
        <v>151</v>
      </c>
      <c r="IY349" t="s">
        <v>30</v>
      </c>
      <c r="IZ349" t="s">
        <v>152</v>
      </c>
      <c r="JA349" s="14">
        <v>0</v>
      </c>
      <c r="JB349" s="14">
        <v>1</v>
      </c>
      <c r="JC349" s="14">
        <v>0</v>
      </c>
      <c r="JD349" s="14">
        <v>0</v>
      </c>
    </row>
    <row r="350" spans="254:264" x14ac:dyDescent="0.35">
      <c r="IT350" s="14">
        <v>129</v>
      </c>
      <c r="IU350" t="s">
        <v>171</v>
      </c>
      <c r="IV350" t="s">
        <v>382</v>
      </c>
      <c r="IW350" t="s">
        <v>21</v>
      </c>
      <c r="IX350" t="s">
        <v>172</v>
      </c>
      <c r="IY350" t="s">
        <v>32</v>
      </c>
      <c r="IZ350" t="s">
        <v>173</v>
      </c>
      <c r="JA350" s="14">
        <v>1</v>
      </c>
      <c r="JB350" s="14">
        <v>1</v>
      </c>
      <c r="JC350" s="14">
        <v>2</v>
      </c>
      <c r="JD350" s="14">
        <v>2</v>
      </c>
    </row>
    <row r="351" spans="254:264" x14ac:dyDescent="0.35">
      <c r="IT351" s="14">
        <v>130</v>
      </c>
      <c r="IU351" t="s">
        <v>456</v>
      </c>
      <c r="IV351" t="s">
        <v>382</v>
      </c>
      <c r="IW351" t="s">
        <v>21</v>
      </c>
      <c r="IX351" t="s">
        <v>172</v>
      </c>
      <c r="IY351" t="s">
        <v>32</v>
      </c>
      <c r="IZ351" t="s">
        <v>173</v>
      </c>
      <c r="JA351" s="14">
        <v>1</v>
      </c>
      <c r="JB351" s="14">
        <v>2</v>
      </c>
      <c r="JC351" s="14">
        <v>2</v>
      </c>
      <c r="JD351" s="14">
        <v>1</v>
      </c>
    </row>
    <row r="352" spans="254:264" x14ac:dyDescent="0.35">
      <c r="IT352" s="14">
        <v>131</v>
      </c>
      <c r="IU352" t="s">
        <v>174</v>
      </c>
      <c r="IV352" t="s">
        <v>382</v>
      </c>
      <c r="IW352" t="s">
        <v>21</v>
      </c>
      <c r="IX352" t="s">
        <v>172</v>
      </c>
      <c r="IY352" t="s">
        <v>32</v>
      </c>
      <c r="IZ352" t="s">
        <v>173</v>
      </c>
      <c r="JA352" s="14">
        <v>0</v>
      </c>
      <c r="JB352" s="14">
        <v>1</v>
      </c>
      <c r="JC352" s="14">
        <v>1</v>
      </c>
      <c r="JD352" s="14">
        <v>2</v>
      </c>
    </row>
    <row r="353" spans="254:264" x14ac:dyDescent="0.35">
      <c r="IT353" s="14">
        <v>132</v>
      </c>
      <c r="IU353" t="s">
        <v>175</v>
      </c>
      <c r="IV353" t="s">
        <v>382</v>
      </c>
      <c r="IW353" t="s">
        <v>21</v>
      </c>
      <c r="IX353" t="s">
        <v>172</v>
      </c>
      <c r="IY353" t="s">
        <v>32</v>
      </c>
      <c r="IZ353" t="s">
        <v>173</v>
      </c>
      <c r="JA353" s="14">
        <v>0</v>
      </c>
      <c r="JB353" s="14">
        <v>0</v>
      </c>
      <c r="JC353" s="14">
        <v>1</v>
      </c>
      <c r="JD353" s="14">
        <v>1</v>
      </c>
    </row>
    <row r="354" spans="254:264" x14ac:dyDescent="0.35">
      <c r="IT354" s="14">
        <v>133</v>
      </c>
      <c r="IU354" t="s">
        <v>176</v>
      </c>
      <c r="IV354" t="s">
        <v>382</v>
      </c>
      <c r="IW354" t="s">
        <v>21</v>
      </c>
      <c r="IX354" t="s">
        <v>172</v>
      </c>
      <c r="IY354" t="s">
        <v>32</v>
      </c>
      <c r="IZ354" t="s">
        <v>177</v>
      </c>
      <c r="JA354" s="14">
        <v>0</v>
      </c>
      <c r="JB354" s="14">
        <v>1</v>
      </c>
      <c r="JC354" s="14">
        <v>1</v>
      </c>
      <c r="JD354" s="14">
        <v>0</v>
      </c>
    </row>
    <row r="355" spans="254:264" x14ac:dyDescent="0.35">
      <c r="IT355" s="14">
        <v>134</v>
      </c>
      <c r="IU355" t="s">
        <v>178</v>
      </c>
      <c r="IV355" t="s">
        <v>382</v>
      </c>
      <c r="IW355" t="s">
        <v>21</v>
      </c>
      <c r="IX355" t="s">
        <v>172</v>
      </c>
      <c r="IY355" t="s">
        <v>32</v>
      </c>
      <c r="IZ355" t="s">
        <v>177</v>
      </c>
      <c r="JA355" s="14">
        <v>0</v>
      </c>
      <c r="JB355" s="14">
        <v>0</v>
      </c>
      <c r="JC355" s="14">
        <v>1</v>
      </c>
      <c r="JD355" s="14">
        <v>0</v>
      </c>
    </row>
    <row r="356" spans="254:264" x14ac:dyDescent="0.35">
      <c r="IT356" s="14">
        <v>135</v>
      </c>
      <c r="IU356" t="s">
        <v>179</v>
      </c>
      <c r="IV356" t="s">
        <v>382</v>
      </c>
      <c r="IW356" t="s">
        <v>21</v>
      </c>
      <c r="IX356" t="s">
        <v>172</v>
      </c>
      <c r="IY356" t="s">
        <v>32</v>
      </c>
      <c r="IZ356" t="s">
        <v>177</v>
      </c>
      <c r="JA356" s="14">
        <v>0</v>
      </c>
      <c r="JB356" s="14">
        <v>2</v>
      </c>
      <c r="JC356" s="14">
        <v>1</v>
      </c>
      <c r="JD356" s="14">
        <v>1</v>
      </c>
    </row>
    <row r="357" spans="254:264" x14ac:dyDescent="0.35">
      <c r="IT357" s="14">
        <v>136</v>
      </c>
      <c r="IU357" t="s">
        <v>180</v>
      </c>
      <c r="IV357" t="s">
        <v>383</v>
      </c>
      <c r="IW357" t="s">
        <v>21</v>
      </c>
      <c r="IX357" t="s">
        <v>181</v>
      </c>
      <c r="IY357" t="s">
        <v>34</v>
      </c>
      <c r="IZ357" t="s">
        <v>182</v>
      </c>
      <c r="JA357" s="14">
        <v>210</v>
      </c>
      <c r="JB357" s="14">
        <v>100</v>
      </c>
      <c r="JC357" s="14">
        <v>100</v>
      </c>
      <c r="JD357" s="14">
        <v>90</v>
      </c>
    </row>
    <row r="358" spans="254:264" x14ac:dyDescent="0.35">
      <c r="IT358" s="14">
        <v>137</v>
      </c>
      <c r="IU358" t="s">
        <v>183</v>
      </c>
      <c r="IV358" t="s">
        <v>383</v>
      </c>
      <c r="IW358" t="s">
        <v>21</v>
      </c>
      <c r="IX358" t="s">
        <v>181</v>
      </c>
      <c r="IY358" t="s">
        <v>34</v>
      </c>
      <c r="IZ358" t="s">
        <v>184</v>
      </c>
      <c r="JA358" s="14">
        <v>0</v>
      </c>
      <c r="JB358" s="14">
        <v>0.5</v>
      </c>
      <c r="JC358" s="14">
        <v>0.25</v>
      </c>
      <c r="JD358" s="14">
        <v>0.25</v>
      </c>
    </row>
    <row r="359" spans="254:264" x14ac:dyDescent="0.35">
      <c r="IT359" s="14">
        <v>138</v>
      </c>
      <c r="IU359" t="s">
        <v>185</v>
      </c>
      <c r="IV359" t="s">
        <v>384</v>
      </c>
      <c r="IW359" t="s">
        <v>21</v>
      </c>
      <c r="IX359" t="s">
        <v>181</v>
      </c>
      <c r="IY359" t="s">
        <v>34</v>
      </c>
      <c r="IZ359" t="s">
        <v>184</v>
      </c>
      <c r="JA359" s="14">
        <v>0</v>
      </c>
      <c r="JB359" s="14">
        <v>1</v>
      </c>
      <c r="JC359" s="14">
        <v>0</v>
      </c>
      <c r="JD359" s="14">
        <v>0</v>
      </c>
    </row>
    <row r="360" spans="254:264" x14ac:dyDescent="0.35">
      <c r="IT360" s="14">
        <v>139</v>
      </c>
      <c r="IU360" t="s">
        <v>186</v>
      </c>
      <c r="IV360" t="s">
        <v>383</v>
      </c>
      <c r="IW360" t="s">
        <v>21</v>
      </c>
      <c r="IX360" t="s">
        <v>181</v>
      </c>
      <c r="IY360" t="s">
        <v>34</v>
      </c>
      <c r="IZ360" t="s">
        <v>184</v>
      </c>
      <c r="JA360" s="14">
        <v>300</v>
      </c>
      <c r="JB360" s="14">
        <v>600</v>
      </c>
      <c r="JC360" s="14">
        <v>600</v>
      </c>
      <c r="JD360" s="14">
        <v>500</v>
      </c>
    </row>
    <row r="361" spans="254:264" x14ac:dyDescent="0.35">
      <c r="IT361" s="14">
        <v>140</v>
      </c>
      <c r="IU361" t="s">
        <v>457</v>
      </c>
      <c r="IV361" t="s">
        <v>383</v>
      </c>
      <c r="IW361" t="s">
        <v>21</v>
      </c>
      <c r="IX361" t="s">
        <v>181</v>
      </c>
      <c r="IY361" t="s">
        <v>34</v>
      </c>
      <c r="IZ361" t="s">
        <v>184</v>
      </c>
      <c r="JA361" s="14">
        <v>300</v>
      </c>
      <c r="JB361" s="14">
        <v>300</v>
      </c>
      <c r="JC361" s="14">
        <v>300</v>
      </c>
      <c r="JD361" s="14">
        <v>300</v>
      </c>
    </row>
    <row r="362" spans="254:264" x14ac:dyDescent="0.35">
      <c r="IT362" s="14">
        <v>141</v>
      </c>
      <c r="IU362" t="s">
        <v>187</v>
      </c>
      <c r="IV362" t="s">
        <v>383</v>
      </c>
      <c r="IW362" t="s">
        <v>21</v>
      </c>
      <c r="IX362" t="s">
        <v>181</v>
      </c>
      <c r="IY362" t="s">
        <v>34</v>
      </c>
      <c r="IZ362" t="s">
        <v>184</v>
      </c>
      <c r="JA362" s="14">
        <v>0</v>
      </c>
      <c r="JB362" s="14">
        <v>1</v>
      </c>
      <c r="JC362" s="14">
        <v>1</v>
      </c>
      <c r="JD362" s="14">
        <v>0</v>
      </c>
    </row>
    <row r="363" spans="254:264" x14ac:dyDescent="0.35">
      <c r="IT363" s="14">
        <v>142</v>
      </c>
      <c r="IU363" t="s">
        <v>458</v>
      </c>
      <c r="IV363" t="s">
        <v>377</v>
      </c>
      <c r="IW363" t="s">
        <v>21</v>
      </c>
      <c r="IX363" t="s">
        <v>181</v>
      </c>
      <c r="IY363" t="s">
        <v>34</v>
      </c>
      <c r="IZ363" t="s">
        <v>188</v>
      </c>
      <c r="JA363" s="14">
        <v>14000</v>
      </c>
      <c r="JB363" s="14">
        <v>2000</v>
      </c>
      <c r="JC363" s="14">
        <v>2000</v>
      </c>
      <c r="JD363" s="14">
        <v>2000</v>
      </c>
    </row>
    <row r="364" spans="254:264" x14ac:dyDescent="0.35">
      <c r="IT364" s="14">
        <v>143</v>
      </c>
      <c r="IU364" t="s">
        <v>459</v>
      </c>
      <c r="IV364" t="s">
        <v>377</v>
      </c>
      <c r="IW364" t="s">
        <v>21</v>
      </c>
      <c r="IX364" t="s">
        <v>181</v>
      </c>
      <c r="IY364" t="s">
        <v>34</v>
      </c>
      <c r="IZ364" t="s">
        <v>189</v>
      </c>
      <c r="JA364" s="14">
        <v>1</v>
      </c>
      <c r="JB364" s="14">
        <v>2</v>
      </c>
      <c r="JC364" s="14">
        <v>1</v>
      </c>
      <c r="JD364" s="14">
        <v>1</v>
      </c>
    </row>
    <row r="365" spans="254:264" x14ac:dyDescent="0.35">
      <c r="IT365" s="14">
        <v>144</v>
      </c>
      <c r="IU365" t="s">
        <v>190</v>
      </c>
      <c r="IV365" t="s">
        <v>377</v>
      </c>
      <c r="IW365" t="s">
        <v>21</v>
      </c>
      <c r="IX365" t="s">
        <v>181</v>
      </c>
      <c r="IY365" t="s">
        <v>34</v>
      </c>
      <c r="IZ365" t="s">
        <v>189</v>
      </c>
      <c r="JA365" s="14">
        <v>26</v>
      </c>
      <c r="JB365" s="14">
        <v>26</v>
      </c>
      <c r="JC365" s="14">
        <v>26</v>
      </c>
      <c r="JD365" s="14">
        <v>26</v>
      </c>
    </row>
    <row r="366" spans="254:264" x14ac:dyDescent="0.35">
      <c r="IT366" s="14">
        <v>145</v>
      </c>
      <c r="IU366" t="s">
        <v>191</v>
      </c>
      <c r="IV366" t="s">
        <v>377</v>
      </c>
      <c r="IW366" t="s">
        <v>21</v>
      </c>
      <c r="IX366" t="s">
        <v>181</v>
      </c>
      <c r="IY366" t="s">
        <v>34</v>
      </c>
      <c r="IZ366" t="s">
        <v>189</v>
      </c>
      <c r="JA366" s="14">
        <v>0</v>
      </c>
      <c r="JB366" s="14">
        <v>10</v>
      </c>
      <c r="JC366" s="14">
        <v>20</v>
      </c>
      <c r="JD366" s="14">
        <v>20</v>
      </c>
    </row>
    <row r="367" spans="254:264" x14ac:dyDescent="0.35">
      <c r="IT367" s="14">
        <v>146</v>
      </c>
      <c r="IU367" t="s">
        <v>192</v>
      </c>
      <c r="IV367" t="s">
        <v>377</v>
      </c>
      <c r="IW367" t="s">
        <v>21</v>
      </c>
      <c r="IX367" t="s">
        <v>181</v>
      </c>
      <c r="IY367" t="s">
        <v>34</v>
      </c>
      <c r="IZ367" t="s">
        <v>189</v>
      </c>
      <c r="JA367" s="14">
        <v>0</v>
      </c>
      <c r="JB367" s="14">
        <v>1</v>
      </c>
      <c r="JC367" s="14">
        <v>1</v>
      </c>
      <c r="JD367" s="14">
        <v>2</v>
      </c>
    </row>
    <row r="368" spans="254:264" x14ac:dyDescent="0.35">
      <c r="IT368" s="14">
        <v>147</v>
      </c>
      <c r="IU368" t="s">
        <v>193</v>
      </c>
      <c r="IV368" t="s">
        <v>377</v>
      </c>
      <c r="IW368" t="s">
        <v>21</v>
      </c>
      <c r="IX368" t="s">
        <v>181</v>
      </c>
      <c r="IY368" t="s">
        <v>34</v>
      </c>
      <c r="IZ368" t="s">
        <v>189</v>
      </c>
      <c r="JA368" s="14">
        <v>0</v>
      </c>
      <c r="JB368" s="14">
        <v>1</v>
      </c>
      <c r="JC368" s="14">
        <v>1</v>
      </c>
      <c r="JD368" s="14">
        <v>3</v>
      </c>
    </row>
    <row r="369" spans="254:264" x14ac:dyDescent="0.35">
      <c r="IT369" s="14">
        <v>148</v>
      </c>
      <c r="IU369" t="s">
        <v>194</v>
      </c>
      <c r="IV369" t="s">
        <v>377</v>
      </c>
      <c r="IW369" t="s">
        <v>21</v>
      </c>
      <c r="IX369" t="s">
        <v>181</v>
      </c>
      <c r="IY369" t="s">
        <v>34</v>
      </c>
      <c r="IZ369" t="s">
        <v>189</v>
      </c>
      <c r="JA369" s="14">
        <v>3</v>
      </c>
      <c r="JB369" s="14">
        <v>3</v>
      </c>
      <c r="JC369" s="14">
        <v>3</v>
      </c>
      <c r="JD369" s="14">
        <v>3</v>
      </c>
    </row>
    <row r="370" spans="254:264" x14ac:dyDescent="0.35">
      <c r="IT370" s="14">
        <v>149</v>
      </c>
      <c r="IU370" t="s">
        <v>195</v>
      </c>
      <c r="IV370" t="s">
        <v>377</v>
      </c>
      <c r="IW370" t="s">
        <v>21</v>
      </c>
      <c r="IX370" t="s">
        <v>181</v>
      </c>
      <c r="IY370" t="s">
        <v>34</v>
      </c>
      <c r="IZ370" t="s">
        <v>189</v>
      </c>
      <c r="JA370" s="14">
        <v>500</v>
      </c>
      <c r="JB370" s="14">
        <v>500</v>
      </c>
      <c r="JC370" s="14">
        <v>500</v>
      </c>
      <c r="JD370" s="14">
        <v>500</v>
      </c>
    </row>
    <row r="371" spans="254:264" x14ac:dyDescent="0.35">
      <c r="IT371" s="14">
        <v>150</v>
      </c>
      <c r="IU371" t="s">
        <v>196</v>
      </c>
      <c r="IV371" t="s">
        <v>377</v>
      </c>
      <c r="IW371" t="s">
        <v>21</v>
      </c>
      <c r="IX371" t="s">
        <v>181</v>
      </c>
      <c r="IY371" t="s">
        <v>34</v>
      </c>
      <c r="IZ371" t="s">
        <v>189</v>
      </c>
      <c r="JA371" s="14">
        <v>500</v>
      </c>
      <c r="JB371" s="14">
        <v>500</v>
      </c>
      <c r="JC371" s="14">
        <v>500</v>
      </c>
      <c r="JD371" s="14">
        <v>500</v>
      </c>
    </row>
    <row r="372" spans="254:264" x14ac:dyDescent="0.35">
      <c r="IT372" s="14">
        <v>151</v>
      </c>
      <c r="IU372" t="s">
        <v>197</v>
      </c>
      <c r="IV372" t="s">
        <v>377</v>
      </c>
      <c r="IW372" t="s">
        <v>21</v>
      </c>
      <c r="IX372" t="s">
        <v>181</v>
      </c>
      <c r="IY372" t="s">
        <v>34</v>
      </c>
      <c r="IZ372" t="s">
        <v>189</v>
      </c>
      <c r="JA372" s="14">
        <v>1</v>
      </c>
      <c r="JB372" s="14">
        <v>1</v>
      </c>
      <c r="JC372" s="14">
        <v>2</v>
      </c>
      <c r="JD372" s="14">
        <v>1</v>
      </c>
    </row>
    <row r="373" spans="254:264" x14ac:dyDescent="0.35">
      <c r="IT373" s="14">
        <v>152</v>
      </c>
      <c r="IU373" t="s">
        <v>198</v>
      </c>
      <c r="IV373" t="s">
        <v>383</v>
      </c>
      <c r="IW373" t="s">
        <v>21</v>
      </c>
      <c r="IX373" t="s">
        <v>181</v>
      </c>
      <c r="IY373" t="s">
        <v>34</v>
      </c>
      <c r="IZ373" t="s">
        <v>189</v>
      </c>
      <c r="JA373" s="14">
        <v>1</v>
      </c>
      <c r="JB373" s="14">
        <v>2</v>
      </c>
      <c r="JC373" s="14">
        <v>1</v>
      </c>
      <c r="JD373" s="14">
        <v>1</v>
      </c>
    </row>
    <row r="374" spans="254:264" x14ac:dyDescent="0.35">
      <c r="IT374" s="14">
        <v>153</v>
      </c>
      <c r="IU374" t="s">
        <v>199</v>
      </c>
      <c r="IV374" t="s">
        <v>385</v>
      </c>
      <c r="IW374" t="s">
        <v>21</v>
      </c>
      <c r="IX374" t="s">
        <v>200</v>
      </c>
      <c r="IY374" t="s">
        <v>36</v>
      </c>
      <c r="IZ374" t="s">
        <v>201</v>
      </c>
      <c r="JA374" s="14">
        <v>4</v>
      </c>
      <c r="JB374" s="14">
        <v>4</v>
      </c>
      <c r="JC374" s="14">
        <v>4</v>
      </c>
      <c r="JD374" s="14">
        <v>4</v>
      </c>
    </row>
    <row r="375" spans="254:264" x14ac:dyDescent="0.35">
      <c r="IT375" s="14">
        <v>154</v>
      </c>
      <c r="IU375" t="s">
        <v>202</v>
      </c>
      <c r="IV375" t="s">
        <v>385</v>
      </c>
      <c r="IW375" t="s">
        <v>21</v>
      </c>
      <c r="IX375" t="s">
        <v>200</v>
      </c>
      <c r="IY375" t="s">
        <v>36</v>
      </c>
      <c r="IZ375" t="s">
        <v>201</v>
      </c>
      <c r="JA375" s="14">
        <v>11</v>
      </c>
      <c r="JB375" s="14">
        <v>11</v>
      </c>
      <c r="JC375" s="14">
        <v>11</v>
      </c>
      <c r="JD375" s="14">
        <v>11</v>
      </c>
    </row>
    <row r="376" spans="254:264" x14ac:dyDescent="0.35">
      <c r="IT376" s="14">
        <v>155</v>
      </c>
      <c r="IU376" t="s">
        <v>203</v>
      </c>
      <c r="IV376" t="s">
        <v>385</v>
      </c>
      <c r="IW376" t="s">
        <v>21</v>
      </c>
      <c r="IX376" t="s">
        <v>200</v>
      </c>
      <c r="IY376" t="s">
        <v>36</v>
      </c>
      <c r="IZ376" t="s">
        <v>201</v>
      </c>
      <c r="JA376" s="14">
        <v>1</v>
      </c>
      <c r="JB376" s="14">
        <v>1</v>
      </c>
      <c r="JC376" s="14">
        <v>1</v>
      </c>
      <c r="JD376" s="14">
        <v>1</v>
      </c>
    </row>
    <row r="377" spans="254:264" x14ac:dyDescent="0.35">
      <c r="IT377" s="14">
        <v>156</v>
      </c>
      <c r="IU377" t="s">
        <v>204</v>
      </c>
      <c r="IV377" t="s">
        <v>385</v>
      </c>
      <c r="IW377" t="s">
        <v>21</v>
      </c>
      <c r="IX377" t="s">
        <v>200</v>
      </c>
      <c r="IY377" t="s">
        <v>36</v>
      </c>
      <c r="IZ377" t="s">
        <v>201</v>
      </c>
      <c r="JA377" s="14">
        <v>7</v>
      </c>
      <c r="JB377" s="14">
        <v>40</v>
      </c>
      <c r="JC377" s="14">
        <v>40</v>
      </c>
      <c r="JD377" s="14">
        <v>41</v>
      </c>
    </row>
    <row r="378" spans="254:264" x14ac:dyDescent="0.35">
      <c r="IT378" s="14">
        <v>157</v>
      </c>
      <c r="IU378" t="s">
        <v>205</v>
      </c>
      <c r="IV378" t="s">
        <v>385</v>
      </c>
      <c r="IW378" t="s">
        <v>21</v>
      </c>
      <c r="IX378" t="s">
        <v>200</v>
      </c>
      <c r="IY378" t="s">
        <v>36</v>
      </c>
      <c r="IZ378" t="s">
        <v>201</v>
      </c>
      <c r="JA378" s="14">
        <v>2</v>
      </c>
      <c r="JB378" s="14">
        <v>7</v>
      </c>
      <c r="JC378" s="14">
        <v>8</v>
      </c>
      <c r="JD378" s="14">
        <v>8</v>
      </c>
    </row>
    <row r="379" spans="254:264" x14ac:dyDescent="0.35">
      <c r="IT379" s="14">
        <v>158</v>
      </c>
      <c r="IU379" t="s">
        <v>206</v>
      </c>
      <c r="IV379" t="s">
        <v>385</v>
      </c>
      <c r="IW379" t="s">
        <v>21</v>
      </c>
      <c r="IX379" t="s">
        <v>200</v>
      </c>
      <c r="IY379" t="s">
        <v>36</v>
      </c>
      <c r="IZ379" t="s">
        <v>201</v>
      </c>
      <c r="JA379" s="14">
        <v>1</v>
      </c>
      <c r="JB379" s="14">
        <v>8</v>
      </c>
      <c r="JC379" s="14">
        <v>8</v>
      </c>
      <c r="JD379" s="14">
        <v>8</v>
      </c>
    </row>
    <row r="380" spans="254:264" x14ac:dyDescent="0.35">
      <c r="IT380" s="14">
        <v>159</v>
      </c>
      <c r="IU380" t="s">
        <v>207</v>
      </c>
      <c r="IV380" t="s">
        <v>385</v>
      </c>
      <c r="IW380" t="s">
        <v>21</v>
      </c>
      <c r="IX380" t="s">
        <v>200</v>
      </c>
      <c r="IY380" t="s">
        <v>36</v>
      </c>
      <c r="IZ380" t="s">
        <v>201</v>
      </c>
      <c r="JA380" s="14">
        <v>1</v>
      </c>
      <c r="JB380" s="14">
        <v>1</v>
      </c>
      <c r="JC380" s="14">
        <v>1</v>
      </c>
      <c r="JD380" s="14">
        <v>1</v>
      </c>
    </row>
    <row r="381" spans="254:264" x14ac:dyDescent="0.35">
      <c r="IT381" s="14">
        <v>160</v>
      </c>
      <c r="IU381" t="s">
        <v>208</v>
      </c>
      <c r="IV381" t="s">
        <v>385</v>
      </c>
      <c r="IW381" t="s">
        <v>21</v>
      </c>
      <c r="IX381" t="s">
        <v>200</v>
      </c>
      <c r="IY381" t="s">
        <v>36</v>
      </c>
      <c r="IZ381" t="s">
        <v>201</v>
      </c>
      <c r="JA381" s="14">
        <v>1</v>
      </c>
      <c r="JB381" s="14">
        <v>1</v>
      </c>
      <c r="JC381" s="14">
        <v>1</v>
      </c>
      <c r="JD381" s="14">
        <v>1</v>
      </c>
    </row>
    <row r="382" spans="254:264" x14ac:dyDescent="0.35">
      <c r="IT382" s="14">
        <v>161</v>
      </c>
      <c r="IU382" t="s">
        <v>209</v>
      </c>
      <c r="IV382" t="s">
        <v>377</v>
      </c>
      <c r="IW382" t="s">
        <v>21</v>
      </c>
      <c r="IX382" t="s">
        <v>200</v>
      </c>
      <c r="IY382" t="s">
        <v>36</v>
      </c>
      <c r="IZ382" t="s">
        <v>210</v>
      </c>
      <c r="JA382" s="14">
        <v>10</v>
      </c>
      <c r="JB382" s="14">
        <v>20</v>
      </c>
      <c r="JC382" s="14">
        <v>23</v>
      </c>
      <c r="JD382" s="14">
        <v>20</v>
      </c>
    </row>
    <row r="383" spans="254:264" x14ac:dyDescent="0.35">
      <c r="IT383" s="14">
        <v>162</v>
      </c>
      <c r="IU383" t="s">
        <v>211</v>
      </c>
      <c r="IV383" t="s">
        <v>386</v>
      </c>
      <c r="IW383" t="s">
        <v>21</v>
      </c>
      <c r="IX383" t="s">
        <v>212</v>
      </c>
      <c r="IY383" t="s">
        <v>38</v>
      </c>
      <c r="IZ383" t="s">
        <v>213</v>
      </c>
      <c r="JA383" s="14">
        <v>0</v>
      </c>
      <c r="JB383" s="14">
        <v>2</v>
      </c>
      <c r="JC383" s="14">
        <v>2</v>
      </c>
      <c r="JD383" s="14">
        <v>1</v>
      </c>
    </row>
    <row r="384" spans="254:264" x14ac:dyDescent="0.35">
      <c r="IT384" s="14">
        <v>163</v>
      </c>
      <c r="IU384" t="s">
        <v>214</v>
      </c>
      <c r="IV384" t="s">
        <v>386</v>
      </c>
      <c r="IW384" t="s">
        <v>21</v>
      </c>
      <c r="IX384" t="s">
        <v>212</v>
      </c>
      <c r="IY384" t="s">
        <v>38</v>
      </c>
      <c r="IZ384" t="s">
        <v>213</v>
      </c>
      <c r="JA384" s="14">
        <v>0</v>
      </c>
      <c r="JB384" s="14">
        <v>125</v>
      </c>
      <c r="JC384" s="14">
        <v>125</v>
      </c>
      <c r="JD384" s="14">
        <v>50</v>
      </c>
    </row>
    <row r="385" spans="254:264" x14ac:dyDescent="0.35">
      <c r="IT385" s="14">
        <v>164</v>
      </c>
      <c r="IU385" t="s">
        <v>460</v>
      </c>
      <c r="IV385" t="s">
        <v>386</v>
      </c>
      <c r="IW385" t="s">
        <v>21</v>
      </c>
      <c r="IX385" t="s">
        <v>212</v>
      </c>
      <c r="IY385" t="s">
        <v>38</v>
      </c>
      <c r="IZ385" t="s">
        <v>213</v>
      </c>
      <c r="JA385" s="14">
        <v>0</v>
      </c>
      <c r="JB385" s="14">
        <v>1</v>
      </c>
      <c r="JC385" s="14">
        <v>0</v>
      </c>
      <c r="JD385" s="14">
        <v>0</v>
      </c>
    </row>
    <row r="386" spans="254:264" x14ac:dyDescent="0.35">
      <c r="IT386" s="14">
        <v>165</v>
      </c>
      <c r="IU386" t="s">
        <v>215</v>
      </c>
      <c r="IV386" t="s">
        <v>386</v>
      </c>
      <c r="IW386" t="s">
        <v>21</v>
      </c>
      <c r="IX386" t="s">
        <v>212</v>
      </c>
      <c r="IY386" t="s">
        <v>38</v>
      </c>
      <c r="IZ386" t="s">
        <v>213</v>
      </c>
      <c r="JA386" s="14">
        <v>0</v>
      </c>
      <c r="JB386" s="14">
        <v>4</v>
      </c>
      <c r="JC386" s="14">
        <v>4</v>
      </c>
      <c r="JD386" s="14">
        <v>4</v>
      </c>
    </row>
    <row r="387" spans="254:264" x14ac:dyDescent="0.35">
      <c r="IT387" s="14">
        <v>166</v>
      </c>
      <c r="IU387" t="s">
        <v>216</v>
      </c>
      <c r="IV387" t="s">
        <v>386</v>
      </c>
      <c r="IW387" t="s">
        <v>21</v>
      </c>
      <c r="IX387" t="s">
        <v>212</v>
      </c>
      <c r="IY387" t="s">
        <v>38</v>
      </c>
      <c r="IZ387" t="s">
        <v>213</v>
      </c>
      <c r="JA387" s="14">
        <v>1</v>
      </c>
      <c r="JB387" s="14">
        <v>1</v>
      </c>
      <c r="JC387" s="14">
        <v>1</v>
      </c>
      <c r="JD387" s="14">
        <v>1</v>
      </c>
    </row>
    <row r="388" spans="254:264" x14ac:dyDescent="0.35">
      <c r="IT388" s="14">
        <v>167</v>
      </c>
      <c r="IU388" t="s">
        <v>217</v>
      </c>
      <c r="IV388" t="s">
        <v>386</v>
      </c>
      <c r="IW388" t="s">
        <v>21</v>
      </c>
      <c r="IX388" t="s">
        <v>212</v>
      </c>
      <c r="IY388" t="s">
        <v>38</v>
      </c>
      <c r="IZ388" t="s">
        <v>213</v>
      </c>
      <c r="JA388" s="14">
        <v>1</v>
      </c>
      <c r="JB388" s="14">
        <v>1</v>
      </c>
      <c r="JC388" s="14">
        <v>1</v>
      </c>
      <c r="JD388" s="14">
        <v>1</v>
      </c>
    </row>
    <row r="389" spans="254:264" x14ac:dyDescent="0.35">
      <c r="IT389" s="14">
        <v>168</v>
      </c>
      <c r="IU389" t="s">
        <v>218</v>
      </c>
      <c r="IV389" t="s">
        <v>386</v>
      </c>
      <c r="IW389" t="s">
        <v>21</v>
      </c>
      <c r="IX389" t="s">
        <v>212</v>
      </c>
      <c r="IY389" t="s">
        <v>38</v>
      </c>
      <c r="IZ389" t="s">
        <v>213</v>
      </c>
      <c r="JA389" s="14">
        <v>800</v>
      </c>
      <c r="JB389" s="14">
        <v>1100</v>
      </c>
      <c r="JC389" s="14">
        <v>1100</v>
      </c>
      <c r="JD389" s="14">
        <v>1000</v>
      </c>
    </row>
    <row r="390" spans="254:264" x14ac:dyDescent="0.35">
      <c r="IT390" s="14">
        <v>169</v>
      </c>
      <c r="IU390" t="s">
        <v>219</v>
      </c>
      <c r="IV390" t="s">
        <v>386</v>
      </c>
      <c r="IW390" t="s">
        <v>21</v>
      </c>
      <c r="IX390" t="s">
        <v>212</v>
      </c>
      <c r="IY390" t="s">
        <v>38</v>
      </c>
      <c r="IZ390" t="s">
        <v>213</v>
      </c>
      <c r="JA390" s="14">
        <v>0</v>
      </c>
      <c r="JB390" s="14">
        <v>1</v>
      </c>
      <c r="JC390" s="14">
        <v>2</v>
      </c>
      <c r="JD390" s="14">
        <v>1</v>
      </c>
    </row>
    <row r="391" spans="254:264" x14ac:dyDescent="0.35">
      <c r="IT391" s="14">
        <v>170</v>
      </c>
      <c r="IU391" t="s">
        <v>461</v>
      </c>
      <c r="IV391" t="s">
        <v>381</v>
      </c>
      <c r="IW391" t="s">
        <v>21</v>
      </c>
      <c r="IX391" t="s">
        <v>212</v>
      </c>
      <c r="IY391" t="s">
        <v>38</v>
      </c>
      <c r="IZ391" t="s">
        <v>220</v>
      </c>
      <c r="JA391" s="14">
        <v>500</v>
      </c>
      <c r="JB391" s="14">
        <v>500</v>
      </c>
      <c r="JC391" s="14">
        <v>500</v>
      </c>
      <c r="JD391" s="14">
        <v>500</v>
      </c>
    </row>
    <row r="392" spans="254:264" x14ac:dyDescent="0.35">
      <c r="IT392" s="14">
        <v>171</v>
      </c>
      <c r="IU392" t="s">
        <v>462</v>
      </c>
      <c r="IV392" t="s">
        <v>386</v>
      </c>
      <c r="IW392" t="s">
        <v>21</v>
      </c>
      <c r="IX392" t="s">
        <v>212</v>
      </c>
      <c r="IY392" t="s">
        <v>38</v>
      </c>
      <c r="IZ392" t="s">
        <v>220</v>
      </c>
      <c r="JA392" s="14">
        <v>10</v>
      </c>
      <c r="JB392" s="14">
        <v>70</v>
      </c>
      <c r="JC392" s="14">
        <v>70</v>
      </c>
      <c r="JD392" s="14">
        <v>50</v>
      </c>
    </row>
    <row r="393" spans="254:264" x14ac:dyDescent="0.35">
      <c r="IT393" s="14">
        <v>172</v>
      </c>
      <c r="IU393" t="s">
        <v>463</v>
      </c>
      <c r="IV393" t="s">
        <v>386</v>
      </c>
      <c r="IW393" t="s">
        <v>21</v>
      </c>
      <c r="IX393" t="s">
        <v>212</v>
      </c>
      <c r="IY393" t="s">
        <v>38</v>
      </c>
      <c r="IZ393" t="s">
        <v>220</v>
      </c>
      <c r="JA393" s="14">
        <v>1</v>
      </c>
      <c r="JB393" s="14">
        <v>4</v>
      </c>
      <c r="JC393" s="14">
        <v>4</v>
      </c>
      <c r="JD393" s="14">
        <v>1</v>
      </c>
    </row>
    <row r="394" spans="254:264" x14ac:dyDescent="0.35">
      <c r="IT394" s="14">
        <v>173</v>
      </c>
      <c r="IU394" t="s">
        <v>464</v>
      </c>
      <c r="IV394" t="s">
        <v>387</v>
      </c>
      <c r="IW394" t="s">
        <v>221</v>
      </c>
      <c r="IX394" t="s">
        <v>222</v>
      </c>
      <c r="IY394" t="s">
        <v>40</v>
      </c>
      <c r="IZ394" t="s">
        <v>223</v>
      </c>
      <c r="JA394" s="14">
        <v>1</v>
      </c>
      <c r="JB394" s="14">
        <v>4</v>
      </c>
      <c r="JC394" s="14">
        <v>3</v>
      </c>
      <c r="JD394" s="14">
        <v>3</v>
      </c>
    </row>
    <row r="395" spans="254:264" x14ac:dyDescent="0.35">
      <c r="IT395" s="14">
        <v>174</v>
      </c>
      <c r="IU395" t="s">
        <v>224</v>
      </c>
      <c r="IV395" t="s">
        <v>387</v>
      </c>
      <c r="IW395" t="s">
        <v>221</v>
      </c>
      <c r="IX395" t="s">
        <v>222</v>
      </c>
      <c r="IY395" t="s">
        <v>40</v>
      </c>
      <c r="IZ395" t="s">
        <v>223</v>
      </c>
      <c r="JA395" s="14">
        <v>3</v>
      </c>
      <c r="JB395" s="14">
        <v>3</v>
      </c>
      <c r="JC395" s="14">
        <v>1</v>
      </c>
      <c r="JD395" s="14">
        <v>1</v>
      </c>
    </row>
    <row r="396" spans="254:264" x14ac:dyDescent="0.35">
      <c r="IT396" s="14">
        <v>175</v>
      </c>
      <c r="IU396" t="s">
        <v>225</v>
      </c>
      <c r="IV396" t="s">
        <v>387</v>
      </c>
      <c r="IW396" t="s">
        <v>221</v>
      </c>
      <c r="IX396" t="s">
        <v>222</v>
      </c>
      <c r="IY396" t="s">
        <v>40</v>
      </c>
      <c r="IZ396" t="s">
        <v>223</v>
      </c>
      <c r="JA396" s="14">
        <v>0</v>
      </c>
      <c r="JB396" s="14">
        <v>1</v>
      </c>
      <c r="JC396" s="14">
        <v>0</v>
      </c>
      <c r="JD396" s="14">
        <v>0</v>
      </c>
    </row>
    <row r="397" spans="254:264" x14ac:dyDescent="0.35">
      <c r="IT397" s="14">
        <v>176</v>
      </c>
      <c r="IU397" t="s">
        <v>226</v>
      </c>
      <c r="IV397" t="s">
        <v>387</v>
      </c>
      <c r="IW397" t="s">
        <v>221</v>
      </c>
      <c r="IX397" t="s">
        <v>222</v>
      </c>
      <c r="IY397" t="s">
        <v>40</v>
      </c>
      <c r="IZ397" t="s">
        <v>223</v>
      </c>
      <c r="JA397" s="14">
        <v>0</v>
      </c>
      <c r="JB397" s="14">
        <v>1</v>
      </c>
      <c r="JC397" s="14">
        <v>1</v>
      </c>
      <c r="JD397" s="14">
        <v>0</v>
      </c>
    </row>
    <row r="398" spans="254:264" x14ac:dyDescent="0.35">
      <c r="IT398" s="14">
        <v>177</v>
      </c>
      <c r="IU398" t="s">
        <v>227</v>
      </c>
      <c r="IV398" t="s">
        <v>387</v>
      </c>
      <c r="IW398" t="s">
        <v>221</v>
      </c>
      <c r="IX398" t="s">
        <v>222</v>
      </c>
      <c r="IY398" t="s">
        <v>40</v>
      </c>
      <c r="IZ398" t="s">
        <v>223</v>
      </c>
      <c r="JA398" s="14">
        <v>0</v>
      </c>
      <c r="JB398" s="14">
        <v>9500</v>
      </c>
      <c r="JC398" s="14">
        <v>10000</v>
      </c>
      <c r="JD398" s="14">
        <v>16700</v>
      </c>
    </row>
    <row r="399" spans="254:264" x14ac:dyDescent="0.35">
      <c r="IT399" s="14">
        <v>178</v>
      </c>
      <c r="IU399" t="s">
        <v>228</v>
      </c>
      <c r="IV399" t="s">
        <v>387</v>
      </c>
      <c r="IW399" t="s">
        <v>221</v>
      </c>
      <c r="IX399" t="s">
        <v>222</v>
      </c>
      <c r="IY399" t="s">
        <v>40</v>
      </c>
      <c r="IZ399" t="s">
        <v>223</v>
      </c>
      <c r="JA399" s="14">
        <v>0</v>
      </c>
      <c r="JB399" s="14">
        <v>1</v>
      </c>
      <c r="JC399" s="14">
        <v>1</v>
      </c>
      <c r="JD399" s="14">
        <v>0</v>
      </c>
    </row>
    <row r="400" spans="254:264" x14ac:dyDescent="0.35">
      <c r="IT400" s="14">
        <v>179</v>
      </c>
      <c r="IU400" t="s">
        <v>465</v>
      </c>
      <c r="IV400" t="s">
        <v>387</v>
      </c>
      <c r="IW400" t="s">
        <v>221</v>
      </c>
      <c r="IX400" t="s">
        <v>222</v>
      </c>
      <c r="IY400" t="s">
        <v>40</v>
      </c>
      <c r="IZ400" t="s">
        <v>223</v>
      </c>
      <c r="JA400" s="14">
        <v>0</v>
      </c>
      <c r="JB400" s="14">
        <v>0.04</v>
      </c>
      <c r="JC400" s="14">
        <v>0.04</v>
      </c>
      <c r="JD400" s="14">
        <v>0.04</v>
      </c>
    </row>
    <row r="401" spans="254:264" x14ac:dyDescent="0.35">
      <c r="IT401" s="14">
        <v>180</v>
      </c>
      <c r="IU401" t="s">
        <v>229</v>
      </c>
      <c r="IV401" t="s">
        <v>387</v>
      </c>
      <c r="IW401" t="s">
        <v>221</v>
      </c>
      <c r="IX401" t="s">
        <v>222</v>
      </c>
      <c r="IY401" t="s">
        <v>40</v>
      </c>
      <c r="IZ401" t="s">
        <v>223</v>
      </c>
      <c r="JA401" s="14">
        <v>1</v>
      </c>
      <c r="JB401" s="14">
        <v>1</v>
      </c>
      <c r="JC401" s="14">
        <v>1</v>
      </c>
      <c r="JD401" s="14">
        <v>1</v>
      </c>
    </row>
    <row r="402" spans="254:264" x14ac:dyDescent="0.35">
      <c r="IT402" s="14">
        <v>181</v>
      </c>
      <c r="IU402" t="s">
        <v>230</v>
      </c>
      <c r="IV402" t="s">
        <v>377</v>
      </c>
      <c r="IW402" t="s">
        <v>221</v>
      </c>
      <c r="IX402" t="s">
        <v>222</v>
      </c>
      <c r="IY402" t="s">
        <v>40</v>
      </c>
      <c r="IZ402" t="s">
        <v>231</v>
      </c>
      <c r="JA402" s="14">
        <v>8</v>
      </c>
      <c r="JB402" s="14">
        <v>6</v>
      </c>
      <c r="JC402" s="14">
        <v>6</v>
      </c>
      <c r="JD402" s="14">
        <v>5.74</v>
      </c>
    </row>
    <row r="403" spans="254:264" x14ac:dyDescent="0.35">
      <c r="IT403" s="14">
        <v>182</v>
      </c>
      <c r="IU403" t="s">
        <v>232</v>
      </c>
      <c r="IV403" t="s">
        <v>377</v>
      </c>
      <c r="IW403" t="s">
        <v>221</v>
      </c>
      <c r="IX403" t="s">
        <v>222</v>
      </c>
      <c r="IY403" t="s">
        <v>40</v>
      </c>
      <c r="IZ403" t="s">
        <v>231</v>
      </c>
      <c r="JA403" s="14">
        <v>0</v>
      </c>
      <c r="JB403" s="14">
        <v>10</v>
      </c>
      <c r="JC403" s="14">
        <v>10</v>
      </c>
      <c r="JD403" s="14">
        <v>10</v>
      </c>
    </row>
    <row r="404" spans="254:264" x14ac:dyDescent="0.35">
      <c r="IT404" s="14">
        <v>183</v>
      </c>
      <c r="IU404" t="s">
        <v>233</v>
      </c>
      <c r="IV404" t="s">
        <v>377</v>
      </c>
      <c r="IW404" t="s">
        <v>221</v>
      </c>
      <c r="IX404" t="s">
        <v>222</v>
      </c>
      <c r="IY404" t="s">
        <v>40</v>
      </c>
      <c r="IZ404" t="s">
        <v>231</v>
      </c>
      <c r="JA404" s="14">
        <v>0</v>
      </c>
      <c r="JB404" s="14">
        <v>1</v>
      </c>
      <c r="JC404" s="14">
        <v>1</v>
      </c>
      <c r="JD404" s="14">
        <v>1</v>
      </c>
    </row>
    <row r="405" spans="254:264" x14ac:dyDescent="0.35">
      <c r="IT405" s="14">
        <v>184</v>
      </c>
      <c r="IU405" t="s">
        <v>234</v>
      </c>
      <c r="IV405" t="s">
        <v>377</v>
      </c>
      <c r="IW405" t="s">
        <v>221</v>
      </c>
      <c r="IX405" t="s">
        <v>222</v>
      </c>
      <c r="IY405" t="s">
        <v>40</v>
      </c>
      <c r="IZ405" t="s">
        <v>231</v>
      </c>
      <c r="JA405" s="14">
        <v>0</v>
      </c>
      <c r="JB405" s="14">
        <v>270</v>
      </c>
      <c r="JC405" s="14">
        <v>272</v>
      </c>
      <c r="JD405" s="14">
        <v>270</v>
      </c>
    </row>
    <row r="406" spans="254:264" x14ac:dyDescent="0.35">
      <c r="IT406" s="14">
        <v>185</v>
      </c>
      <c r="IU406" t="s">
        <v>235</v>
      </c>
      <c r="IV406" t="s">
        <v>377</v>
      </c>
      <c r="IW406" t="s">
        <v>221</v>
      </c>
      <c r="IX406" t="s">
        <v>222</v>
      </c>
      <c r="IY406" t="s">
        <v>40</v>
      </c>
      <c r="IZ406" t="s">
        <v>231</v>
      </c>
      <c r="JA406" s="14">
        <v>2000</v>
      </c>
      <c r="JB406" s="14">
        <v>200</v>
      </c>
      <c r="JC406" s="14">
        <v>200</v>
      </c>
      <c r="JD406" s="14">
        <v>100</v>
      </c>
    </row>
    <row r="407" spans="254:264" x14ac:dyDescent="0.35">
      <c r="IT407" s="14">
        <v>186</v>
      </c>
      <c r="IU407" t="s">
        <v>466</v>
      </c>
      <c r="IV407" t="s">
        <v>377</v>
      </c>
      <c r="IW407" t="s">
        <v>221</v>
      </c>
      <c r="IX407" t="s">
        <v>222</v>
      </c>
      <c r="IY407" t="s">
        <v>40</v>
      </c>
      <c r="IZ407" t="s">
        <v>231</v>
      </c>
      <c r="JA407" s="14">
        <v>0.5</v>
      </c>
      <c r="JB407" s="14">
        <v>0.5</v>
      </c>
      <c r="JC407" s="14">
        <v>0.5</v>
      </c>
      <c r="JD407" s="14">
        <v>0.5</v>
      </c>
    </row>
    <row r="408" spans="254:264" x14ac:dyDescent="0.35">
      <c r="IT408" s="14">
        <v>187</v>
      </c>
      <c r="IU408" t="s">
        <v>236</v>
      </c>
      <c r="IV408" t="s">
        <v>388</v>
      </c>
      <c r="IW408" t="s">
        <v>221</v>
      </c>
      <c r="IX408" t="s">
        <v>237</v>
      </c>
      <c r="IY408" t="s">
        <v>42</v>
      </c>
      <c r="IZ408" t="s">
        <v>238</v>
      </c>
      <c r="JA408" s="14">
        <v>2</v>
      </c>
      <c r="JB408" s="14">
        <v>1</v>
      </c>
      <c r="JC408" s="14">
        <v>1</v>
      </c>
      <c r="JD408" s="14">
        <v>1</v>
      </c>
    </row>
    <row r="409" spans="254:264" x14ac:dyDescent="0.35">
      <c r="IT409" s="14">
        <v>188</v>
      </c>
      <c r="IU409" t="s">
        <v>239</v>
      </c>
      <c r="IV409" t="s">
        <v>388</v>
      </c>
      <c r="IW409" t="s">
        <v>221</v>
      </c>
      <c r="IX409" t="s">
        <v>237</v>
      </c>
      <c r="IY409" t="s">
        <v>42</v>
      </c>
      <c r="IZ409" t="s">
        <v>238</v>
      </c>
      <c r="JA409" s="14">
        <v>0</v>
      </c>
      <c r="JB409" s="14">
        <v>4</v>
      </c>
      <c r="JC409" s="14">
        <v>3</v>
      </c>
      <c r="JD409" s="14">
        <v>3</v>
      </c>
    </row>
    <row r="410" spans="254:264" x14ac:dyDescent="0.35">
      <c r="IT410" s="14">
        <v>189</v>
      </c>
      <c r="IU410" t="s">
        <v>240</v>
      </c>
      <c r="IV410" t="s">
        <v>388</v>
      </c>
      <c r="IW410" t="s">
        <v>221</v>
      </c>
      <c r="IX410" t="s">
        <v>237</v>
      </c>
      <c r="IY410" t="s">
        <v>42</v>
      </c>
      <c r="IZ410" t="s">
        <v>238</v>
      </c>
      <c r="JA410" s="14">
        <v>0</v>
      </c>
      <c r="JB410" s="14">
        <v>3</v>
      </c>
      <c r="JC410" s="14">
        <v>1</v>
      </c>
      <c r="JD410" s="14">
        <v>1</v>
      </c>
    </row>
    <row r="411" spans="254:264" x14ac:dyDescent="0.35">
      <c r="IT411" s="14">
        <v>190</v>
      </c>
      <c r="IU411" t="s">
        <v>241</v>
      </c>
      <c r="IV411" t="s">
        <v>388</v>
      </c>
      <c r="IW411" t="s">
        <v>221</v>
      </c>
      <c r="IX411" t="s">
        <v>237</v>
      </c>
      <c r="IY411" t="s">
        <v>42</v>
      </c>
      <c r="IZ411" t="s">
        <v>238</v>
      </c>
      <c r="JA411" s="14">
        <v>0</v>
      </c>
      <c r="JB411" s="14">
        <v>3</v>
      </c>
      <c r="JC411" s="14">
        <v>4</v>
      </c>
      <c r="JD411" s="14">
        <v>3</v>
      </c>
    </row>
    <row r="412" spans="254:264" x14ac:dyDescent="0.35">
      <c r="IT412" s="14">
        <v>191</v>
      </c>
      <c r="IU412" t="s">
        <v>242</v>
      </c>
      <c r="IV412" t="s">
        <v>388</v>
      </c>
      <c r="IW412" t="s">
        <v>221</v>
      </c>
      <c r="IX412" t="s">
        <v>237</v>
      </c>
      <c r="IY412" t="s">
        <v>42</v>
      </c>
      <c r="IZ412" t="s">
        <v>238</v>
      </c>
      <c r="JA412" s="14">
        <v>1</v>
      </c>
      <c r="JB412" s="14">
        <v>1</v>
      </c>
      <c r="JC412" s="14">
        <v>1</v>
      </c>
      <c r="JD412" s="14">
        <v>1</v>
      </c>
    </row>
    <row r="413" spans="254:264" x14ac:dyDescent="0.35">
      <c r="IT413" s="14">
        <v>192</v>
      </c>
      <c r="IU413" t="s">
        <v>467</v>
      </c>
      <c r="IV413" t="s">
        <v>389</v>
      </c>
      <c r="IW413" t="s">
        <v>221</v>
      </c>
      <c r="IX413" t="s">
        <v>243</v>
      </c>
      <c r="IY413" t="s">
        <v>44</v>
      </c>
      <c r="IZ413" t="s">
        <v>244</v>
      </c>
      <c r="JA413" s="14">
        <v>1</v>
      </c>
      <c r="JB413" s="14">
        <v>1</v>
      </c>
      <c r="JC413" s="14">
        <v>1</v>
      </c>
      <c r="JD413" s="14">
        <v>1</v>
      </c>
    </row>
    <row r="414" spans="254:264" x14ac:dyDescent="0.35">
      <c r="IT414" s="14">
        <v>193</v>
      </c>
      <c r="IU414" t="s">
        <v>245</v>
      </c>
      <c r="IV414" t="s">
        <v>389</v>
      </c>
      <c r="IW414" t="s">
        <v>221</v>
      </c>
      <c r="IX414" t="s">
        <v>243</v>
      </c>
      <c r="IY414" t="s">
        <v>44</v>
      </c>
      <c r="IZ414" t="s">
        <v>244</v>
      </c>
      <c r="JA414" s="14">
        <v>1</v>
      </c>
      <c r="JB414" s="14">
        <v>1</v>
      </c>
      <c r="JC414" s="14">
        <v>1</v>
      </c>
      <c r="JD414" s="14">
        <v>1</v>
      </c>
    </row>
    <row r="415" spans="254:264" x14ac:dyDescent="0.35">
      <c r="IT415" s="14">
        <v>194</v>
      </c>
      <c r="IU415" t="s">
        <v>246</v>
      </c>
      <c r="IV415" t="s">
        <v>389</v>
      </c>
      <c r="IW415" t="s">
        <v>221</v>
      </c>
      <c r="IX415" t="s">
        <v>243</v>
      </c>
      <c r="IY415" t="s">
        <v>44</v>
      </c>
      <c r="IZ415" t="s">
        <v>244</v>
      </c>
      <c r="JA415" s="14">
        <v>1</v>
      </c>
      <c r="JB415" s="14">
        <v>1</v>
      </c>
      <c r="JC415" s="14">
        <v>1</v>
      </c>
      <c r="JD415" s="14">
        <v>1</v>
      </c>
    </row>
    <row r="416" spans="254:264" x14ac:dyDescent="0.35">
      <c r="IT416" s="14">
        <v>195</v>
      </c>
      <c r="IU416" t="s">
        <v>468</v>
      </c>
      <c r="IV416" t="s">
        <v>389</v>
      </c>
      <c r="IW416" t="s">
        <v>221</v>
      </c>
      <c r="IX416" t="s">
        <v>243</v>
      </c>
      <c r="IY416" t="s">
        <v>44</v>
      </c>
      <c r="IZ416" t="s">
        <v>244</v>
      </c>
      <c r="JA416" s="14">
        <v>3</v>
      </c>
      <c r="JB416" s="14">
        <v>3</v>
      </c>
      <c r="JC416" s="14">
        <v>3</v>
      </c>
      <c r="JD416" s="14">
        <v>3</v>
      </c>
    </row>
    <row r="417" spans="254:264" x14ac:dyDescent="0.35">
      <c r="IT417" s="14">
        <v>196</v>
      </c>
      <c r="IU417" t="s">
        <v>247</v>
      </c>
      <c r="IV417" t="s">
        <v>389</v>
      </c>
      <c r="IW417" t="s">
        <v>221</v>
      </c>
      <c r="IX417" t="s">
        <v>243</v>
      </c>
      <c r="IY417" t="s">
        <v>44</v>
      </c>
      <c r="IZ417" t="s">
        <v>244</v>
      </c>
      <c r="JA417" s="14">
        <v>1</v>
      </c>
      <c r="JB417" s="14">
        <v>1</v>
      </c>
      <c r="JC417" s="14">
        <v>1</v>
      </c>
      <c r="JD417" s="14">
        <v>1</v>
      </c>
    </row>
    <row r="418" spans="254:264" x14ac:dyDescent="0.35">
      <c r="IT418" s="14">
        <v>197</v>
      </c>
      <c r="IU418" t="s">
        <v>248</v>
      </c>
      <c r="IV418" t="s">
        <v>389</v>
      </c>
      <c r="IW418" t="s">
        <v>221</v>
      </c>
      <c r="IX418" t="s">
        <v>243</v>
      </c>
      <c r="IY418" t="s">
        <v>44</v>
      </c>
      <c r="IZ418" t="s">
        <v>244</v>
      </c>
      <c r="JA418" s="14">
        <v>1</v>
      </c>
      <c r="JB418" s="14">
        <v>1</v>
      </c>
      <c r="JC418" s="14">
        <v>1</v>
      </c>
      <c r="JD418" s="14">
        <v>1</v>
      </c>
    </row>
    <row r="419" spans="254:264" x14ac:dyDescent="0.35">
      <c r="IT419" s="14">
        <v>198</v>
      </c>
      <c r="IU419" t="s">
        <v>249</v>
      </c>
      <c r="IV419" t="s">
        <v>389</v>
      </c>
      <c r="IW419" t="s">
        <v>221</v>
      </c>
      <c r="IX419" t="s">
        <v>243</v>
      </c>
      <c r="IY419" t="s">
        <v>44</v>
      </c>
      <c r="IZ419" t="s">
        <v>244</v>
      </c>
      <c r="JA419" s="14">
        <v>1</v>
      </c>
      <c r="JB419" s="14">
        <v>2</v>
      </c>
      <c r="JC419" s="14">
        <v>2</v>
      </c>
      <c r="JD419" s="14">
        <v>2</v>
      </c>
    </row>
    <row r="420" spans="254:264" x14ac:dyDescent="0.35">
      <c r="IT420" s="14">
        <v>199</v>
      </c>
      <c r="IU420" t="s">
        <v>250</v>
      </c>
      <c r="IV420" t="s">
        <v>389</v>
      </c>
      <c r="IW420" t="s">
        <v>221</v>
      </c>
      <c r="IX420" t="s">
        <v>243</v>
      </c>
      <c r="IY420" t="s">
        <v>44</v>
      </c>
      <c r="IZ420" t="s">
        <v>244</v>
      </c>
      <c r="JA420" s="14">
        <v>1</v>
      </c>
      <c r="JB420" s="14">
        <v>1</v>
      </c>
      <c r="JC420" s="14">
        <v>1</v>
      </c>
      <c r="JD420" s="14">
        <v>1</v>
      </c>
    </row>
    <row r="421" spans="254:264" x14ac:dyDescent="0.35">
      <c r="IT421" s="14">
        <v>200</v>
      </c>
      <c r="IU421" t="s">
        <v>251</v>
      </c>
      <c r="IV421" t="s">
        <v>389</v>
      </c>
      <c r="IW421" t="s">
        <v>221</v>
      </c>
      <c r="IX421" t="s">
        <v>243</v>
      </c>
      <c r="IY421" t="s">
        <v>44</v>
      </c>
      <c r="IZ421" t="s">
        <v>244</v>
      </c>
      <c r="JA421" s="14">
        <v>1</v>
      </c>
      <c r="JB421" s="14">
        <v>1</v>
      </c>
      <c r="JC421" s="14">
        <v>1</v>
      </c>
      <c r="JD421" s="14">
        <v>1</v>
      </c>
    </row>
    <row r="422" spans="254:264" x14ac:dyDescent="0.35">
      <c r="IT422" s="14">
        <v>201</v>
      </c>
      <c r="IU422" t="s">
        <v>469</v>
      </c>
      <c r="IV422" t="s">
        <v>390</v>
      </c>
      <c r="IW422" t="s">
        <v>252</v>
      </c>
      <c r="IX422" t="s">
        <v>253</v>
      </c>
      <c r="IY422" t="s">
        <v>46</v>
      </c>
      <c r="IZ422" t="s">
        <v>254</v>
      </c>
      <c r="JA422" s="14">
        <v>1</v>
      </c>
      <c r="JB422" s="14">
        <v>1</v>
      </c>
      <c r="JC422" s="14">
        <v>1</v>
      </c>
      <c r="JD422" s="14">
        <v>1</v>
      </c>
    </row>
    <row r="423" spans="254:264" x14ac:dyDescent="0.35">
      <c r="IT423" s="14">
        <v>202</v>
      </c>
      <c r="IU423" t="s">
        <v>255</v>
      </c>
      <c r="IV423" t="s">
        <v>390</v>
      </c>
      <c r="IW423" t="s">
        <v>252</v>
      </c>
      <c r="IX423" t="s">
        <v>253</v>
      </c>
      <c r="IY423" t="s">
        <v>46</v>
      </c>
      <c r="IZ423" t="s">
        <v>254</v>
      </c>
      <c r="JA423" s="14">
        <v>1</v>
      </c>
      <c r="JB423" s="14">
        <v>2</v>
      </c>
      <c r="JC423" s="14">
        <v>1</v>
      </c>
      <c r="JD423" s="14">
        <v>1</v>
      </c>
    </row>
    <row r="424" spans="254:264" x14ac:dyDescent="0.35">
      <c r="IT424" s="14">
        <v>203</v>
      </c>
      <c r="IU424" t="s">
        <v>256</v>
      </c>
      <c r="IV424" t="s">
        <v>390</v>
      </c>
      <c r="IW424" t="s">
        <v>252</v>
      </c>
      <c r="IX424" t="s">
        <v>253</v>
      </c>
      <c r="IY424" t="s">
        <v>46</v>
      </c>
      <c r="IZ424" t="s">
        <v>254</v>
      </c>
      <c r="JA424" s="14">
        <v>1</v>
      </c>
      <c r="JB424" s="14">
        <v>1</v>
      </c>
      <c r="JC424" s="14">
        <v>1</v>
      </c>
      <c r="JD424" s="14">
        <v>1</v>
      </c>
    </row>
    <row r="425" spans="254:264" x14ac:dyDescent="0.35">
      <c r="IT425" s="14">
        <v>204</v>
      </c>
      <c r="IU425" t="s">
        <v>257</v>
      </c>
      <c r="IV425" t="s">
        <v>390</v>
      </c>
      <c r="IW425" t="s">
        <v>252</v>
      </c>
      <c r="IX425" t="s">
        <v>253</v>
      </c>
      <c r="IY425" t="s">
        <v>46</v>
      </c>
      <c r="IZ425" t="s">
        <v>254</v>
      </c>
      <c r="JA425" s="14">
        <v>100</v>
      </c>
      <c r="JB425" s="14">
        <v>400</v>
      </c>
      <c r="JC425" s="14">
        <v>400</v>
      </c>
      <c r="JD425" s="14">
        <v>400</v>
      </c>
    </row>
    <row r="426" spans="254:264" x14ac:dyDescent="0.35">
      <c r="IT426" s="14">
        <v>205</v>
      </c>
      <c r="IU426" t="s">
        <v>470</v>
      </c>
      <c r="IV426" t="s">
        <v>390</v>
      </c>
      <c r="IW426" t="s">
        <v>252</v>
      </c>
      <c r="IX426" t="s">
        <v>253</v>
      </c>
      <c r="IY426" t="s">
        <v>46</v>
      </c>
      <c r="IZ426" t="s">
        <v>254</v>
      </c>
      <c r="JA426" s="14">
        <v>0</v>
      </c>
      <c r="JB426" s="14">
        <v>0.5</v>
      </c>
      <c r="JC426" s="14">
        <v>0.5</v>
      </c>
      <c r="JD426" s="14">
        <v>0</v>
      </c>
    </row>
    <row r="427" spans="254:264" x14ac:dyDescent="0.35">
      <c r="IT427" s="14">
        <v>206</v>
      </c>
      <c r="IU427" t="s">
        <v>258</v>
      </c>
      <c r="IV427" t="s">
        <v>390</v>
      </c>
      <c r="IW427" t="s">
        <v>252</v>
      </c>
      <c r="IX427" t="s">
        <v>253</v>
      </c>
      <c r="IY427" t="s">
        <v>46</v>
      </c>
      <c r="IZ427" t="s">
        <v>254</v>
      </c>
      <c r="JA427" s="14">
        <v>0</v>
      </c>
      <c r="JB427" s="14">
        <v>100</v>
      </c>
      <c r="JC427" s="14">
        <v>100</v>
      </c>
      <c r="JD427" s="14">
        <v>100</v>
      </c>
    </row>
    <row r="428" spans="254:264" x14ac:dyDescent="0.35">
      <c r="IT428" s="14">
        <v>207</v>
      </c>
      <c r="IU428" t="s">
        <v>259</v>
      </c>
      <c r="IV428" t="s">
        <v>390</v>
      </c>
      <c r="IW428" t="s">
        <v>252</v>
      </c>
      <c r="IX428" t="s">
        <v>253</v>
      </c>
      <c r="IY428" t="s">
        <v>46</v>
      </c>
      <c r="IZ428" t="s">
        <v>260</v>
      </c>
      <c r="JA428" s="14">
        <v>0</v>
      </c>
      <c r="JB428" s="14">
        <v>0.5</v>
      </c>
      <c r="JC428" s="14">
        <v>0.5</v>
      </c>
      <c r="JD428" s="14">
        <v>0</v>
      </c>
    </row>
    <row r="429" spans="254:264" x14ac:dyDescent="0.35">
      <c r="IT429" s="14">
        <v>208</v>
      </c>
      <c r="IU429" t="s">
        <v>261</v>
      </c>
      <c r="IV429" t="s">
        <v>390</v>
      </c>
      <c r="IW429" t="s">
        <v>252</v>
      </c>
      <c r="IX429" t="s">
        <v>253</v>
      </c>
      <c r="IY429" t="s">
        <v>46</v>
      </c>
      <c r="IZ429" t="s">
        <v>260</v>
      </c>
      <c r="JA429" s="14">
        <v>0.5</v>
      </c>
      <c r="JB429" s="14">
        <v>0.5</v>
      </c>
      <c r="JC429" s="14">
        <v>0.5</v>
      </c>
      <c r="JD429" s="14">
        <v>0.5</v>
      </c>
    </row>
    <row r="430" spans="254:264" x14ac:dyDescent="0.35">
      <c r="IT430" s="14">
        <v>209</v>
      </c>
      <c r="IU430" t="s">
        <v>262</v>
      </c>
      <c r="IV430" t="s">
        <v>390</v>
      </c>
      <c r="IW430" t="s">
        <v>252</v>
      </c>
      <c r="IX430" t="s">
        <v>253</v>
      </c>
      <c r="IY430" t="s">
        <v>46</v>
      </c>
      <c r="IZ430" t="s">
        <v>260</v>
      </c>
      <c r="JA430" s="14">
        <v>0</v>
      </c>
      <c r="JB430" s="14">
        <v>1</v>
      </c>
      <c r="JC430" s="14">
        <v>1</v>
      </c>
      <c r="JD430" s="14">
        <v>0</v>
      </c>
    </row>
    <row r="431" spans="254:264" x14ac:dyDescent="0.35">
      <c r="IT431" s="14">
        <v>210</v>
      </c>
      <c r="IU431" t="s">
        <v>263</v>
      </c>
      <c r="IV431" t="s">
        <v>390</v>
      </c>
      <c r="IW431" t="s">
        <v>252</v>
      </c>
      <c r="IX431" t="s">
        <v>253</v>
      </c>
      <c r="IY431" t="s">
        <v>46</v>
      </c>
      <c r="IZ431" t="s">
        <v>260</v>
      </c>
      <c r="JA431" s="14">
        <v>0</v>
      </c>
      <c r="JB431" s="14">
        <v>0.5</v>
      </c>
      <c r="JC431" s="14">
        <v>0.5</v>
      </c>
      <c r="JD431" s="14">
        <v>0</v>
      </c>
    </row>
    <row r="432" spans="254:264" x14ac:dyDescent="0.35">
      <c r="IT432" s="14">
        <v>211</v>
      </c>
      <c r="IU432" t="s">
        <v>471</v>
      </c>
      <c r="IV432" t="s">
        <v>390</v>
      </c>
      <c r="IW432" t="s">
        <v>252</v>
      </c>
      <c r="IX432" t="s">
        <v>253</v>
      </c>
      <c r="IY432" t="s">
        <v>46</v>
      </c>
      <c r="IZ432" t="s">
        <v>260</v>
      </c>
      <c r="JA432" s="14">
        <v>0</v>
      </c>
      <c r="JB432" s="14">
        <v>0.1</v>
      </c>
      <c r="JC432" s="14">
        <v>0.05</v>
      </c>
      <c r="JD432" s="14">
        <v>0.05</v>
      </c>
    </row>
    <row r="433" spans="254:264" x14ac:dyDescent="0.35">
      <c r="IT433" s="14">
        <v>212</v>
      </c>
      <c r="IU433" t="s">
        <v>264</v>
      </c>
      <c r="IV433" t="s">
        <v>390</v>
      </c>
      <c r="IW433" t="s">
        <v>252</v>
      </c>
      <c r="IX433" t="s">
        <v>253</v>
      </c>
      <c r="IY433" t="s">
        <v>46</v>
      </c>
      <c r="IZ433" t="s">
        <v>260</v>
      </c>
      <c r="JA433" s="14">
        <v>0</v>
      </c>
      <c r="JB433" s="14">
        <v>2</v>
      </c>
      <c r="JC433" s="14">
        <v>2</v>
      </c>
      <c r="JD433" s="14">
        <v>2</v>
      </c>
    </row>
    <row r="434" spans="254:264" x14ac:dyDescent="0.35">
      <c r="IT434" s="14">
        <v>213</v>
      </c>
      <c r="IU434" t="s">
        <v>265</v>
      </c>
      <c r="IV434" t="s">
        <v>390</v>
      </c>
      <c r="IW434" t="s">
        <v>252</v>
      </c>
      <c r="IX434" t="s">
        <v>253</v>
      </c>
      <c r="IY434" t="s">
        <v>46</v>
      </c>
      <c r="IZ434" t="s">
        <v>260</v>
      </c>
      <c r="JA434" s="14">
        <v>0.25</v>
      </c>
      <c r="JB434" s="14">
        <v>0.25</v>
      </c>
      <c r="JC434" s="14">
        <v>0.25</v>
      </c>
      <c r="JD434" s="14">
        <v>0.25</v>
      </c>
    </row>
    <row r="435" spans="254:264" x14ac:dyDescent="0.35">
      <c r="IT435" s="14">
        <v>214</v>
      </c>
      <c r="IU435" t="s">
        <v>472</v>
      </c>
      <c r="IV435" t="s">
        <v>390</v>
      </c>
      <c r="IW435" t="s">
        <v>252</v>
      </c>
      <c r="IX435" t="s">
        <v>253</v>
      </c>
      <c r="IY435" t="s">
        <v>46</v>
      </c>
      <c r="IZ435" t="s">
        <v>260</v>
      </c>
      <c r="JA435" s="14">
        <v>0</v>
      </c>
      <c r="JB435" s="14">
        <v>0.125</v>
      </c>
      <c r="JC435" s="14">
        <v>0.25</v>
      </c>
      <c r="JD435" s="14">
        <v>0.125</v>
      </c>
    </row>
    <row r="436" spans="254:264" x14ac:dyDescent="0.35">
      <c r="IT436" s="14">
        <v>215</v>
      </c>
      <c r="IU436" t="s">
        <v>266</v>
      </c>
      <c r="IV436" t="s">
        <v>390</v>
      </c>
      <c r="IW436" t="s">
        <v>252</v>
      </c>
      <c r="IX436" t="s">
        <v>253</v>
      </c>
      <c r="IY436" t="s">
        <v>46</v>
      </c>
      <c r="IZ436" t="s">
        <v>260</v>
      </c>
      <c r="JA436" s="14">
        <v>1</v>
      </c>
      <c r="JB436" s="14">
        <v>1</v>
      </c>
      <c r="JC436" s="14">
        <v>1</v>
      </c>
      <c r="JD436" s="14">
        <v>1</v>
      </c>
    </row>
    <row r="437" spans="254:264" x14ac:dyDescent="0.35">
      <c r="IT437" s="14">
        <v>216</v>
      </c>
      <c r="IU437" t="s">
        <v>473</v>
      </c>
      <c r="IV437" t="s">
        <v>386</v>
      </c>
      <c r="IW437" t="s">
        <v>252</v>
      </c>
      <c r="IX437" t="s">
        <v>267</v>
      </c>
      <c r="IY437" t="s">
        <v>49</v>
      </c>
      <c r="IZ437" t="s">
        <v>268</v>
      </c>
      <c r="JA437" s="14">
        <v>1</v>
      </c>
      <c r="JB437" s="14">
        <v>1</v>
      </c>
      <c r="JC437" s="14">
        <v>1</v>
      </c>
      <c r="JD437" s="14">
        <v>0</v>
      </c>
    </row>
    <row r="438" spans="254:264" x14ac:dyDescent="0.35">
      <c r="IT438" s="14">
        <v>217</v>
      </c>
      <c r="IU438" t="s">
        <v>269</v>
      </c>
      <c r="IV438" t="s">
        <v>382</v>
      </c>
      <c r="IW438" t="s">
        <v>252</v>
      </c>
      <c r="IX438" t="s">
        <v>267</v>
      </c>
      <c r="IY438" t="s">
        <v>49</v>
      </c>
      <c r="IZ438" t="s">
        <v>270</v>
      </c>
      <c r="JA438" s="14">
        <v>0</v>
      </c>
      <c r="JB438" s="14">
        <v>1</v>
      </c>
      <c r="JC438" s="14">
        <v>0</v>
      </c>
      <c r="JD438" s="14">
        <v>0</v>
      </c>
    </row>
    <row r="439" spans="254:264" x14ac:dyDescent="0.35">
      <c r="IT439" s="14">
        <v>218</v>
      </c>
      <c r="IU439" t="s">
        <v>271</v>
      </c>
      <c r="IV439" t="s">
        <v>386</v>
      </c>
      <c r="IW439" t="s">
        <v>252</v>
      </c>
      <c r="IX439" t="s">
        <v>267</v>
      </c>
      <c r="IY439" t="s">
        <v>49</v>
      </c>
      <c r="IZ439" t="s">
        <v>270</v>
      </c>
      <c r="JA439" s="14">
        <v>0</v>
      </c>
      <c r="JB439" s="14">
        <v>1</v>
      </c>
      <c r="JC439" s="14">
        <v>0</v>
      </c>
      <c r="JD439" s="14">
        <v>0</v>
      </c>
    </row>
    <row r="440" spans="254:264" x14ac:dyDescent="0.35">
      <c r="IT440" s="14">
        <v>219</v>
      </c>
      <c r="IU440" t="s">
        <v>474</v>
      </c>
      <c r="IV440" t="s">
        <v>386</v>
      </c>
      <c r="IW440" t="s">
        <v>252</v>
      </c>
      <c r="IX440" t="s">
        <v>267</v>
      </c>
      <c r="IY440" t="s">
        <v>49</v>
      </c>
      <c r="IZ440" t="s">
        <v>270</v>
      </c>
      <c r="JA440" s="14">
        <v>0</v>
      </c>
      <c r="JB440" s="14">
        <v>1</v>
      </c>
      <c r="JC440" s="14">
        <v>0</v>
      </c>
      <c r="JD440" s="14">
        <v>0</v>
      </c>
    </row>
    <row r="441" spans="254:264" x14ac:dyDescent="0.35">
      <c r="IT441" s="14">
        <v>220</v>
      </c>
      <c r="IU441" t="s">
        <v>272</v>
      </c>
      <c r="IV441" t="s">
        <v>382</v>
      </c>
      <c r="IW441" t="s">
        <v>252</v>
      </c>
      <c r="IX441" t="s">
        <v>267</v>
      </c>
      <c r="IY441" t="s">
        <v>49</v>
      </c>
      <c r="IZ441" t="s">
        <v>270</v>
      </c>
      <c r="JA441" s="14">
        <v>0</v>
      </c>
      <c r="JB441" s="14">
        <v>2</v>
      </c>
      <c r="JC441" s="14">
        <v>1</v>
      </c>
      <c r="JD441" s="14">
        <v>1</v>
      </c>
    </row>
    <row r="442" spans="254:264" x14ac:dyDescent="0.35">
      <c r="IT442" s="14">
        <v>221</v>
      </c>
      <c r="IU442" t="s">
        <v>273</v>
      </c>
      <c r="IV442" t="s">
        <v>382</v>
      </c>
      <c r="IW442" t="s">
        <v>252</v>
      </c>
      <c r="IX442" t="s">
        <v>267</v>
      </c>
      <c r="IY442" t="s">
        <v>49</v>
      </c>
      <c r="IZ442" t="s">
        <v>270</v>
      </c>
      <c r="JA442" s="14">
        <v>0</v>
      </c>
      <c r="JB442" s="14">
        <v>1</v>
      </c>
      <c r="JC442" s="14">
        <v>1</v>
      </c>
      <c r="JD442" s="14">
        <v>1</v>
      </c>
    </row>
    <row r="443" spans="254:264" x14ac:dyDescent="0.35">
      <c r="IT443" s="14">
        <v>222</v>
      </c>
      <c r="IU443" t="s">
        <v>274</v>
      </c>
      <c r="IV443" t="s">
        <v>386</v>
      </c>
      <c r="IW443" t="s">
        <v>252</v>
      </c>
      <c r="IX443" t="s">
        <v>267</v>
      </c>
      <c r="IY443" t="s">
        <v>49</v>
      </c>
      <c r="IZ443" t="s">
        <v>275</v>
      </c>
      <c r="JA443" s="14">
        <v>0</v>
      </c>
      <c r="JB443" s="14">
        <v>2</v>
      </c>
      <c r="JC443" s="14">
        <v>1</v>
      </c>
      <c r="JD443" s="14">
        <v>1</v>
      </c>
    </row>
    <row r="444" spans="254:264" x14ac:dyDescent="0.35">
      <c r="IT444" s="14">
        <v>223</v>
      </c>
      <c r="IU444" t="s">
        <v>475</v>
      </c>
      <c r="IV444" t="s">
        <v>386</v>
      </c>
      <c r="IW444" t="s">
        <v>252</v>
      </c>
      <c r="IX444" t="s">
        <v>267</v>
      </c>
      <c r="IY444" t="s">
        <v>49</v>
      </c>
      <c r="IZ444" t="s">
        <v>275</v>
      </c>
      <c r="JA444" s="14">
        <v>1</v>
      </c>
      <c r="JB444" s="14">
        <v>1</v>
      </c>
      <c r="JC444" s="14">
        <v>0</v>
      </c>
      <c r="JD444" s="14">
        <v>0</v>
      </c>
    </row>
    <row r="445" spans="254:264" x14ac:dyDescent="0.35">
      <c r="IT445" s="14">
        <v>224</v>
      </c>
      <c r="IU445" t="s">
        <v>276</v>
      </c>
      <c r="IV445" t="s">
        <v>386</v>
      </c>
      <c r="IW445" t="s">
        <v>252</v>
      </c>
      <c r="IX445" t="s">
        <v>267</v>
      </c>
      <c r="IY445" t="s">
        <v>49</v>
      </c>
      <c r="IZ445" t="s">
        <v>275</v>
      </c>
      <c r="JA445" s="14">
        <v>0</v>
      </c>
      <c r="JB445" s="14">
        <v>1</v>
      </c>
      <c r="JC445" s="14">
        <v>0</v>
      </c>
      <c r="JD445" s="14">
        <v>0</v>
      </c>
    </row>
    <row r="446" spans="254:264" x14ac:dyDescent="0.35">
      <c r="IT446" s="14">
        <v>225</v>
      </c>
      <c r="IU446" t="s">
        <v>277</v>
      </c>
      <c r="IV446" t="s">
        <v>386</v>
      </c>
      <c r="IW446" t="s">
        <v>252</v>
      </c>
      <c r="IX446" t="s">
        <v>278</v>
      </c>
      <c r="IY446" t="s">
        <v>51</v>
      </c>
      <c r="IZ446" t="s">
        <v>279</v>
      </c>
      <c r="JA446" s="14">
        <v>0</v>
      </c>
      <c r="JB446" s="14">
        <v>1</v>
      </c>
      <c r="JC446" s="14">
        <v>1</v>
      </c>
      <c r="JD446" s="14">
        <v>0</v>
      </c>
    </row>
    <row r="447" spans="254:264" x14ac:dyDescent="0.35">
      <c r="IT447" s="14">
        <v>226</v>
      </c>
      <c r="IU447" t="s">
        <v>280</v>
      </c>
      <c r="IV447" t="s">
        <v>386</v>
      </c>
      <c r="IW447" t="s">
        <v>252</v>
      </c>
      <c r="IX447" t="s">
        <v>278</v>
      </c>
      <c r="IY447" t="s">
        <v>51</v>
      </c>
      <c r="IZ447" t="s">
        <v>281</v>
      </c>
      <c r="JA447" s="14">
        <v>0</v>
      </c>
      <c r="JB447" s="14">
        <v>10</v>
      </c>
      <c r="JC447" s="14">
        <v>10</v>
      </c>
      <c r="JD447" s="14">
        <v>0</v>
      </c>
    </row>
    <row r="448" spans="254:264" x14ac:dyDescent="0.35">
      <c r="IT448" s="14">
        <v>227</v>
      </c>
      <c r="IU448" t="s">
        <v>476</v>
      </c>
      <c r="IV448" t="s">
        <v>386</v>
      </c>
      <c r="IW448" t="s">
        <v>252</v>
      </c>
      <c r="IX448" t="s">
        <v>278</v>
      </c>
      <c r="IY448" t="s">
        <v>51</v>
      </c>
      <c r="IZ448" t="s">
        <v>281</v>
      </c>
      <c r="JA448" s="14">
        <v>0</v>
      </c>
      <c r="JB448" s="14">
        <v>2</v>
      </c>
      <c r="JC448" s="14">
        <v>2</v>
      </c>
      <c r="JD448" s="14">
        <v>0</v>
      </c>
    </row>
    <row r="449" spans="254:264" x14ac:dyDescent="0.35">
      <c r="IT449" s="14">
        <v>228</v>
      </c>
      <c r="IU449" t="s">
        <v>282</v>
      </c>
      <c r="IV449" t="s">
        <v>386</v>
      </c>
      <c r="IW449" t="s">
        <v>252</v>
      </c>
      <c r="IX449" t="s">
        <v>283</v>
      </c>
      <c r="IY449" t="s">
        <v>53</v>
      </c>
      <c r="IZ449" t="s">
        <v>284</v>
      </c>
      <c r="JA449" s="14">
        <v>1</v>
      </c>
      <c r="JB449" s="14">
        <v>1</v>
      </c>
      <c r="JC449" s="14">
        <v>1</v>
      </c>
      <c r="JD449" s="14">
        <v>0</v>
      </c>
    </row>
    <row r="450" spans="254:264" x14ac:dyDescent="0.35">
      <c r="IT450" s="14">
        <v>229</v>
      </c>
      <c r="IU450" t="s">
        <v>285</v>
      </c>
      <c r="IV450" t="s">
        <v>386</v>
      </c>
      <c r="IW450" t="s">
        <v>252</v>
      </c>
      <c r="IX450" t="s">
        <v>283</v>
      </c>
      <c r="IY450" t="s">
        <v>53</v>
      </c>
      <c r="IZ450" t="s">
        <v>284</v>
      </c>
      <c r="JA450" s="14">
        <v>50</v>
      </c>
      <c r="JB450" s="14">
        <v>50</v>
      </c>
      <c r="JC450" s="14">
        <v>50</v>
      </c>
      <c r="JD450" s="14">
        <v>50</v>
      </c>
    </row>
    <row r="451" spans="254:264" x14ac:dyDescent="0.35">
      <c r="IT451" s="14">
        <v>230</v>
      </c>
      <c r="IU451" t="s">
        <v>286</v>
      </c>
      <c r="IV451" t="s">
        <v>386</v>
      </c>
      <c r="IW451" t="s">
        <v>252</v>
      </c>
      <c r="IX451" t="s">
        <v>283</v>
      </c>
      <c r="IY451" t="s">
        <v>53</v>
      </c>
      <c r="IZ451" t="s">
        <v>284</v>
      </c>
      <c r="JA451" s="14">
        <v>500</v>
      </c>
      <c r="JB451" s="14">
        <v>2000</v>
      </c>
      <c r="JC451" s="14">
        <v>1500</v>
      </c>
      <c r="JD451" s="14">
        <v>1000</v>
      </c>
    </row>
    <row r="452" spans="254:264" x14ac:dyDescent="0.35">
      <c r="IT452" s="14">
        <v>231</v>
      </c>
      <c r="IU452" t="s">
        <v>287</v>
      </c>
      <c r="IV452" t="s">
        <v>388</v>
      </c>
      <c r="IW452" t="s">
        <v>252</v>
      </c>
      <c r="IX452" t="s">
        <v>283</v>
      </c>
      <c r="IY452" t="s">
        <v>53</v>
      </c>
      <c r="IZ452" t="s">
        <v>284</v>
      </c>
      <c r="JA452" s="14">
        <v>1</v>
      </c>
      <c r="JB452" s="14">
        <v>1</v>
      </c>
      <c r="JC452" s="14">
        <v>1</v>
      </c>
      <c r="JD452" s="14">
        <v>1</v>
      </c>
    </row>
    <row r="453" spans="254:264" x14ac:dyDescent="0.35">
      <c r="IT453" s="14">
        <v>232</v>
      </c>
      <c r="IU453" t="s">
        <v>477</v>
      </c>
      <c r="IV453" t="s">
        <v>388</v>
      </c>
      <c r="IW453" t="s">
        <v>252</v>
      </c>
      <c r="IX453" t="s">
        <v>283</v>
      </c>
      <c r="IY453" t="s">
        <v>53</v>
      </c>
      <c r="IZ453" t="s">
        <v>288</v>
      </c>
      <c r="JA453" s="14">
        <v>0</v>
      </c>
      <c r="JB453" s="14">
        <v>2</v>
      </c>
      <c r="JC453" s="14">
        <v>1</v>
      </c>
      <c r="JD453" s="14">
        <v>1</v>
      </c>
    </row>
    <row r="454" spans="254:264" x14ac:dyDescent="0.35">
      <c r="IT454" s="14">
        <v>233</v>
      </c>
      <c r="IU454" t="s">
        <v>289</v>
      </c>
      <c r="IV454" t="s">
        <v>388</v>
      </c>
      <c r="IW454" t="s">
        <v>252</v>
      </c>
      <c r="IX454" t="s">
        <v>283</v>
      </c>
      <c r="IY454" t="s">
        <v>53</v>
      </c>
      <c r="IZ454" t="s">
        <v>288</v>
      </c>
      <c r="JA454" s="14">
        <v>0</v>
      </c>
      <c r="JB454" s="14">
        <v>1</v>
      </c>
      <c r="JC454" s="14">
        <v>1</v>
      </c>
      <c r="JD454" s="14">
        <v>1</v>
      </c>
    </row>
    <row r="455" spans="254:264" x14ac:dyDescent="0.35">
      <c r="IT455" s="14">
        <v>234</v>
      </c>
      <c r="IU455" t="s">
        <v>478</v>
      </c>
      <c r="IV455" t="s">
        <v>388</v>
      </c>
      <c r="IW455" t="s">
        <v>252</v>
      </c>
      <c r="IX455" t="s">
        <v>283</v>
      </c>
      <c r="IY455" t="s">
        <v>53</v>
      </c>
      <c r="IZ455" t="s">
        <v>288</v>
      </c>
      <c r="JA455" s="14">
        <v>0</v>
      </c>
      <c r="JB455" s="14">
        <v>2</v>
      </c>
      <c r="JC455" s="14">
        <v>2</v>
      </c>
      <c r="JD455" s="14">
        <v>1</v>
      </c>
    </row>
    <row r="456" spans="254:264" x14ac:dyDescent="0.35">
      <c r="IT456" s="14">
        <v>235</v>
      </c>
      <c r="IU456" t="s">
        <v>479</v>
      </c>
      <c r="IV456" t="s">
        <v>391</v>
      </c>
      <c r="IW456" t="s">
        <v>290</v>
      </c>
      <c r="IX456" t="s">
        <v>291</v>
      </c>
      <c r="IY456" t="s">
        <v>55</v>
      </c>
      <c r="IZ456" t="s">
        <v>292</v>
      </c>
      <c r="JA456" s="14">
        <v>4</v>
      </c>
      <c r="JB456" s="14">
        <v>4</v>
      </c>
      <c r="JC456" s="14">
        <v>4</v>
      </c>
      <c r="JD456" s="14">
        <v>4</v>
      </c>
    </row>
    <row r="457" spans="254:264" x14ac:dyDescent="0.35">
      <c r="IT457" s="14">
        <v>236</v>
      </c>
      <c r="IU457" t="s">
        <v>293</v>
      </c>
      <c r="IV457" t="s">
        <v>382</v>
      </c>
      <c r="IW457" t="s">
        <v>290</v>
      </c>
      <c r="IX457" t="s">
        <v>291</v>
      </c>
      <c r="IY457" t="s">
        <v>55</v>
      </c>
      <c r="IZ457" t="s">
        <v>292</v>
      </c>
      <c r="JA457" s="14">
        <v>1</v>
      </c>
      <c r="JB457" s="14">
        <v>1</v>
      </c>
      <c r="JC457" s="14">
        <v>1</v>
      </c>
      <c r="JD457" s="14">
        <v>1</v>
      </c>
    </row>
    <row r="458" spans="254:264" x14ac:dyDescent="0.35">
      <c r="IT458" s="14">
        <v>237</v>
      </c>
      <c r="IU458" t="s">
        <v>294</v>
      </c>
      <c r="IV458" t="s">
        <v>391</v>
      </c>
      <c r="IW458" t="s">
        <v>290</v>
      </c>
      <c r="IX458" t="s">
        <v>291</v>
      </c>
      <c r="IY458" t="s">
        <v>55</v>
      </c>
      <c r="IZ458" t="s">
        <v>292</v>
      </c>
      <c r="JA458" s="14">
        <v>4</v>
      </c>
      <c r="JB458" s="14">
        <v>4</v>
      </c>
      <c r="JC458" s="14">
        <v>4</v>
      </c>
      <c r="JD458" s="14">
        <v>4</v>
      </c>
    </row>
    <row r="459" spans="254:264" x14ac:dyDescent="0.35">
      <c r="IT459" s="14">
        <v>238</v>
      </c>
      <c r="IU459" t="s">
        <v>480</v>
      </c>
      <c r="IV459" t="s">
        <v>392</v>
      </c>
      <c r="IW459" t="s">
        <v>290</v>
      </c>
      <c r="IX459" t="s">
        <v>291</v>
      </c>
      <c r="IY459" t="s">
        <v>55</v>
      </c>
      <c r="IZ459" t="s">
        <v>292</v>
      </c>
      <c r="JA459" s="14">
        <v>7</v>
      </c>
      <c r="JB459" s="14">
        <v>7</v>
      </c>
      <c r="JC459" s="14">
        <v>7</v>
      </c>
      <c r="JD459" s="14">
        <v>7</v>
      </c>
    </row>
    <row r="460" spans="254:264" x14ac:dyDescent="0.35">
      <c r="IT460" s="14">
        <v>239</v>
      </c>
      <c r="IU460" t="s">
        <v>295</v>
      </c>
      <c r="IV460" t="s">
        <v>391</v>
      </c>
      <c r="IW460" t="s">
        <v>290</v>
      </c>
      <c r="IX460" t="s">
        <v>291</v>
      </c>
      <c r="IY460" t="s">
        <v>55</v>
      </c>
      <c r="IZ460" t="s">
        <v>292</v>
      </c>
      <c r="JA460" s="14">
        <v>0</v>
      </c>
      <c r="JB460" s="14">
        <v>0</v>
      </c>
      <c r="JC460" s="14">
        <v>1</v>
      </c>
      <c r="JD460" s="14">
        <v>0</v>
      </c>
    </row>
    <row r="461" spans="254:264" x14ac:dyDescent="0.35">
      <c r="IT461" s="14">
        <v>240</v>
      </c>
      <c r="IU461" t="s">
        <v>296</v>
      </c>
      <c r="IV461" t="s">
        <v>393</v>
      </c>
      <c r="IW461" t="s">
        <v>290</v>
      </c>
      <c r="IX461" t="s">
        <v>291</v>
      </c>
      <c r="IY461" t="s">
        <v>55</v>
      </c>
      <c r="IZ461" t="s">
        <v>292</v>
      </c>
      <c r="JA461" s="14">
        <v>0</v>
      </c>
      <c r="JB461" s="14">
        <v>1</v>
      </c>
      <c r="JC461" s="14">
        <v>0</v>
      </c>
      <c r="JD461" s="14">
        <v>0</v>
      </c>
    </row>
    <row r="462" spans="254:264" x14ac:dyDescent="0.35">
      <c r="IT462" s="14">
        <v>241</v>
      </c>
      <c r="IU462" t="s">
        <v>297</v>
      </c>
      <c r="IV462" t="s">
        <v>393</v>
      </c>
      <c r="IW462" t="s">
        <v>290</v>
      </c>
      <c r="IX462" t="s">
        <v>291</v>
      </c>
      <c r="IY462" t="s">
        <v>55</v>
      </c>
      <c r="IZ462" t="s">
        <v>292</v>
      </c>
      <c r="JA462" s="14">
        <v>0</v>
      </c>
      <c r="JB462" s="14">
        <v>1125</v>
      </c>
      <c r="JC462" s="14">
        <v>0</v>
      </c>
      <c r="JD462" s="14">
        <v>0</v>
      </c>
    </row>
    <row r="463" spans="254:264" x14ac:dyDescent="0.35">
      <c r="IT463" s="14">
        <v>242</v>
      </c>
      <c r="IU463" t="s">
        <v>298</v>
      </c>
      <c r="IV463" t="s">
        <v>394</v>
      </c>
      <c r="IW463" t="s">
        <v>290</v>
      </c>
      <c r="IX463" t="s">
        <v>291</v>
      </c>
      <c r="IY463" t="s">
        <v>55</v>
      </c>
      <c r="IZ463" t="s">
        <v>292</v>
      </c>
      <c r="JA463" s="14">
        <v>1</v>
      </c>
      <c r="JB463" s="14">
        <v>1</v>
      </c>
      <c r="JC463" s="14">
        <v>1</v>
      </c>
      <c r="JD463" s="14">
        <v>1</v>
      </c>
    </row>
    <row r="464" spans="254:264" x14ac:dyDescent="0.35">
      <c r="IT464" s="14">
        <v>243</v>
      </c>
      <c r="IU464" t="s">
        <v>481</v>
      </c>
      <c r="IV464" t="s">
        <v>395</v>
      </c>
      <c r="IW464" t="s">
        <v>290</v>
      </c>
      <c r="IX464" t="s">
        <v>291</v>
      </c>
      <c r="IY464" t="s">
        <v>55</v>
      </c>
      <c r="IZ464" t="s">
        <v>292</v>
      </c>
      <c r="JA464" s="14">
        <v>1</v>
      </c>
      <c r="JB464" s="14">
        <v>1</v>
      </c>
      <c r="JC464" s="14">
        <v>1</v>
      </c>
      <c r="JD464" s="14">
        <v>1</v>
      </c>
    </row>
    <row r="465" spans="254:264" x14ac:dyDescent="0.35">
      <c r="IT465" s="14">
        <v>244</v>
      </c>
      <c r="IU465" t="s">
        <v>299</v>
      </c>
      <c r="IV465" t="s">
        <v>396</v>
      </c>
      <c r="IW465" t="s">
        <v>290</v>
      </c>
      <c r="IX465" t="s">
        <v>291</v>
      </c>
      <c r="IY465" t="s">
        <v>55</v>
      </c>
      <c r="IZ465" t="s">
        <v>300</v>
      </c>
      <c r="JA465" s="14">
        <v>1</v>
      </c>
      <c r="JB465" s="14">
        <v>0</v>
      </c>
      <c r="JC465" s="14">
        <v>0</v>
      </c>
      <c r="JD465" s="14">
        <v>0</v>
      </c>
    </row>
    <row r="466" spans="254:264" x14ac:dyDescent="0.35">
      <c r="IT466" s="14">
        <v>245</v>
      </c>
      <c r="IU466" t="s">
        <v>301</v>
      </c>
      <c r="IV466" t="s">
        <v>396</v>
      </c>
      <c r="IW466" t="s">
        <v>290</v>
      </c>
      <c r="IX466" t="s">
        <v>291</v>
      </c>
      <c r="IY466" t="s">
        <v>55</v>
      </c>
      <c r="IZ466" t="s">
        <v>300</v>
      </c>
      <c r="JA466" s="14">
        <v>0</v>
      </c>
      <c r="JB466" s="14">
        <v>1</v>
      </c>
      <c r="JC466" s="14">
        <v>0</v>
      </c>
      <c r="JD466" s="14">
        <v>0</v>
      </c>
    </row>
    <row r="467" spans="254:264" x14ac:dyDescent="0.35">
      <c r="IT467" s="14">
        <v>246</v>
      </c>
      <c r="IU467" t="s">
        <v>302</v>
      </c>
      <c r="IV467" t="s">
        <v>396</v>
      </c>
      <c r="IW467" t="s">
        <v>290</v>
      </c>
      <c r="IX467" t="s">
        <v>291</v>
      </c>
      <c r="IY467" t="s">
        <v>55</v>
      </c>
      <c r="IZ467" t="s">
        <v>300</v>
      </c>
      <c r="JA467" s="14">
        <v>0</v>
      </c>
      <c r="JB467" s="14">
        <v>1</v>
      </c>
      <c r="JC467" s="14">
        <v>0</v>
      </c>
      <c r="JD467" s="14">
        <v>0</v>
      </c>
    </row>
    <row r="468" spans="254:264" x14ac:dyDescent="0.35">
      <c r="IT468" s="14">
        <v>247</v>
      </c>
      <c r="IU468" t="s">
        <v>303</v>
      </c>
      <c r="IV468" t="s">
        <v>396</v>
      </c>
      <c r="IW468" t="s">
        <v>290</v>
      </c>
      <c r="IX468" t="s">
        <v>291</v>
      </c>
      <c r="IY468" t="s">
        <v>55</v>
      </c>
      <c r="IZ468" t="s">
        <v>300</v>
      </c>
      <c r="JA468" s="14">
        <v>0</v>
      </c>
      <c r="JB468" s="14">
        <v>1</v>
      </c>
      <c r="JC468" s="14">
        <v>0</v>
      </c>
      <c r="JD468" s="14">
        <v>0</v>
      </c>
    </row>
    <row r="469" spans="254:264" x14ac:dyDescent="0.35">
      <c r="IT469" s="14">
        <v>248</v>
      </c>
      <c r="IU469" t="s">
        <v>482</v>
      </c>
      <c r="IV469" t="s">
        <v>396</v>
      </c>
      <c r="IW469" t="s">
        <v>290</v>
      </c>
      <c r="IX469" t="s">
        <v>291</v>
      </c>
      <c r="IY469" t="s">
        <v>55</v>
      </c>
      <c r="IZ469" t="s">
        <v>300</v>
      </c>
      <c r="JA469" s="14">
        <v>0</v>
      </c>
      <c r="JB469" s="14">
        <v>0</v>
      </c>
      <c r="JC469" s="14">
        <v>1</v>
      </c>
      <c r="JD469" s="14">
        <v>0</v>
      </c>
    </row>
    <row r="470" spans="254:264" x14ac:dyDescent="0.35">
      <c r="IT470" s="14">
        <v>249</v>
      </c>
      <c r="IU470" t="s">
        <v>304</v>
      </c>
      <c r="IV470" t="s">
        <v>397</v>
      </c>
      <c r="IW470" t="s">
        <v>290</v>
      </c>
      <c r="IX470" t="s">
        <v>291</v>
      </c>
      <c r="IY470" t="s">
        <v>55</v>
      </c>
      <c r="IZ470" t="s">
        <v>305</v>
      </c>
      <c r="JA470" s="14">
        <v>0.25</v>
      </c>
      <c r="JB470" s="14">
        <v>0.25</v>
      </c>
      <c r="JC470" s="14">
        <v>0.25</v>
      </c>
      <c r="JD470" s="14">
        <v>0.25</v>
      </c>
    </row>
    <row r="471" spans="254:264" x14ac:dyDescent="0.35">
      <c r="IT471" s="14">
        <v>250</v>
      </c>
      <c r="IU471" t="s">
        <v>483</v>
      </c>
      <c r="IV471" t="s">
        <v>397</v>
      </c>
      <c r="IW471" t="s">
        <v>290</v>
      </c>
      <c r="IX471" t="s">
        <v>291</v>
      </c>
      <c r="IY471" t="s">
        <v>55</v>
      </c>
      <c r="IZ471" t="s">
        <v>305</v>
      </c>
      <c r="JA471" s="14">
        <v>0.25</v>
      </c>
      <c r="JB471" s="14">
        <v>0.25</v>
      </c>
      <c r="JC471" s="14">
        <v>0.25</v>
      </c>
      <c r="JD471" s="14">
        <v>0.25</v>
      </c>
    </row>
    <row r="472" spans="254:264" x14ac:dyDescent="0.35">
      <c r="IT472" s="14">
        <v>251</v>
      </c>
      <c r="IU472" t="s">
        <v>306</v>
      </c>
      <c r="IV472" t="s">
        <v>398</v>
      </c>
      <c r="IW472" t="s">
        <v>290</v>
      </c>
      <c r="IX472" t="s">
        <v>291</v>
      </c>
      <c r="IY472" t="s">
        <v>55</v>
      </c>
      <c r="IZ472" t="s">
        <v>307</v>
      </c>
      <c r="JA472" s="14">
        <v>1</v>
      </c>
      <c r="JB472" s="14">
        <v>1</v>
      </c>
      <c r="JC472" s="14">
        <v>1</v>
      </c>
      <c r="JD472" s="14">
        <v>1</v>
      </c>
    </row>
    <row r="473" spans="254:264" x14ac:dyDescent="0.35">
      <c r="IT473" s="14">
        <v>252</v>
      </c>
      <c r="IU473" t="s">
        <v>308</v>
      </c>
      <c r="IV473" t="s">
        <v>398</v>
      </c>
      <c r="IW473" t="s">
        <v>290</v>
      </c>
      <c r="IX473" t="s">
        <v>291</v>
      </c>
      <c r="IY473" t="s">
        <v>55</v>
      </c>
      <c r="IZ473" t="s">
        <v>307</v>
      </c>
      <c r="JA473" s="14">
        <v>1</v>
      </c>
      <c r="JB473" s="14">
        <v>1</v>
      </c>
      <c r="JC473" s="14">
        <v>1</v>
      </c>
      <c r="JD473" s="14">
        <v>1</v>
      </c>
    </row>
    <row r="474" spans="254:264" x14ac:dyDescent="0.35">
      <c r="IT474" s="14">
        <v>253</v>
      </c>
      <c r="IU474" t="s">
        <v>309</v>
      </c>
      <c r="IV474" t="s">
        <v>398</v>
      </c>
      <c r="IW474" t="s">
        <v>290</v>
      </c>
      <c r="IX474" t="s">
        <v>291</v>
      </c>
      <c r="IY474" t="s">
        <v>55</v>
      </c>
      <c r="IZ474" t="s">
        <v>307</v>
      </c>
      <c r="JA474" s="14">
        <v>1</v>
      </c>
      <c r="JB474" s="14">
        <v>1</v>
      </c>
      <c r="JC474" s="14">
        <v>1</v>
      </c>
      <c r="JD474" s="14">
        <v>1</v>
      </c>
    </row>
    <row r="475" spans="254:264" x14ac:dyDescent="0.35">
      <c r="IT475" s="14">
        <v>254</v>
      </c>
      <c r="IU475" t="s">
        <v>310</v>
      </c>
      <c r="IV475" t="s">
        <v>398</v>
      </c>
      <c r="IW475" t="s">
        <v>290</v>
      </c>
      <c r="IX475" t="s">
        <v>291</v>
      </c>
      <c r="IY475" t="s">
        <v>55</v>
      </c>
      <c r="IZ475" t="s">
        <v>307</v>
      </c>
      <c r="JA475" s="14">
        <v>1</v>
      </c>
      <c r="JB475" s="14">
        <v>1</v>
      </c>
      <c r="JC475" s="14">
        <v>1</v>
      </c>
      <c r="JD475" s="14">
        <v>1</v>
      </c>
    </row>
    <row r="476" spans="254:264" x14ac:dyDescent="0.35">
      <c r="IT476" s="14">
        <v>255</v>
      </c>
      <c r="IU476" t="s">
        <v>484</v>
      </c>
      <c r="IV476" t="s">
        <v>398</v>
      </c>
      <c r="IW476" t="s">
        <v>290</v>
      </c>
      <c r="IX476" t="s">
        <v>291</v>
      </c>
      <c r="IY476" t="s">
        <v>55</v>
      </c>
      <c r="IZ476" t="s">
        <v>307</v>
      </c>
      <c r="JA476" s="14">
        <v>0</v>
      </c>
      <c r="JB476" s="14">
        <v>1</v>
      </c>
      <c r="JC476" s="14">
        <v>1</v>
      </c>
      <c r="JD476" s="14">
        <v>0</v>
      </c>
    </row>
    <row r="477" spans="254:264" x14ac:dyDescent="0.35">
      <c r="IT477" s="14">
        <v>256</v>
      </c>
      <c r="IU477" t="s">
        <v>311</v>
      </c>
      <c r="IV477" t="s">
        <v>398</v>
      </c>
      <c r="IW477" t="s">
        <v>290</v>
      </c>
      <c r="IX477" t="s">
        <v>291</v>
      </c>
      <c r="IY477" t="s">
        <v>55</v>
      </c>
      <c r="IZ477" t="s">
        <v>307</v>
      </c>
      <c r="JA477" s="14">
        <v>1</v>
      </c>
      <c r="JB477" s="14">
        <v>1</v>
      </c>
      <c r="JC477" s="14">
        <v>1</v>
      </c>
      <c r="JD477" s="14">
        <v>1</v>
      </c>
    </row>
    <row r="478" spans="254:264" x14ac:dyDescent="0.35">
      <c r="IT478" s="14">
        <v>257</v>
      </c>
      <c r="IU478" t="s">
        <v>312</v>
      </c>
      <c r="IV478" t="s">
        <v>398</v>
      </c>
      <c r="IW478" t="s">
        <v>290</v>
      </c>
      <c r="IX478" t="s">
        <v>291</v>
      </c>
      <c r="IY478" t="s">
        <v>55</v>
      </c>
      <c r="IZ478" t="s">
        <v>307</v>
      </c>
      <c r="JA478" s="14">
        <v>1</v>
      </c>
      <c r="JB478" s="14">
        <v>1</v>
      </c>
      <c r="JC478" s="14">
        <v>1</v>
      </c>
      <c r="JD478" s="14">
        <v>1</v>
      </c>
    </row>
    <row r="479" spans="254:264" x14ac:dyDescent="0.35">
      <c r="IT479" s="14">
        <v>258</v>
      </c>
      <c r="IU479" t="s">
        <v>313</v>
      </c>
      <c r="IV479" t="s">
        <v>398</v>
      </c>
      <c r="IW479" t="s">
        <v>290</v>
      </c>
      <c r="IX479" t="s">
        <v>291</v>
      </c>
      <c r="IY479" t="s">
        <v>55</v>
      </c>
      <c r="IZ479" t="s">
        <v>307</v>
      </c>
      <c r="JA479" s="14">
        <v>15</v>
      </c>
      <c r="JB479" s="14">
        <v>15</v>
      </c>
      <c r="JC479" s="14">
        <v>15</v>
      </c>
      <c r="JD479" s="14">
        <v>15</v>
      </c>
    </row>
    <row r="480" spans="254:264" x14ac:dyDescent="0.35">
      <c r="IT480" s="14">
        <v>259</v>
      </c>
      <c r="IU480" t="s">
        <v>485</v>
      </c>
      <c r="IV480" t="s">
        <v>384</v>
      </c>
      <c r="IW480" t="s">
        <v>290</v>
      </c>
      <c r="IX480" t="s">
        <v>291</v>
      </c>
      <c r="IY480" t="s">
        <v>55</v>
      </c>
      <c r="IZ480" t="s">
        <v>307</v>
      </c>
      <c r="JA480" s="14">
        <v>1</v>
      </c>
      <c r="JB480" s="14">
        <v>1</v>
      </c>
      <c r="JC480" s="14">
        <v>1</v>
      </c>
      <c r="JD480" s="14">
        <v>1</v>
      </c>
    </row>
    <row r="481" spans="254:264" x14ac:dyDescent="0.35">
      <c r="IT481" s="14">
        <v>260</v>
      </c>
      <c r="IU481" t="s">
        <v>314</v>
      </c>
      <c r="IV481" t="s">
        <v>384</v>
      </c>
      <c r="IW481" t="s">
        <v>290</v>
      </c>
      <c r="IX481" t="s">
        <v>291</v>
      </c>
      <c r="IY481" t="s">
        <v>55</v>
      </c>
      <c r="IZ481" t="s">
        <v>307</v>
      </c>
      <c r="JA481" s="14">
        <v>0</v>
      </c>
      <c r="JB481" s="14">
        <v>1</v>
      </c>
      <c r="JC481" s="14">
        <v>0</v>
      </c>
      <c r="JD481" s="14">
        <v>0</v>
      </c>
    </row>
    <row r="482" spans="254:264" x14ac:dyDescent="0.35">
      <c r="IT482" s="14">
        <v>261</v>
      </c>
      <c r="IU482" t="s">
        <v>315</v>
      </c>
      <c r="IV482" t="s">
        <v>398</v>
      </c>
      <c r="IW482" t="s">
        <v>290</v>
      </c>
      <c r="IX482" t="s">
        <v>291</v>
      </c>
      <c r="IY482" t="s">
        <v>55</v>
      </c>
      <c r="IZ482" t="s">
        <v>316</v>
      </c>
      <c r="JA482" s="14">
        <v>0</v>
      </c>
      <c r="JB482" s="14">
        <v>1</v>
      </c>
      <c r="JC482" s="14">
        <v>1</v>
      </c>
      <c r="JD482" s="14">
        <v>1</v>
      </c>
    </row>
    <row r="483" spans="254:264" x14ac:dyDescent="0.35">
      <c r="IT483" s="14">
        <v>262</v>
      </c>
      <c r="IU483" t="s">
        <v>486</v>
      </c>
      <c r="IV483" t="s">
        <v>398</v>
      </c>
      <c r="IW483" t="s">
        <v>290</v>
      </c>
      <c r="IX483" t="s">
        <v>291</v>
      </c>
      <c r="IY483" t="s">
        <v>55</v>
      </c>
      <c r="IZ483" t="s">
        <v>316</v>
      </c>
      <c r="JA483" s="14">
        <v>1</v>
      </c>
      <c r="JB483" s="14">
        <v>1</v>
      </c>
      <c r="JC483" s="14">
        <v>1</v>
      </c>
      <c r="JD483" s="14">
        <v>1</v>
      </c>
    </row>
    <row r="484" spans="254:264" x14ac:dyDescent="0.35">
      <c r="IT484" s="14">
        <v>263</v>
      </c>
      <c r="IU484" t="s">
        <v>317</v>
      </c>
      <c r="IV484" t="s">
        <v>398</v>
      </c>
      <c r="IW484" t="s">
        <v>290</v>
      </c>
      <c r="IX484" t="s">
        <v>291</v>
      </c>
      <c r="IY484" t="s">
        <v>55</v>
      </c>
      <c r="IZ484" t="s">
        <v>316</v>
      </c>
      <c r="JA484" s="14">
        <v>1</v>
      </c>
      <c r="JB484" s="14">
        <v>1</v>
      </c>
      <c r="JC484" s="14">
        <v>1</v>
      </c>
      <c r="JD484" s="14">
        <v>1</v>
      </c>
    </row>
    <row r="485" spans="254:264" x14ac:dyDescent="0.35">
      <c r="IT485" s="14">
        <v>264</v>
      </c>
      <c r="IU485" t="s">
        <v>318</v>
      </c>
      <c r="IV485" t="s">
        <v>398</v>
      </c>
      <c r="IW485" t="s">
        <v>290</v>
      </c>
      <c r="IX485" t="s">
        <v>291</v>
      </c>
      <c r="IY485" t="s">
        <v>55</v>
      </c>
      <c r="IZ485" t="s">
        <v>319</v>
      </c>
      <c r="JA485" s="14">
        <v>3</v>
      </c>
      <c r="JB485" s="14">
        <v>3</v>
      </c>
      <c r="JC485" s="14">
        <v>3</v>
      </c>
      <c r="JD485" s="14">
        <v>3</v>
      </c>
    </row>
    <row r="486" spans="254:264" x14ac:dyDescent="0.35">
      <c r="IT486" s="14">
        <v>265</v>
      </c>
      <c r="IU486" t="s">
        <v>320</v>
      </c>
      <c r="IV486" t="s">
        <v>398</v>
      </c>
      <c r="IW486" t="s">
        <v>290</v>
      </c>
      <c r="IX486" t="s">
        <v>291</v>
      </c>
      <c r="IY486" t="s">
        <v>55</v>
      </c>
      <c r="IZ486" t="s">
        <v>319</v>
      </c>
      <c r="JA486" s="14">
        <v>5</v>
      </c>
      <c r="JB486" s="14">
        <v>5</v>
      </c>
      <c r="JC486" s="14">
        <v>5</v>
      </c>
      <c r="JD486" s="14">
        <v>5</v>
      </c>
    </row>
    <row r="487" spans="254:264" x14ac:dyDescent="0.35">
      <c r="IT487" s="14">
        <v>266</v>
      </c>
      <c r="IU487" t="s">
        <v>321</v>
      </c>
      <c r="IV487" t="s">
        <v>398</v>
      </c>
      <c r="IW487" t="s">
        <v>290</v>
      </c>
      <c r="IX487" t="s">
        <v>291</v>
      </c>
      <c r="IY487" t="s">
        <v>55</v>
      </c>
      <c r="IZ487" t="s">
        <v>319</v>
      </c>
      <c r="JA487" s="14">
        <v>0</v>
      </c>
      <c r="JB487" s="14">
        <v>1</v>
      </c>
      <c r="JC487" s="14">
        <v>0</v>
      </c>
      <c r="JD487" s="14">
        <v>0</v>
      </c>
    </row>
    <row r="488" spans="254:264" x14ac:dyDescent="0.35">
      <c r="IT488" s="14">
        <v>267</v>
      </c>
      <c r="IU488" t="s">
        <v>487</v>
      </c>
      <c r="IV488" t="s">
        <v>398</v>
      </c>
      <c r="IW488" t="s">
        <v>290</v>
      </c>
      <c r="IX488" t="s">
        <v>291</v>
      </c>
      <c r="IY488" t="s">
        <v>55</v>
      </c>
      <c r="IZ488" t="s">
        <v>319</v>
      </c>
      <c r="JA488" s="14">
        <v>1</v>
      </c>
      <c r="JB488" s="14">
        <v>1</v>
      </c>
      <c r="JC488" s="14">
        <v>1</v>
      </c>
      <c r="JD488" s="14">
        <v>1</v>
      </c>
    </row>
    <row r="489" spans="254:264" x14ac:dyDescent="0.35">
      <c r="IT489" s="14">
        <v>268</v>
      </c>
      <c r="IU489" t="s">
        <v>322</v>
      </c>
      <c r="IV489" t="s">
        <v>398</v>
      </c>
      <c r="IW489" t="s">
        <v>290</v>
      </c>
      <c r="IX489" t="s">
        <v>291</v>
      </c>
      <c r="IY489" t="s">
        <v>55</v>
      </c>
      <c r="IZ489" t="s">
        <v>319</v>
      </c>
      <c r="JA489" s="14">
        <v>1</v>
      </c>
      <c r="JB489" s="14">
        <v>1</v>
      </c>
      <c r="JC489" s="14">
        <v>1</v>
      </c>
      <c r="JD489" s="14">
        <v>1</v>
      </c>
    </row>
    <row r="490" spans="254:264" x14ac:dyDescent="0.35">
      <c r="IT490" s="14">
        <v>269</v>
      </c>
      <c r="IU490" t="s">
        <v>488</v>
      </c>
      <c r="IV490" t="s">
        <v>388</v>
      </c>
      <c r="IW490" t="s">
        <v>290</v>
      </c>
      <c r="IX490" t="s">
        <v>291</v>
      </c>
      <c r="IY490" t="s">
        <v>55</v>
      </c>
      <c r="IZ490" t="s">
        <v>323</v>
      </c>
      <c r="JA490" s="14">
        <v>2</v>
      </c>
      <c r="JB490" s="14">
        <v>1</v>
      </c>
      <c r="JC490" s="14">
        <v>1</v>
      </c>
      <c r="JD490" s="14">
        <v>1</v>
      </c>
    </row>
    <row r="491" spans="254:264" x14ac:dyDescent="0.35">
      <c r="IT491" s="14">
        <v>270</v>
      </c>
      <c r="IU491" t="s">
        <v>324</v>
      </c>
      <c r="IV491" t="s">
        <v>388</v>
      </c>
      <c r="IW491" t="s">
        <v>290</v>
      </c>
      <c r="IX491" t="s">
        <v>291</v>
      </c>
      <c r="IY491" t="s">
        <v>55</v>
      </c>
      <c r="IZ491" t="s">
        <v>323</v>
      </c>
      <c r="JA491" s="14">
        <v>0</v>
      </c>
      <c r="JB491" s="14">
        <v>1</v>
      </c>
      <c r="JC491" s="14">
        <v>0</v>
      </c>
      <c r="JD491" s="14">
        <v>0</v>
      </c>
    </row>
    <row r="492" spans="254:264" x14ac:dyDescent="0.35">
      <c r="IT492" s="14">
        <v>271</v>
      </c>
      <c r="IU492" t="s">
        <v>489</v>
      </c>
      <c r="IV492" t="s">
        <v>398</v>
      </c>
      <c r="IW492" t="s">
        <v>290</v>
      </c>
      <c r="IX492" t="s">
        <v>325</v>
      </c>
      <c r="IY492" t="s">
        <v>59</v>
      </c>
      <c r="IZ492" t="s">
        <v>326</v>
      </c>
      <c r="JA492" s="14">
        <v>3</v>
      </c>
      <c r="JB492" s="14">
        <v>3</v>
      </c>
      <c r="JC492" s="14">
        <v>3</v>
      </c>
      <c r="JD492" s="14">
        <v>3</v>
      </c>
    </row>
    <row r="493" spans="254:264" x14ac:dyDescent="0.35">
      <c r="IT493" s="14">
        <v>272</v>
      </c>
      <c r="IU493" t="s">
        <v>327</v>
      </c>
      <c r="IV493" t="s">
        <v>398</v>
      </c>
      <c r="IW493" t="s">
        <v>290</v>
      </c>
      <c r="IX493" t="s">
        <v>325</v>
      </c>
      <c r="IY493" t="s">
        <v>59</v>
      </c>
      <c r="IZ493" t="s">
        <v>326</v>
      </c>
      <c r="JA493" s="14">
        <v>0</v>
      </c>
      <c r="JB493" s="14">
        <v>0</v>
      </c>
      <c r="JC493" s="14">
        <v>0</v>
      </c>
      <c r="JD493" s="14">
        <v>1</v>
      </c>
    </row>
    <row r="494" spans="254:264" x14ac:dyDescent="0.35">
      <c r="IT494" s="14">
        <v>273</v>
      </c>
      <c r="IU494" t="s">
        <v>328</v>
      </c>
      <c r="IV494" t="s">
        <v>398</v>
      </c>
      <c r="IW494" t="s">
        <v>290</v>
      </c>
      <c r="IX494" t="s">
        <v>325</v>
      </c>
      <c r="IY494" t="s">
        <v>59</v>
      </c>
      <c r="IZ494" t="s">
        <v>326</v>
      </c>
      <c r="JA494" s="14">
        <v>1</v>
      </c>
      <c r="JB494" s="14">
        <v>1</v>
      </c>
      <c r="JC494" s="14">
        <v>1</v>
      </c>
      <c r="JD494" s="14">
        <v>1</v>
      </c>
    </row>
    <row r="495" spans="254:264" x14ac:dyDescent="0.35">
      <c r="IT495" s="14">
        <v>274</v>
      </c>
      <c r="IU495" t="s">
        <v>490</v>
      </c>
      <c r="IV495" t="s">
        <v>398</v>
      </c>
      <c r="IW495" t="s">
        <v>290</v>
      </c>
      <c r="IX495" t="s">
        <v>325</v>
      </c>
      <c r="IY495" t="s">
        <v>59</v>
      </c>
      <c r="IZ495" t="s">
        <v>326</v>
      </c>
      <c r="JA495" s="14">
        <v>1</v>
      </c>
      <c r="JB495" s="14">
        <v>1</v>
      </c>
      <c r="JC495" s="14">
        <v>1</v>
      </c>
      <c r="JD495" s="14">
        <v>1</v>
      </c>
    </row>
    <row r="496" spans="254:264" x14ac:dyDescent="0.35">
      <c r="IT496" s="14">
        <v>275</v>
      </c>
      <c r="IU496" t="s">
        <v>329</v>
      </c>
      <c r="IV496" t="s">
        <v>398</v>
      </c>
      <c r="IW496" t="s">
        <v>290</v>
      </c>
      <c r="IX496" t="s">
        <v>325</v>
      </c>
      <c r="IY496" t="s">
        <v>59</v>
      </c>
      <c r="IZ496" t="s">
        <v>326</v>
      </c>
      <c r="JA496" s="14">
        <v>1</v>
      </c>
      <c r="JB496" s="14">
        <v>1</v>
      </c>
      <c r="JC496" s="14">
        <v>1</v>
      </c>
      <c r="JD496" s="14">
        <v>1</v>
      </c>
    </row>
    <row r="497" spans="254:264" x14ac:dyDescent="0.35">
      <c r="IT497" s="14">
        <v>276</v>
      </c>
      <c r="IU497" t="s">
        <v>330</v>
      </c>
      <c r="IV497" t="s">
        <v>398</v>
      </c>
      <c r="IW497" t="s">
        <v>290</v>
      </c>
      <c r="IX497" t="s">
        <v>325</v>
      </c>
      <c r="IY497" t="s">
        <v>59</v>
      </c>
      <c r="IZ497" t="s">
        <v>326</v>
      </c>
      <c r="JA497" s="14">
        <v>12</v>
      </c>
      <c r="JB497" s="14">
        <v>12</v>
      </c>
      <c r="JC497" s="14">
        <v>12</v>
      </c>
      <c r="JD497" s="14">
        <v>12</v>
      </c>
    </row>
    <row r="498" spans="254:264" x14ac:dyDescent="0.35">
      <c r="IT498" s="14">
        <v>277</v>
      </c>
      <c r="IU498" t="s">
        <v>331</v>
      </c>
      <c r="IV498" t="s">
        <v>398</v>
      </c>
      <c r="IW498" t="s">
        <v>290</v>
      </c>
      <c r="IX498" t="s">
        <v>325</v>
      </c>
      <c r="IY498" t="s">
        <v>59</v>
      </c>
      <c r="IZ498" t="s">
        <v>326</v>
      </c>
      <c r="JA498" s="14">
        <v>1</v>
      </c>
      <c r="JB498" s="14">
        <v>1</v>
      </c>
      <c r="JC498" s="14">
        <v>1</v>
      </c>
      <c r="JD498" s="14">
        <v>1</v>
      </c>
    </row>
    <row r="499" spans="254:264" x14ac:dyDescent="0.35">
      <c r="IT499" s="14">
        <v>278</v>
      </c>
      <c r="IU499" t="s">
        <v>332</v>
      </c>
      <c r="IV499" t="s">
        <v>398</v>
      </c>
      <c r="IW499" t="s">
        <v>290</v>
      </c>
      <c r="IX499" t="s">
        <v>325</v>
      </c>
      <c r="IY499" t="s">
        <v>59</v>
      </c>
      <c r="IZ499" t="s">
        <v>333</v>
      </c>
      <c r="JA499" s="14">
        <v>1</v>
      </c>
      <c r="JB499" s="14">
        <v>1</v>
      </c>
      <c r="JC499" s="14">
        <v>1</v>
      </c>
      <c r="JD499" s="14">
        <v>1</v>
      </c>
    </row>
    <row r="500" spans="254:264" x14ac:dyDescent="0.35">
      <c r="IT500" s="14">
        <v>279</v>
      </c>
      <c r="IU500" t="s">
        <v>334</v>
      </c>
      <c r="IV500" t="s">
        <v>380</v>
      </c>
      <c r="IW500" t="s">
        <v>290</v>
      </c>
      <c r="IX500" t="s">
        <v>325</v>
      </c>
      <c r="IY500" t="s">
        <v>59</v>
      </c>
      <c r="IZ500" t="s">
        <v>333</v>
      </c>
      <c r="JA500" s="14">
        <v>1</v>
      </c>
      <c r="JB500" s="14">
        <v>1</v>
      </c>
      <c r="JC500" s="14">
        <v>1</v>
      </c>
      <c r="JD500" s="14">
        <v>1</v>
      </c>
    </row>
    <row r="501" spans="254:264" x14ac:dyDescent="0.35">
      <c r="IT501" s="14">
        <v>280</v>
      </c>
      <c r="IU501" t="s">
        <v>491</v>
      </c>
      <c r="IV501" t="s">
        <v>398</v>
      </c>
      <c r="IW501" t="s">
        <v>290</v>
      </c>
      <c r="IX501" t="s">
        <v>325</v>
      </c>
      <c r="IY501" t="s">
        <v>59</v>
      </c>
      <c r="IZ501" t="s">
        <v>333</v>
      </c>
      <c r="JA501" s="14">
        <v>1</v>
      </c>
      <c r="JB501" s="14">
        <v>1</v>
      </c>
      <c r="JC501" s="14">
        <v>1</v>
      </c>
      <c r="JD501" s="14">
        <v>1</v>
      </c>
    </row>
    <row r="502" spans="254:264" x14ac:dyDescent="0.35">
      <c r="IT502" s="14">
        <v>281</v>
      </c>
      <c r="IU502" t="s">
        <v>492</v>
      </c>
      <c r="IV502" t="s">
        <v>381</v>
      </c>
      <c r="IW502" t="s">
        <v>290</v>
      </c>
      <c r="IX502" t="s">
        <v>325</v>
      </c>
      <c r="IY502" t="s">
        <v>59</v>
      </c>
      <c r="IZ502" t="s">
        <v>333</v>
      </c>
      <c r="JA502" s="14">
        <v>1</v>
      </c>
      <c r="JB502" s="14">
        <v>1</v>
      </c>
      <c r="JC502" s="14">
        <v>1</v>
      </c>
      <c r="JD502" s="14">
        <v>1</v>
      </c>
    </row>
    <row r="503" spans="254:264" x14ac:dyDescent="0.35">
      <c r="IT503" s="14">
        <v>282</v>
      </c>
      <c r="IU503" t="s">
        <v>335</v>
      </c>
      <c r="IV503" t="s">
        <v>398</v>
      </c>
      <c r="IW503" t="s">
        <v>290</v>
      </c>
      <c r="IX503" t="s">
        <v>325</v>
      </c>
      <c r="IY503" t="s">
        <v>59</v>
      </c>
      <c r="IZ503" t="s">
        <v>333</v>
      </c>
      <c r="JA503" s="14">
        <v>1</v>
      </c>
      <c r="JB503" s="14">
        <v>1</v>
      </c>
      <c r="JC503" s="14">
        <v>1</v>
      </c>
      <c r="JD503" s="14">
        <v>1</v>
      </c>
    </row>
    <row r="504" spans="254:264" x14ac:dyDescent="0.35">
      <c r="IT504" s="14">
        <v>283</v>
      </c>
      <c r="IU504" t="s">
        <v>336</v>
      </c>
      <c r="IV504" t="s">
        <v>398</v>
      </c>
      <c r="IW504" t="s">
        <v>290</v>
      </c>
      <c r="IX504" t="s">
        <v>325</v>
      </c>
      <c r="IY504" t="s">
        <v>59</v>
      </c>
      <c r="IZ504" t="s">
        <v>333</v>
      </c>
      <c r="JA504" s="14">
        <v>1</v>
      </c>
      <c r="JB504" s="14">
        <v>1</v>
      </c>
      <c r="JC504" s="14">
        <v>1</v>
      </c>
      <c r="JD504" s="14">
        <v>1</v>
      </c>
    </row>
    <row r="505" spans="254:264" x14ac:dyDescent="0.35">
      <c r="IT505" s="14">
        <v>284</v>
      </c>
      <c r="IU505" t="s">
        <v>337</v>
      </c>
      <c r="IV505" t="s">
        <v>398</v>
      </c>
      <c r="IW505" t="s">
        <v>290</v>
      </c>
      <c r="IX505" t="s">
        <v>325</v>
      </c>
      <c r="IY505" t="s">
        <v>59</v>
      </c>
      <c r="IZ505" t="s">
        <v>333</v>
      </c>
      <c r="JA505" s="14">
        <v>1</v>
      </c>
      <c r="JB505" s="14">
        <v>1</v>
      </c>
      <c r="JC505" s="14">
        <v>1</v>
      </c>
      <c r="JD505" s="14">
        <v>1</v>
      </c>
    </row>
    <row r="506" spans="254:264" x14ac:dyDescent="0.35">
      <c r="IT506" s="14">
        <v>285</v>
      </c>
      <c r="IU506" t="s">
        <v>338</v>
      </c>
      <c r="IV506" t="s">
        <v>398</v>
      </c>
      <c r="IW506" t="s">
        <v>290</v>
      </c>
      <c r="IX506" t="s">
        <v>325</v>
      </c>
      <c r="IY506" t="s">
        <v>59</v>
      </c>
      <c r="IZ506" t="s">
        <v>339</v>
      </c>
      <c r="JA506" s="14">
        <v>3</v>
      </c>
      <c r="JB506" s="14">
        <v>3</v>
      </c>
      <c r="JC506" s="14">
        <v>3</v>
      </c>
      <c r="JD506" s="14">
        <v>3</v>
      </c>
    </row>
    <row r="507" spans="254:264" x14ac:dyDescent="0.35">
      <c r="IT507" s="14">
        <v>286</v>
      </c>
      <c r="IU507" t="s">
        <v>340</v>
      </c>
      <c r="IV507" t="s">
        <v>398</v>
      </c>
      <c r="IW507" t="s">
        <v>290</v>
      </c>
      <c r="IX507" t="s">
        <v>325</v>
      </c>
      <c r="IY507" t="s">
        <v>59</v>
      </c>
      <c r="IZ507" t="s">
        <v>339</v>
      </c>
      <c r="JA507" s="14">
        <v>2</v>
      </c>
      <c r="JB507" s="14">
        <v>2</v>
      </c>
      <c r="JC507" s="14">
        <v>2</v>
      </c>
      <c r="JD507" s="14">
        <v>2</v>
      </c>
    </row>
    <row r="508" spans="254:264" x14ac:dyDescent="0.35">
      <c r="IT508" s="14">
        <v>287</v>
      </c>
      <c r="IU508" t="s">
        <v>341</v>
      </c>
      <c r="IV508" t="s">
        <v>398</v>
      </c>
      <c r="IW508" t="s">
        <v>290</v>
      </c>
      <c r="IX508" t="s">
        <v>325</v>
      </c>
      <c r="IY508" t="s">
        <v>59</v>
      </c>
      <c r="IZ508" t="s">
        <v>339</v>
      </c>
      <c r="JA508" s="14">
        <v>1</v>
      </c>
      <c r="JB508" s="14">
        <v>1</v>
      </c>
      <c r="JC508" s="14">
        <v>1</v>
      </c>
      <c r="JD508" s="14">
        <v>1</v>
      </c>
    </row>
    <row r="509" spans="254:264" x14ac:dyDescent="0.35">
      <c r="IT509" s="14">
        <v>288</v>
      </c>
      <c r="IU509" t="s">
        <v>493</v>
      </c>
      <c r="IV509" t="s">
        <v>398</v>
      </c>
      <c r="IW509" t="s">
        <v>290</v>
      </c>
      <c r="IX509" t="s">
        <v>325</v>
      </c>
      <c r="IY509" t="s">
        <v>59</v>
      </c>
      <c r="IZ509" t="s">
        <v>339</v>
      </c>
      <c r="JA509" s="14">
        <v>0</v>
      </c>
      <c r="JB509" s="14">
        <v>0</v>
      </c>
      <c r="JC509" s="14">
        <v>1</v>
      </c>
      <c r="JD509" s="14">
        <v>0</v>
      </c>
    </row>
    <row r="510" spans="254:264" x14ac:dyDescent="0.35">
      <c r="IT510" s="14">
        <v>289</v>
      </c>
      <c r="IU510" t="s">
        <v>342</v>
      </c>
      <c r="IV510" t="s">
        <v>398</v>
      </c>
      <c r="IW510" t="s">
        <v>290</v>
      </c>
      <c r="IX510" t="s">
        <v>325</v>
      </c>
      <c r="IY510" t="s">
        <v>59</v>
      </c>
      <c r="IZ510" t="s">
        <v>339</v>
      </c>
      <c r="JA510" s="14">
        <v>1</v>
      </c>
      <c r="JB510" s="14">
        <v>1</v>
      </c>
      <c r="JC510" s="14">
        <v>1</v>
      </c>
      <c r="JD510" s="14">
        <v>1</v>
      </c>
    </row>
    <row r="511" spans="254:264" x14ac:dyDescent="0.35">
      <c r="IT511" s="14">
        <v>290</v>
      </c>
      <c r="IU511" t="s">
        <v>343</v>
      </c>
      <c r="IV511" t="s">
        <v>398</v>
      </c>
      <c r="IW511" t="s">
        <v>290</v>
      </c>
      <c r="IX511" t="s">
        <v>325</v>
      </c>
      <c r="IY511" t="s">
        <v>59</v>
      </c>
      <c r="IZ511" t="s">
        <v>339</v>
      </c>
      <c r="JA511" s="14">
        <v>1</v>
      </c>
      <c r="JB511" s="14">
        <v>1</v>
      </c>
      <c r="JC511" s="14">
        <v>1</v>
      </c>
      <c r="JD511" s="14">
        <v>1</v>
      </c>
    </row>
    <row r="512" spans="254:264" x14ac:dyDescent="0.35">
      <c r="IT512" s="14">
        <v>291</v>
      </c>
      <c r="IU512" t="s">
        <v>494</v>
      </c>
      <c r="IV512" t="s">
        <v>398</v>
      </c>
      <c r="IW512" t="s">
        <v>290</v>
      </c>
      <c r="IX512" t="s">
        <v>325</v>
      </c>
      <c r="IY512" t="s">
        <v>59</v>
      </c>
      <c r="IZ512" t="s">
        <v>339</v>
      </c>
      <c r="JA512" s="14">
        <v>0</v>
      </c>
      <c r="JB512" s="14">
        <v>4</v>
      </c>
      <c r="JC512" s="14">
        <v>4</v>
      </c>
      <c r="JD512" s="14">
        <v>4</v>
      </c>
    </row>
    <row r="513" spans="254:264" x14ac:dyDescent="0.35">
      <c r="IT513" s="14">
        <v>292</v>
      </c>
      <c r="IU513" t="s">
        <v>344</v>
      </c>
      <c r="IV513" t="s">
        <v>398</v>
      </c>
      <c r="IW513" t="s">
        <v>290</v>
      </c>
      <c r="IX513" t="s">
        <v>325</v>
      </c>
      <c r="IY513" t="s">
        <v>59</v>
      </c>
      <c r="IZ513" t="s">
        <v>339</v>
      </c>
      <c r="JA513" s="14">
        <v>0</v>
      </c>
      <c r="JB513" s="14">
        <v>0</v>
      </c>
      <c r="JC513" s="14">
        <v>1</v>
      </c>
      <c r="JD513" s="14">
        <v>0</v>
      </c>
    </row>
    <row r="514" spans="254:264" x14ac:dyDescent="0.35">
      <c r="IT514" s="14">
        <v>293</v>
      </c>
      <c r="IU514" t="s">
        <v>345</v>
      </c>
      <c r="IV514" t="s">
        <v>398</v>
      </c>
      <c r="IW514" t="s">
        <v>290</v>
      </c>
      <c r="IX514" t="s">
        <v>325</v>
      </c>
      <c r="IY514" t="s">
        <v>59</v>
      </c>
      <c r="IZ514" t="s">
        <v>339</v>
      </c>
      <c r="JA514" s="14">
        <v>1</v>
      </c>
      <c r="JB514" s="14">
        <v>1</v>
      </c>
      <c r="JC514" s="14">
        <v>1</v>
      </c>
      <c r="JD514" s="14">
        <v>1</v>
      </c>
    </row>
    <row r="515" spans="254:264" x14ac:dyDescent="0.35">
      <c r="IT515" s="14">
        <v>294</v>
      </c>
      <c r="IU515" t="s">
        <v>495</v>
      </c>
      <c r="IV515" t="s">
        <v>380</v>
      </c>
      <c r="IW515" t="s">
        <v>290</v>
      </c>
      <c r="IX515" t="s">
        <v>325</v>
      </c>
      <c r="IY515" t="s">
        <v>59</v>
      </c>
      <c r="IZ515" t="s">
        <v>339</v>
      </c>
      <c r="JA515" s="14">
        <v>2</v>
      </c>
      <c r="JB515" s="14">
        <v>2</v>
      </c>
      <c r="JC515" s="14">
        <v>2</v>
      </c>
      <c r="JD515" s="14">
        <v>2</v>
      </c>
    </row>
    <row r="516" spans="254:264" x14ac:dyDescent="0.35">
      <c r="IT516" s="14">
        <v>295</v>
      </c>
      <c r="IU516" t="s">
        <v>346</v>
      </c>
      <c r="IV516" t="s">
        <v>398</v>
      </c>
      <c r="IW516" t="s">
        <v>290</v>
      </c>
      <c r="IX516" t="s">
        <v>325</v>
      </c>
      <c r="IY516" t="s">
        <v>59</v>
      </c>
      <c r="IZ516" t="s">
        <v>339</v>
      </c>
      <c r="JA516" s="14">
        <v>3</v>
      </c>
      <c r="JB516" s="14">
        <v>3</v>
      </c>
      <c r="JC516" s="14">
        <v>3</v>
      </c>
      <c r="JD516" s="14">
        <v>3</v>
      </c>
    </row>
    <row r="517" spans="254:264" x14ac:dyDescent="0.35">
      <c r="IT517" s="14">
        <v>296</v>
      </c>
      <c r="IU517" t="s">
        <v>347</v>
      </c>
      <c r="IV517" t="s">
        <v>381</v>
      </c>
      <c r="IW517" t="s">
        <v>290</v>
      </c>
      <c r="IX517" t="s">
        <v>325</v>
      </c>
      <c r="IY517" t="s">
        <v>59</v>
      </c>
      <c r="IZ517" t="s">
        <v>339</v>
      </c>
      <c r="JA517" s="14">
        <v>1</v>
      </c>
      <c r="JB517" s="14">
        <v>1</v>
      </c>
      <c r="JC517" s="14">
        <v>1</v>
      </c>
      <c r="JD517" s="14">
        <v>1</v>
      </c>
    </row>
    <row r="518" spans="254:264" x14ac:dyDescent="0.35">
      <c r="IT518" s="14">
        <v>297</v>
      </c>
      <c r="IU518" t="s">
        <v>348</v>
      </c>
      <c r="IV518" t="s">
        <v>398</v>
      </c>
      <c r="IW518" t="s">
        <v>290</v>
      </c>
      <c r="IX518" t="s">
        <v>325</v>
      </c>
      <c r="IY518" t="s">
        <v>59</v>
      </c>
      <c r="IZ518" t="s">
        <v>339</v>
      </c>
      <c r="JA518" s="14">
        <v>1</v>
      </c>
      <c r="JB518" s="14">
        <v>1</v>
      </c>
      <c r="JC518" s="14">
        <v>1</v>
      </c>
      <c r="JD518" s="14">
        <v>1</v>
      </c>
    </row>
    <row r="519" spans="254:264" x14ac:dyDescent="0.35">
      <c r="IT519" s="14">
        <v>298</v>
      </c>
      <c r="IU519" t="s">
        <v>349</v>
      </c>
      <c r="IV519" t="s">
        <v>398</v>
      </c>
      <c r="IW519" t="s">
        <v>290</v>
      </c>
      <c r="IX519" t="s">
        <v>325</v>
      </c>
      <c r="IY519" t="s">
        <v>59</v>
      </c>
      <c r="IZ519" t="s">
        <v>339</v>
      </c>
      <c r="JA519" s="14">
        <v>1</v>
      </c>
      <c r="JB519" s="14">
        <v>1</v>
      </c>
      <c r="JC519" s="14">
        <v>1</v>
      </c>
      <c r="JD519" s="14">
        <v>1</v>
      </c>
    </row>
    <row r="520" spans="254:264" x14ac:dyDescent="0.35">
      <c r="IT520" s="14">
        <v>299</v>
      </c>
      <c r="IU520" t="s">
        <v>350</v>
      </c>
      <c r="IV520" t="s">
        <v>392</v>
      </c>
      <c r="IW520" t="s">
        <v>290</v>
      </c>
      <c r="IX520" t="s">
        <v>351</v>
      </c>
      <c r="IY520" t="s">
        <v>61</v>
      </c>
      <c r="IZ520" t="s">
        <v>352</v>
      </c>
      <c r="JA520" s="14">
        <v>0</v>
      </c>
      <c r="JB520" s="14">
        <v>1</v>
      </c>
      <c r="JC520" s="14">
        <v>1</v>
      </c>
      <c r="JD520" s="14">
        <v>1</v>
      </c>
    </row>
    <row r="521" spans="254:264" x14ac:dyDescent="0.35">
      <c r="IT521" s="14">
        <v>300</v>
      </c>
      <c r="IU521" t="s">
        <v>353</v>
      </c>
      <c r="IV521" t="s">
        <v>392</v>
      </c>
      <c r="IW521" t="s">
        <v>290</v>
      </c>
      <c r="IX521" t="s">
        <v>351</v>
      </c>
      <c r="IY521" t="s">
        <v>61</v>
      </c>
      <c r="IZ521" t="s">
        <v>352</v>
      </c>
      <c r="JA521" s="14">
        <v>1</v>
      </c>
      <c r="JB521" s="14">
        <v>1</v>
      </c>
      <c r="JC521" s="14">
        <v>1</v>
      </c>
      <c r="JD521" s="14">
        <v>1</v>
      </c>
    </row>
    <row r="522" spans="254:264" x14ac:dyDescent="0.35">
      <c r="IT522" s="14">
        <v>301</v>
      </c>
      <c r="IU522" t="s">
        <v>354</v>
      </c>
      <c r="IV522" t="s">
        <v>392</v>
      </c>
      <c r="IW522" t="s">
        <v>290</v>
      </c>
      <c r="IX522" t="s">
        <v>351</v>
      </c>
      <c r="IY522" t="s">
        <v>61</v>
      </c>
      <c r="IZ522" t="s">
        <v>355</v>
      </c>
      <c r="JA522" s="14">
        <v>0</v>
      </c>
      <c r="JB522" s="14">
        <v>1</v>
      </c>
      <c r="JC522" s="14">
        <v>1</v>
      </c>
      <c r="JD522" s="14">
        <v>1</v>
      </c>
    </row>
    <row r="523" spans="254:264" x14ac:dyDescent="0.35">
      <c r="IT523" s="14">
        <v>302</v>
      </c>
      <c r="IU523" t="s">
        <v>496</v>
      </c>
      <c r="IV523" t="s">
        <v>392</v>
      </c>
      <c r="IW523" t="s">
        <v>290</v>
      </c>
      <c r="IX523" t="s">
        <v>351</v>
      </c>
      <c r="IY523" t="s">
        <v>61</v>
      </c>
      <c r="IZ523" t="s">
        <v>356</v>
      </c>
      <c r="JA523" s="14">
        <v>1</v>
      </c>
      <c r="JB523" s="14">
        <v>0</v>
      </c>
      <c r="JC523" s="14">
        <v>0</v>
      </c>
      <c r="JD523" s="14">
        <v>0</v>
      </c>
    </row>
    <row r="524" spans="254:264" x14ac:dyDescent="0.35">
      <c r="IT524" s="14">
        <v>303</v>
      </c>
      <c r="IU524" t="s">
        <v>357</v>
      </c>
      <c r="IV524" t="s">
        <v>392</v>
      </c>
      <c r="IW524" t="s">
        <v>290</v>
      </c>
      <c r="IX524" t="s">
        <v>351</v>
      </c>
      <c r="IY524" t="s">
        <v>61</v>
      </c>
      <c r="IZ524" t="s">
        <v>356</v>
      </c>
      <c r="JA524" s="14">
        <v>1</v>
      </c>
      <c r="JB524" s="14">
        <v>1</v>
      </c>
      <c r="JC524" s="14">
        <v>1</v>
      </c>
      <c r="JD524" s="14">
        <v>1</v>
      </c>
    </row>
    <row r="525" spans="254:264" x14ac:dyDescent="0.35">
      <c r="IT525" s="14">
        <v>304</v>
      </c>
      <c r="IU525" t="s">
        <v>358</v>
      </c>
      <c r="IV525" t="s">
        <v>392</v>
      </c>
      <c r="IW525" t="s">
        <v>290</v>
      </c>
      <c r="IX525" t="s">
        <v>351</v>
      </c>
      <c r="IY525" t="s">
        <v>61</v>
      </c>
      <c r="IZ525" t="s">
        <v>356</v>
      </c>
      <c r="JA525" s="14">
        <v>0</v>
      </c>
      <c r="JB525" s="14">
        <v>0</v>
      </c>
      <c r="JC525" s="14">
        <v>1</v>
      </c>
      <c r="JD525" s="14">
        <v>0</v>
      </c>
    </row>
    <row r="526" spans="254:264" x14ac:dyDescent="0.35">
      <c r="IT526" s="14">
        <v>305</v>
      </c>
      <c r="IU526" t="s">
        <v>359</v>
      </c>
      <c r="IV526" t="s">
        <v>392</v>
      </c>
      <c r="IW526" t="s">
        <v>290</v>
      </c>
      <c r="IX526" t="s">
        <v>351</v>
      </c>
      <c r="IY526" t="s">
        <v>61</v>
      </c>
      <c r="IZ526" t="s">
        <v>356</v>
      </c>
      <c r="JA526" s="14">
        <v>1</v>
      </c>
      <c r="JB526" s="14">
        <v>1</v>
      </c>
      <c r="JC526" s="14">
        <v>1</v>
      </c>
      <c r="JD526" s="14">
        <v>1</v>
      </c>
    </row>
    <row r="527" spans="254:264" x14ac:dyDescent="0.35">
      <c r="IT527" s="14">
        <v>306</v>
      </c>
      <c r="IU527" t="s">
        <v>360</v>
      </c>
      <c r="IV527" t="s">
        <v>392</v>
      </c>
      <c r="IW527" t="s">
        <v>290</v>
      </c>
      <c r="IX527" t="s">
        <v>351</v>
      </c>
      <c r="IY527" t="s">
        <v>61</v>
      </c>
      <c r="IZ527" t="s">
        <v>356</v>
      </c>
      <c r="JA527" s="14">
        <v>0.3</v>
      </c>
      <c r="JB527" s="14">
        <v>0.245</v>
      </c>
      <c r="JC527" s="14">
        <v>0.2</v>
      </c>
      <c r="JD527" s="14">
        <v>0.15</v>
      </c>
    </row>
    <row r="528" spans="254:264" x14ac:dyDescent="0.35">
      <c r="IT528" s="14">
        <v>307</v>
      </c>
      <c r="IU528" t="s">
        <v>361</v>
      </c>
      <c r="IV528" t="s">
        <v>392</v>
      </c>
      <c r="IW528" t="s">
        <v>290</v>
      </c>
      <c r="IX528" t="s">
        <v>351</v>
      </c>
      <c r="IY528" t="s">
        <v>61</v>
      </c>
      <c r="IZ528" t="s">
        <v>356</v>
      </c>
      <c r="JA528" s="14">
        <v>900</v>
      </c>
      <c r="JB528" s="14">
        <v>900</v>
      </c>
      <c r="JC528" s="14">
        <v>900</v>
      </c>
      <c r="JD528" s="14">
        <v>900</v>
      </c>
    </row>
    <row r="529" spans="254:264" x14ac:dyDescent="0.35">
      <c r="IT529" s="14">
        <v>308</v>
      </c>
      <c r="IU529" t="s">
        <v>362</v>
      </c>
      <c r="IV529" t="s">
        <v>392</v>
      </c>
      <c r="IW529" t="s">
        <v>290</v>
      </c>
      <c r="IX529" t="s">
        <v>351</v>
      </c>
      <c r="IY529" t="s">
        <v>61</v>
      </c>
      <c r="IZ529" t="s">
        <v>356</v>
      </c>
      <c r="JA529" s="14">
        <v>0.02</v>
      </c>
      <c r="JB529" s="14">
        <v>0.08</v>
      </c>
      <c r="JC529" s="14">
        <v>0.05</v>
      </c>
      <c r="JD529" s="14">
        <v>0.05</v>
      </c>
    </row>
    <row r="530" spans="254:264" x14ac:dyDescent="0.35">
      <c r="IT530" s="14">
        <v>309</v>
      </c>
      <c r="IU530" t="s">
        <v>363</v>
      </c>
      <c r="IV530" t="s">
        <v>384</v>
      </c>
      <c r="IW530" t="s">
        <v>290</v>
      </c>
      <c r="IX530" t="s">
        <v>351</v>
      </c>
      <c r="IY530" t="s">
        <v>61</v>
      </c>
      <c r="IZ530" t="s">
        <v>356</v>
      </c>
      <c r="JA530" s="14">
        <v>1750</v>
      </c>
      <c r="JB530" s="14">
        <v>1750</v>
      </c>
      <c r="JC530" s="14">
        <v>1750</v>
      </c>
      <c r="JD530" s="14">
        <v>1750</v>
      </c>
    </row>
    <row r="531" spans="254:264" x14ac:dyDescent="0.35">
      <c r="IT531" s="14">
        <v>310</v>
      </c>
      <c r="IU531" t="s">
        <v>364</v>
      </c>
      <c r="IV531" t="s">
        <v>384</v>
      </c>
      <c r="IW531" t="s">
        <v>290</v>
      </c>
      <c r="IX531" t="s">
        <v>351</v>
      </c>
      <c r="IY531" t="s">
        <v>61</v>
      </c>
      <c r="IZ531" t="s">
        <v>356</v>
      </c>
      <c r="JA531" s="14">
        <v>1000</v>
      </c>
      <c r="JB531" s="14">
        <v>1000</v>
      </c>
      <c r="JC531" s="14">
        <v>1000</v>
      </c>
      <c r="JD531" s="14">
        <v>1000</v>
      </c>
    </row>
    <row r="532" spans="254:264" x14ac:dyDescent="0.35">
      <c r="IT532" s="14">
        <v>311</v>
      </c>
      <c r="IU532" t="s">
        <v>365</v>
      </c>
      <c r="IV532" t="s">
        <v>392</v>
      </c>
      <c r="IW532" t="s">
        <v>290</v>
      </c>
      <c r="IX532" t="s">
        <v>351</v>
      </c>
      <c r="IY532" t="s">
        <v>61</v>
      </c>
      <c r="IZ532" t="s">
        <v>356</v>
      </c>
      <c r="JA532" s="14">
        <v>1</v>
      </c>
      <c r="JB532" s="14">
        <v>2</v>
      </c>
      <c r="JC532" s="14">
        <v>2</v>
      </c>
      <c r="JD532" s="14">
        <v>3</v>
      </c>
    </row>
    <row r="533" spans="254:264" x14ac:dyDescent="0.35">
      <c r="IT533" s="14">
        <v>312</v>
      </c>
      <c r="IU533" t="s">
        <v>366</v>
      </c>
      <c r="IV533" t="s">
        <v>392</v>
      </c>
      <c r="IW533" t="s">
        <v>290</v>
      </c>
      <c r="IX533" t="s">
        <v>351</v>
      </c>
      <c r="IY533" t="s">
        <v>61</v>
      </c>
      <c r="IZ533" t="s">
        <v>356</v>
      </c>
      <c r="JA533" s="14">
        <v>1</v>
      </c>
      <c r="JB533" s="14">
        <v>1</v>
      </c>
      <c r="JC533" s="14">
        <v>1</v>
      </c>
      <c r="JD533" s="14">
        <v>1</v>
      </c>
    </row>
    <row r="534" spans="254:264" x14ac:dyDescent="0.35">
      <c r="IT534" s="14">
        <v>313</v>
      </c>
      <c r="IU534" t="s">
        <v>367</v>
      </c>
      <c r="IV534" t="s">
        <v>392</v>
      </c>
      <c r="IW534" t="s">
        <v>290</v>
      </c>
      <c r="IX534" t="s">
        <v>351</v>
      </c>
      <c r="IY534" t="s">
        <v>61</v>
      </c>
      <c r="IZ534" t="s">
        <v>356</v>
      </c>
      <c r="JA534" s="14">
        <v>0</v>
      </c>
      <c r="JB534" s="14">
        <v>0.05</v>
      </c>
      <c r="JC534" s="14">
        <v>0.15</v>
      </c>
      <c r="JD534" s="14">
        <v>0.1</v>
      </c>
    </row>
    <row r="535" spans="254:264" x14ac:dyDescent="0.35">
      <c r="IT535" s="14">
        <v>314</v>
      </c>
      <c r="IU535" t="s">
        <v>368</v>
      </c>
      <c r="IV535" t="s">
        <v>392</v>
      </c>
      <c r="IW535" t="s">
        <v>290</v>
      </c>
      <c r="IX535" t="s">
        <v>351</v>
      </c>
      <c r="IY535" t="s">
        <v>61</v>
      </c>
      <c r="IZ535" t="s">
        <v>356</v>
      </c>
      <c r="JA535" s="14">
        <v>1000</v>
      </c>
      <c r="JB535" s="14">
        <v>1000</v>
      </c>
      <c r="JC535" s="14">
        <v>1000</v>
      </c>
      <c r="JD535" s="14">
        <v>1000</v>
      </c>
    </row>
    <row r="536" spans="254:264" x14ac:dyDescent="0.35">
      <c r="IT536" s="14">
        <v>315</v>
      </c>
      <c r="IU536" t="s">
        <v>369</v>
      </c>
      <c r="IV536" t="s">
        <v>392</v>
      </c>
      <c r="IW536" t="s">
        <v>290</v>
      </c>
      <c r="IX536" t="s">
        <v>351</v>
      </c>
      <c r="IY536" t="s">
        <v>61</v>
      </c>
      <c r="IZ536" t="s">
        <v>356</v>
      </c>
      <c r="JA536" s="14">
        <v>1</v>
      </c>
      <c r="JB536" s="14">
        <v>1</v>
      </c>
      <c r="JC536" s="14">
        <v>1</v>
      </c>
      <c r="JD536" s="14">
        <v>1</v>
      </c>
    </row>
    <row r="537" spans="254:264" x14ac:dyDescent="0.35">
      <c r="IT537" s="14">
        <v>316</v>
      </c>
      <c r="IU537" t="s">
        <v>370</v>
      </c>
      <c r="IV537" t="s">
        <v>392</v>
      </c>
      <c r="IW537" t="s">
        <v>290</v>
      </c>
      <c r="IX537" t="s">
        <v>351</v>
      </c>
      <c r="IY537" t="s">
        <v>61</v>
      </c>
      <c r="IZ537" t="s">
        <v>356</v>
      </c>
      <c r="JA537" s="14">
        <v>0</v>
      </c>
      <c r="JB537" s="14">
        <v>1</v>
      </c>
      <c r="JC537" s="14">
        <v>0</v>
      </c>
      <c r="JD537" s="14">
        <v>0</v>
      </c>
    </row>
    <row r="538" spans="254:264" x14ac:dyDescent="0.35">
      <c r="IT538" s="14">
        <v>317</v>
      </c>
      <c r="IU538" t="s">
        <v>371</v>
      </c>
      <c r="IV538" t="s">
        <v>392</v>
      </c>
      <c r="IW538" t="s">
        <v>290</v>
      </c>
      <c r="IX538" t="s">
        <v>351</v>
      </c>
      <c r="IY538" t="s">
        <v>61</v>
      </c>
      <c r="IZ538" t="s">
        <v>356</v>
      </c>
      <c r="JA538" s="14">
        <v>1</v>
      </c>
      <c r="JB538" s="14">
        <v>1</v>
      </c>
      <c r="JC538" s="14">
        <v>1</v>
      </c>
      <c r="JD538" s="14">
        <v>1</v>
      </c>
    </row>
    <row r="539" spans="254:264" x14ac:dyDescent="0.35">
      <c r="IT539" s="14">
        <v>318</v>
      </c>
      <c r="IU539" t="s">
        <v>497</v>
      </c>
      <c r="IV539" t="s">
        <v>392</v>
      </c>
      <c r="IW539" t="s">
        <v>290</v>
      </c>
      <c r="IX539" t="s">
        <v>351</v>
      </c>
      <c r="IY539" t="s">
        <v>61</v>
      </c>
      <c r="IZ539" t="s">
        <v>356</v>
      </c>
      <c r="JA539" s="14">
        <v>1</v>
      </c>
      <c r="JB539" s="14">
        <v>1</v>
      </c>
      <c r="JC539" s="14">
        <v>1</v>
      </c>
      <c r="JD539" s="14">
        <v>1</v>
      </c>
    </row>
    <row r="540" spans="254:264" x14ac:dyDescent="0.35">
      <c r="IT540" s="14">
        <v>319</v>
      </c>
      <c r="IU540" t="s">
        <v>372</v>
      </c>
      <c r="IV540" t="s">
        <v>392</v>
      </c>
      <c r="IW540" t="s">
        <v>290</v>
      </c>
      <c r="IX540" t="s">
        <v>351</v>
      </c>
      <c r="IY540" t="s">
        <v>61</v>
      </c>
      <c r="IZ540" t="s">
        <v>356</v>
      </c>
      <c r="JA540" s="14">
        <v>1</v>
      </c>
      <c r="JB540" s="14">
        <v>1</v>
      </c>
      <c r="JC540" s="14">
        <v>1</v>
      </c>
      <c r="JD540" s="14">
        <v>1</v>
      </c>
    </row>
  </sheetData>
  <sheetProtection formatCells="0" formatColumns="0" formatRows="0" insertColumns="0" insertRows="0" insertHyperlinks="0" deleteColumns="0" deleteRows="0" sort="0" autoFilter="0" pivotTables="0"/>
  <protectedRanges>
    <protectedRange algorithmName="SHA-512" hashValue="RHS5uJUnUKXE1jdXTTRV2L3tydlGRFXVwEElD+sgNgsAj0HV5HSgqqHBEEYO3Gi1V0WIuIHVentnfzPJBWkB6g==" saltValue="zteYn85tJbqm6nuLvGjh1g==" spinCount="100000" sqref="P4:BG15" name="INFO_FINAN"/>
    <protectedRange algorithmName="SHA-512" hashValue="GLo6XAcpASQ/9AYqTZF7Dujj1HXX4zP3rMLwiiEFqmCbVdepyxSOftVPRB5sJ8SMadgP3bJxMF8QouImP9cyng==" saltValue="Fw1jRe3F3KHaRkrCXmlNSw==" spinCount="100000" sqref="A5:G15 I5:K15 A4:J4 L4:O15" name="No."/>
  </protectedRanges>
  <mergeCells count="7">
    <mergeCell ref="AV2:BK2"/>
    <mergeCell ref="A2:C2"/>
    <mergeCell ref="D2:H2"/>
    <mergeCell ref="K2:L2"/>
    <mergeCell ref="M2:O2"/>
    <mergeCell ref="P2:AE2"/>
    <mergeCell ref="AF2:AU2"/>
  </mergeCells>
  <phoneticPr fontId="5" type="noConversion"/>
  <dataValidations xWindow="53" yWindow="497" count="10">
    <dataValidation allowBlank="1" showInputMessage="1" showErrorMessage="1" promptTitle="NO:" prompt="Diligenciar" sqref="E4:H14" xr:uid="{49ED5949-CC18-407F-AB05-0CEF9E777E62}"/>
    <dataValidation type="list" allowBlank="1" showInputMessage="1" showErrorMessage="1" sqref="G1" xr:uid="{FF45361D-A1FE-4E3B-A01E-BBDEB27E529A}">
      <formula1>Dependecias</formula1>
    </dataValidation>
    <dataValidation allowBlank="1" showInputMessage="1" showErrorMessage="1" prompt="_x000a_" sqref="I3:J3" xr:uid="{F619AAE9-0850-4E03-B8BC-FDCE089BA072}"/>
    <dataValidation allowBlank="1" showInputMessage="1" showErrorMessage="1" promptTitle="Digite:" prompt="DEPENDENCIA_x000a_(EDUACIÓN, SALUD, MUJERES, ADULTO,....)" sqref="B4:B15" xr:uid="{9BD7146F-2641-42AD-B3B1-1DC0E65CCCE6}"/>
    <dataValidation allowBlank="1" showInputMessage="1" showErrorMessage="1" promptTitle="Digite:" prompt="202X068081XXXXX" sqref="L4:L15" xr:uid="{83AE763C-8A48-4B11-8898-14EE627B79DF}"/>
    <dataValidation allowBlank="1" showInputMessage="1" showErrorMessage="1" promptTitle="Digite:" prompt="ACTIVIDAD No. X XXXXXXXXX" sqref="M4:M15" xr:uid="{A240073A-2FED-4593-AA5A-25A695C829C2}"/>
    <dataValidation allowBlank="1" showInputMessage="1" showErrorMessage="1" promptTitle="Digite:" prompt="DD/MM/AAAA" sqref="N4:O15" xr:uid="{4A84C6B0-F185-4976-ABAA-FCEE28A0517D}"/>
    <dataValidation allowBlank="1" showInputMessage="1" showErrorMessage="1" promptTitle="Digite:" prompt="001_x000a_002_x000a_003_x000a_....." sqref="A4:A15" xr:uid="{16C6759D-FD5A-401F-BCD4-0E7EC336F8BB}"/>
    <dataValidation allowBlank="1" showInputMessage="1" showErrorMessage="1" promptTitle="Digite:" prompt="Cuanto se ha ejecutado de la meta de la vigencia_x000a_" sqref="I4:J15" xr:uid="{FDE4AC80-EBD1-4C86-BDE6-8AFBF986CB2B}"/>
    <dataValidation allowBlank="1" showInputMessage="1" showErrorMessage="1" promptTitle="Digite:" prompt="PROYECTO: XXXXXXX" sqref="K5:K15" xr:uid="{49657DF2-7F79-4436-833F-AC591C3E9112}"/>
  </dataValidations>
  <pageMargins left="0.7" right="0.7" top="0.75" bottom="0.75" header="0.3" footer="0.3"/>
  <pageSetup paperSize="14" orientation="portrait" r:id="rId1"/>
  <drawing r:id="rId2"/>
  <tableParts count="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8183-6FCB-46B3-A06B-960070AE6FA8}">
  <dimension ref="A1:T2405"/>
  <sheetViews>
    <sheetView workbookViewId="0">
      <selection activeCell="F2399" sqref="F2399"/>
    </sheetView>
  </sheetViews>
  <sheetFormatPr baseColWidth="10" defaultColWidth="11.54296875" defaultRowHeight="10" x14ac:dyDescent="0.2"/>
  <cols>
    <col min="1" max="1" width="16.453125" style="115" customWidth="1"/>
    <col min="2" max="2" width="50.453125" style="115" customWidth="1"/>
    <col min="3" max="3" width="7.453125" style="115" customWidth="1"/>
    <col min="4" max="4" width="14.54296875" style="115" customWidth="1"/>
    <col min="5" max="5" width="11" style="115" customWidth="1"/>
    <col min="6" max="6" width="19" style="115" customWidth="1"/>
    <col min="7" max="7" width="20.7265625" style="115" customWidth="1"/>
    <col min="8" max="8" width="19.7265625" style="115" customWidth="1"/>
    <col min="9" max="9" width="15.453125" style="115" bestFit="1" customWidth="1"/>
    <col min="10" max="10" width="14.81640625" style="115" customWidth="1"/>
    <col min="11" max="11" width="16.54296875" style="115" customWidth="1"/>
    <col min="12" max="12" width="13.26953125" style="115" customWidth="1"/>
    <col min="13" max="14" width="15.453125" style="115" bestFit="1" customWidth="1"/>
    <col min="15" max="15" width="21.1796875" style="115" customWidth="1"/>
    <col min="16" max="16" width="15.453125" style="115" bestFit="1" customWidth="1"/>
    <col min="17" max="17" width="18.81640625" style="115" customWidth="1"/>
    <col min="18" max="18" width="17.54296875" style="115" customWidth="1"/>
    <col min="19" max="19" width="15.453125" style="115" bestFit="1" customWidth="1"/>
    <col min="20" max="20" width="17.26953125" style="115" customWidth="1"/>
    <col min="21" max="16384" width="11.54296875" style="115"/>
  </cols>
  <sheetData>
    <row r="1" spans="1:20" x14ac:dyDescent="0.2">
      <c r="A1" s="147" t="s">
        <v>1231</v>
      </c>
      <c r="B1" s="147"/>
      <c r="C1" s="147"/>
      <c r="D1" s="147"/>
      <c r="E1" s="147"/>
      <c r="F1" s="147"/>
      <c r="G1" s="147"/>
      <c r="H1" s="147"/>
      <c r="I1" s="147"/>
      <c r="J1" s="147"/>
      <c r="K1" s="147"/>
      <c r="L1" s="147"/>
      <c r="M1" s="147"/>
      <c r="N1" s="147"/>
      <c r="O1" s="147"/>
      <c r="P1" s="147"/>
      <c r="Q1" s="147"/>
      <c r="R1" s="147"/>
      <c r="S1" s="147"/>
      <c r="T1" s="147"/>
    </row>
    <row r="2" spans="1:20" x14ac:dyDescent="0.2">
      <c r="A2" s="146" t="s">
        <v>1232</v>
      </c>
      <c r="B2" s="146"/>
      <c r="C2" s="146"/>
      <c r="D2" s="146"/>
      <c r="E2" s="146"/>
      <c r="F2" s="146"/>
      <c r="G2" s="146"/>
      <c r="H2" s="146"/>
      <c r="I2" s="146"/>
      <c r="J2" s="146"/>
      <c r="K2" s="146"/>
      <c r="L2" s="146"/>
      <c r="M2" s="146"/>
      <c r="N2" s="146"/>
      <c r="O2" s="146"/>
      <c r="P2" s="146"/>
      <c r="Q2" s="146"/>
      <c r="R2" s="146"/>
      <c r="S2" s="146"/>
      <c r="T2" s="146"/>
    </row>
    <row r="3" spans="1:20" x14ac:dyDescent="0.2">
      <c r="A3" s="146" t="s">
        <v>1233</v>
      </c>
      <c r="B3" s="146"/>
      <c r="C3" s="146"/>
      <c r="D3" s="146"/>
      <c r="E3" s="146"/>
      <c r="F3" s="146"/>
      <c r="G3" s="146"/>
      <c r="H3" s="146"/>
      <c r="I3" s="146"/>
      <c r="J3" s="146"/>
      <c r="K3" s="146"/>
      <c r="L3" s="146"/>
      <c r="M3" s="146"/>
      <c r="N3" s="146"/>
      <c r="O3" s="146"/>
      <c r="P3" s="146"/>
      <c r="Q3" s="146"/>
      <c r="R3" s="146"/>
      <c r="S3" s="146"/>
      <c r="T3" s="146"/>
    </row>
    <row r="4" spans="1:20" x14ac:dyDescent="0.2">
      <c r="A4" s="146" t="s">
        <v>1234</v>
      </c>
      <c r="B4" s="146"/>
      <c r="C4" s="146"/>
      <c r="D4" s="146"/>
      <c r="E4" s="146"/>
      <c r="F4" s="146"/>
      <c r="G4" s="146"/>
      <c r="H4" s="146"/>
      <c r="I4" s="146"/>
      <c r="J4" s="146"/>
      <c r="K4" s="146"/>
      <c r="L4" s="146"/>
      <c r="M4" s="146"/>
      <c r="N4" s="146"/>
      <c r="O4" s="146"/>
      <c r="P4" s="146"/>
      <c r="Q4" s="146"/>
      <c r="R4" s="146"/>
      <c r="S4" s="146"/>
      <c r="T4" s="146"/>
    </row>
    <row r="5" spans="1:20" x14ac:dyDescent="0.2">
      <c r="A5" s="146" t="s">
        <v>1235</v>
      </c>
      <c r="B5" s="146"/>
      <c r="C5" s="146"/>
      <c r="D5" s="146"/>
      <c r="E5" s="146"/>
      <c r="F5" s="146"/>
      <c r="G5" s="146"/>
      <c r="H5" s="146"/>
      <c r="I5" s="146"/>
      <c r="J5" s="146"/>
      <c r="K5" s="146"/>
      <c r="L5" s="146"/>
      <c r="M5" s="146"/>
      <c r="N5" s="146"/>
      <c r="O5" s="146"/>
      <c r="P5" s="146"/>
      <c r="Q5" s="146"/>
      <c r="R5" s="146"/>
      <c r="S5" s="146"/>
      <c r="T5" s="146"/>
    </row>
    <row r="6" spans="1:20" x14ac:dyDescent="0.2">
      <c r="A6" s="146" t="s">
        <v>1236</v>
      </c>
      <c r="B6" s="146"/>
      <c r="C6" s="146"/>
      <c r="D6" s="146"/>
      <c r="E6" s="146"/>
      <c r="F6" s="146"/>
      <c r="G6" s="146"/>
      <c r="H6" s="146"/>
      <c r="I6" s="146"/>
      <c r="J6" s="146"/>
      <c r="K6" s="146"/>
      <c r="L6" s="146"/>
      <c r="M6" s="146"/>
      <c r="N6" s="146"/>
      <c r="O6" s="146"/>
      <c r="P6" s="146"/>
      <c r="Q6" s="146"/>
      <c r="R6" s="146"/>
      <c r="S6" s="146"/>
      <c r="T6" s="146"/>
    </row>
    <row r="7" spans="1:20" ht="21" x14ac:dyDescent="0.2">
      <c r="A7" s="116" t="s">
        <v>1237</v>
      </c>
      <c r="B7" s="116" t="s">
        <v>1238</v>
      </c>
      <c r="C7" s="116" t="s">
        <v>1239</v>
      </c>
      <c r="D7" s="116" t="s">
        <v>1240</v>
      </c>
      <c r="E7" s="116" t="s">
        <v>1241</v>
      </c>
      <c r="F7" s="116" t="s">
        <v>1242</v>
      </c>
      <c r="G7" s="116" t="s">
        <v>1243</v>
      </c>
      <c r="H7" s="116" t="s">
        <v>1244</v>
      </c>
      <c r="I7" s="116" t="s">
        <v>4</v>
      </c>
      <c r="J7" s="116" t="s">
        <v>1245</v>
      </c>
    </row>
    <row r="8" spans="1:20" ht="10.5" hidden="1" x14ac:dyDescent="0.25">
      <c r="A8" s="117" t="s">
        <v>1246</v>
      </c>
      <c r="B8" s="117" t="s">
        <v>1247</v>
      </c>
      <c r="C8" s="117" t="s">
        <v>1248</v>
      </c>
      <c r="D8" s="117" t="s">
        <v>1248</v>
      </c>
      <c r="E8" s="117" t="s">
        <v>1248</v>
      </c>
      <c r="F8" s="118">
        <v>324660772727.98999</v>
      </c>
      <c r="G8" s="118">
        <v>170922028858.81</v>
      </c>
      <c r="H8" s="118">
        <v>117448894610.61</v>
      </c>
      <c r="I8" s="119"/>
      <c r="J8" s="119" t="s">
        <v>1249</v>
      </c>
    </row>
    <row r="9" spans="1:20" ht="10.5" hidden="1" x14ac:dyDescent="0.25">
      <c r="A9" s="120" t="s">
        <v>1250</v>
      </c>
      <c r="B9" s="120" t="s">
        <v>1251</v>
      </c>
      <c r="C9" s="120" t="s">
        <v>1248</v>
      </c>
      <c r="D9" s="120" t="s">
        <v>1248</v>
      </c>
      <c r="E9" s="120" t="s">
        <v>1248</v>
      </c>
      <c r="F9" s="121">
        <v>6677132210.6099997</v>
      </c>
      <c r="G9" s="121">
        <v>5762267825</v>
      </c>
      <c r="H9" s="121">
        <v>4178600066.6599998</v>
      </c>
      <c r="I9" s="122"/>
      <c r="J9" s="122" t="s">
        <v>1241</v>
      </c>
    </row>
    <row r="10" spans="1:20" hidden="1" x14ac:dyDescent="0.2">
      <c r="A10" s="123" t="s">
        <v>1252</v>
      </c>
      <c r="B10" s="123" t="s">
        <v>1253</v>
      </c>
      <c r="C10" s="123" t="s">
        <v>1248</v>
      </c>
      <c r="D10" s="123" t="s">
        <v>1248</v>
      </c>
      <c r="E10" s="123" t="s">
        <v>1248</v>
      </c>
      <c r="F10" s="124">
        <v>2195388101.1399999</v>
      </c>
      <c r="G10" s="124">
        <v>1985467832</v>
      </c>
      <c r="H10" s="124">
        <v>1062283400</v>
      </c>
      <c r="I10" s="125"/>
      <c r="J10" s="125"/>
    </row>
    <row r="11" spans="1:20" hidden="1" x14ac:dyDescent="0.2">
      <c r="A11" s="123" t="s">
        <v>1254</v>
      </c>
      <c r="B11" s="123" t="s">
        <v>1255</v>
      </c>
      <c r="C11" s="123" t="s">
        <v>1248</v>
      </c>
      <c r="D11" s="123" t="s">
        <v>1248</v>
      </c>
      <c r="E11" s="123" t="s">
        <v>1248</v>
      </c>
      <c r="F11" s="124">
        <v>2195388101.1399999</v>
      </c>
      <c r="G11" s="124">
        <v>1985467832</v>
      </c>
      <c r="H11" s="124">
        <v>1062283400</v>
      </c>
      <c r="I11" s="125"/>
      <c r="J11" s="125"/>
    </row>
    <row r="12" spans="1:20" hidden="1" x14ac:dyDescent="0.2">
      <c r="A12" s="123" t="s">
        <v>1256</v>
      </c>
      <c r="B12" s="123" t="s">
        <v>1257</v>
      </c>
      <c r="C12" s="123" t="s">
        <v>1248</v>
      </c>
      <c r="D12" s="123" t="s">
        <v>1248</v>
      </c>
      <c r="E12" s="123" t="s">
        <v>1248</v>
      </c>
      <c r="F12" s="124">
        <v>2195388101.1399999</v>
      </c>
      <c r="G12" s="124">
        <v>1985467832</v>
      </c>
      <c r="H12" s="124">
        <v>1062283400</v>
      </c>
      <c r="I12" s="125"/>
      <c r="J12" s="125"/>
    </row>
    <row r="13" spans="1:20" ht="10.5" hidden="1" x14ac:dyDescent="0.25">
      <c r="A13" s="126" t="s">
        <v>1258</v>
      </c>
      <c r="B13" s="126" t="s">
        <v>1259</v>
      </c>
      <c r="C13" s="126" t="s">
        <v>1248</v>
      </c>
      <c r="D13" s="126" t="s">
        <v>1248</v>
      </c>
      <c r="E13" s="126" t="s">
        <v>1248</v>
      </c>
      <c r="F13" s="127">
        <v>159638101.13999999</v>
      </c>
      <c r="G13" s="127">
        <v>120180900</v>
      </c>
      <c r="H13" s="127">
        <v>66858400</v>
      </c>
      <c r="I13" s="128" t="s">
        <v>519</v>
      </c>
      <c r="J13" s="128" t="s">
        <v>10</v>
      </c>
    </row>
    <row r="14" spans="1:20" hidden="1" x14ac:dyDescent="0.2">
      <c r="A14" s="123" t="s">
        <v>1260</v>
      </c>
      <c r="B14" s="123" t="s">
        <v>1261</v>
      </c>
      <c r="C14" s="123" t="s">
        <v>1262</v>
      </c>
      <c r="D14" s="123" t="s">
        <v>1263</v>
      </c>
      <c r="E14" s="123" t="s">
        <v>1264</v>
      </c>
      <c r="F14" s="124">
        <v>0</v>
      </c>
      <c r="G14" s="124">
        <v>0</v>
      </c>
      <c r="H14" s="124">
        <v>0</v>
      </c>
      <c r="I14" s="125" t="s">
        <v>519</v>
      </c>
      <c r="J14" s="125" t="s">
        <v>1265</v>
      </c>
    </row>
    <row r="15" spans="1:20" hidden="1" x14ac:dyDescent="0.2">
      <c r="A15" s="123" t="s">
        <v>1266</v>
      </c>
      <c r="B15" s="123" t="s">
        <v>1267</v>
      </c>
      <c r="C15" s="123" t="s">
        <v>1262</v>
      </c>
      <c r="D15" s="123" t="s">
        <v>1263</v>
      </c>
      <c r="E15" s="123" t="s">
        <v>1264</v>
      </c>
      <c r="F15" s="124">
        <v>0</v>
      </c>
      <c r="G15" s="124">
        <v>0</v>
      </c>
      <c r="H15" s="124">
        <v>0</v>
      </c>
      <c r="I15" s="125" t="s">
        <v>519</v>
      </c>
      <c r="J15" s="125" t="s">
        <v>1265</v>
      </c>
    </row>
    <row r="16" spans="1:20" hidden="1" x14ac:dyDescent="0.2">
      <c r="A16" s="123" t="s">
        <v>1268</v>
      </c>
      <c r="B16" s="123" t="s">
        <v>1269</v>
      </c>
      <c r="C16" s="123" t="s">
        <v>1262</v>
      </c>
      <c r="D16" s="123" t="s">
        <v>1263</v>
      </c>
      <c r="E16" s="123" t="s">
        <v>1264</v>
      </c>
      <c r="F16" s="124">
        <v>0</v>
      </c>
      <c r="G16" s="124">
        <v>0</v>
      </c>
      <c r="H16" s="124">
        <v>0</v>
      </c>
      <c r="I16" s="125" t="s">
        <v>519</v>
      </c>
      <c r="J16" s="125" t="s">
        <v>1265</v>
      </c>
    </row>
    <row r="17" spans="1:10" hidden="1" x14ac:dyDescent="0.2">
      <c r="A17" s="123" t="s">
        <v>1270</v>
      </c>
      <c r="B17" s="123" t="s">
        <v>1271</v>
      </c>
      <c r="C17" s="123" t="s">
        <v>1262</v>
      </c>
      <c r="D17" s="123" t="s">
        <v>1263</v>
      </c>
      <c r="E17" s="123" t="s">
        <v>1264</v>
      </c>
      <c r="F17" s="124">
        <v>0</v>
      </c>
      <c r="G17" s="124">
        <v>0</v>
      </c>
      <c r="H17" s="124">
        <v>0</v>
      </c>
      <c r="I17" s="125" t="s">
        <v>519</v>
      </c>
      <c r="J17" s="125" t="s">
        <v>1265</v>
      </c>
    </row>
    <row r="18" spans="1:10" hidden="1" x14ac:dyDescent="0.2">
      <c r="A18" s="123" t="s">
        <v>1272</v>
      </c>
      <c r="B18" s="123" t="s">
        <v>1273</v>
      </c>
      <c r="C18" s="123" t="s">
        <v>1262</v>
      </c>
      <c r="D18" s="123" t="s">
        <v>1263</v>
      </c>
      <c r="E18" s="123" t="s">
        <v>1264</v>
      </c>
      <c r="F18" s="124">
        <v>41250000</v>
      </c>
      <c r="G18" s="124">
        <v>38500000</v>
      </c>
      <c r="H18" s="124">
        <v>27500000</v>
      </c>
      <c r="I18" s="125" t="s">
        <v>519</v>
      </c>
      <c r="J18" s="125" t="s">
        <v>1265</v>
      </c>
    </row>
    <row r="19" spans="1:10" hidden="1" x14ac:dyDescent="0.2">
      <c r="A19" s="123" t="s">
        <v>1274</v>
      </c>
      <c r="B19" s="123" t="s">
        <v>1275</v>
      </c>
      <c r="C19" s="123" t="s">
        <v>1276</v>
      </c>
      <c r="D19" s="123" t="s">
        <v>1277</v>
      </c>
      <c r="E19" s="123" t="s">
        <v>1264</v>
      </c>
      <c r="F19" s="124">
        <v>0</v>
      </c>
      <c r="G19" s="124">
        <v>0</v>
      </c>
      <c r="H19" s="124">
        <v>0</v>
      </c>
      <c r="I19" s="125" t="s">
        <v>519</v>
      </c>
      <c r="J19" s="125" t="s">
        <v>1265</v>
      </c>
    </row>
    <row r="20" spans="1:10" hidden="1" x14ac:dyDescent="0.2">
      <c r="A20" s="123" t="s">
        <v>1278</v>
      </c>
      <c r="B20" s="123" t="s">
        <v>1279</v>
      </c>
      <c r="C20" s="123" t="s">
        <v>1262</v>
      </c>
      <c r="D20" s="123" t="s">
        <v>1263</v>
      </c>
      <c r="E20" s="123" t="s">
        <v>1264</v>
      </c>
      <c r="F20" s="124">
        <v>35000000</v>
      </c>
      <c r="G20" s="124">
        <v>31500000</v>
      </c>
      <c r="H20" s="124">
        <v>28000000</v>
      </c>
      <c r="I20" s="125" t="s">
        <v>519</v>
      </c>
      <c r="J20" s="125" t="s">
        <v>1265</v>
      </c>
    </row>
    <row r="21" spans="1:10" hidden="1" x14ac:dyDescent="0.2">
      <c r="A21" s="123" t="s">
        <v>1280</v>
      </c>
      <c r="B21" s="123" t="s">
        <v>1281</v>
      </c>
      <c r="C21" s="123" t="s">
        <v>1262</v>
      </c>
      <c r="D21" s="123" t="s">
        <v>1263</v>
      </c>
      <c r="E21" s="123" t="s">
        <v>1264</v>
      </c>
      <c r="F21" s="124">
        <v>0</v>
      </c>
      <c r="G21" s="124">
        <v>0</v>
      </c>
      <c r="H21" s="124">
        <v>0</v>
      </c>
      <c r="I21" s="125" t="s">
        <v>519</v>
      </c>
      <c r="J21" s="125" t="s">
        <v>1265</v>
      </c>
    </row>
    <row r="22" spans="1:10" hidden="1" x14ac:dyDescent="0.2">
      <c r="A22" s="123" t="s">
        <v>1282</v>
      </c>
      <c r="B22" s="123" t="s">
        <v>1283</v>
      </c>
      <c r="C22" s="123" t="s">
        <v>1262</v>
      </c>
      <c r="D22" s="123" t="s">
        <v>1263</v>
      </c>
      <c r="E22" s="123" t="s">
        <v>1264</v>
      </c>
      <c r="F22" s="124">
        <v>0</v>
      </c>
      <c r="G22" s="124">
        <v>0</v>
      </c>
      <c r="H22" s="124">
        <v>0</v>
      </c>
      <c r="I22" s="125" t="s">
        <v>519</v>
      </c>
      <c r="J22" s="125" t="s">
        <v>1265</v>
      </c>
    </row>
    <row r="23" spans="1:10" hidden="1" x14ac:dyDescent="0.2">
      <c r="A23" s="123" t="s">
        <v>1284</v>
      </c>
      <c r="B23" s="123" t="s">
        <v>1285</v>
      </c>
      <c r="C23" s="123" t="s">
        <v>1262</v>
      </c>
      <c r="D23" s="123" t="s">
        <v>1263</v>
      </c>
      <c r="E23" s="123" t="s">
        <v>1264</v>
      </c>
      <c r="F23" s="124">
        <v>0</v>
      </c>
      <c r="G23" s="124">
        <v>0</v>
      </c>
      <c r="H23" s="124">
        <v>0</v>
      </c>
      <c r="I23" s="125" t="s">
        <v>519</v>
      </c>
      <c r="J23" s="125" t="s">
        <v>1265</v>
      </c>
    </row>
    <row r="24" spans="1:10" hidden="1" x14ac:dyDescent="0.2">
      <c r="A24" s="123" t="s">
        <v>1286</v>
      </c>
      <c r="B24" s="123" t="s">
        <v>1287</v>
      </c>
      <c r="C24" s="123" t="s">
        <v>1276</v>
      </c>
      <c r="D24" s="123" t="s">
        <v>1277</v>
      </c>
      <c r="E24" s="123" t="s">
        <v>1264</v>
      </c>
      <c r="F24" s="124">
        <v>83388101.140000001</v>
      </c>
      <c r="G24" s="124">
        <v>50180900</v>
      </c>
      <c r="H24" s="124">
        <v>11358400</v>
      </c>
      <c r="I24" s="125" t="s">
        <v>519</v>
      </c>
      <c r="J24" s="125" t="s">
        <v>1265</v>
      </c>
    </row>
    <row r="25" spans="1:10" ht="10.5" hidden="1" x14ac:dyDescent="0.25">
      <c r="A25" s="126" t="s">
        <v>1288</v>
      </c>
      <c r="B25" s="126" t="s">
        <v>1289</v>
      </c>
      <c r="C25" s="126" t="s">
        <v>1248</v>
      </c>
      <c r="D25" s="126" t="s">
        <v>1248</v>
      </c>
      <c r="E25" s="126" t="s">
        <v>1248</v>
      </c>
      <c r="F25" s="127">
        <v>0</v>
      </c>
      <c r="G25" s="127">
        <v>0</v>
      </c>
      <c r="H25" s="127">
        <v>0</v>
      </c>
      <c r="I25" s="128" t="s">
        <v>519</v>
      </c>
      <c r="J25" s="128" t="s">
        <v>10</v>
      </c>
    </row>
    <row r="26" spans="1:10" hidden="1" x14ac:dyDescent="0.2">
      <c r="A26" s="123" t="s">
        <v>1290</v>
      </c>
      <c r="B26" s="123" t="s">
        <v>1291</v>
      </c>
      <c r="C26" s="123" t="s">
        <v>1262</v>
      </c>
      <c r="D26" s="123" t="s">
        <v>1263</v>
      </c>
      <c r="E26" s="123" t="s">
        <v>1264</v>
      </c>
      <c r="F26" s="124">
        <v>0</v>
      </c>
      <c r="G26" s="124">
        <v>0</v>
      </c>
      <c r="H26" s="124">
        <v>0</v>
      </c>
      <c r="I26" s="125" t="s">
        <v>519</v>
      </c>
      <c r="J26" s="125" t="s">
        <v>1265</v>
      </c>
    </row>
    <row r="27" spans="1:10" hidden="1" x14ac:dyDescent="0.2">
      <c r="A27" s="123" t="s">
        <v>1290</v>
      </c>
      <c r="B27" s="123" t="s">
        <v>1279</v>
      </c>
      <c r="C27" s="123" t="s">
        <v>1292</v>
      </c>
      <c r="D27" s="123" t="s">
        <v>1293</v>
      </c>
      <c r="E27" s="123" t="s">
        <v>1264</v>
      </c>
      <c r="F27" s="124">
        <v>0</v>
      </c>
      <c r="G27" s="124">
        <v>0</v>
      </c>
      <c r="H27" s="124">
        <v>0</v>
      </c>
      <c r="I27" s="125" t="s">
        <v>519</v>
      </c>
      <c r="J27" s="125" t="s">
        <v>1265</v>
      </c>
    </row>
    <row r="28" spans="1:10" hidden="1" x14ac:dyDescent="0.2">
      <c r="A28" s="123" t="s">
        <v>1294</v>
      </c>
      <c r="B28" s="123" t="s">
        <v>1295</v>
      </c>
      <c r="C28" s="123" t="s">
        <v>1262</v>
      </c>
      <c r="D28" s="123" t="s">
        <v>1263</v>
      </c>
      <c r="E28" s="123" t="s">
        <v>1264</v>
      </c>
      <c r="F28" s="124">
        <v>0</v>
      </c>
      <c r="G28" s="124">
        <v>0</v>
      </c>
      <c r="H28" s="124">
        <v>0</v>
      </c>
      <c r="I28" s="125" t="s">
        <v>519</v>
      </c>
      <c r="J28" s="125" t="s">
        <v>1265</v>
      </c>
    </row>
    <row r="29" spans="1:10" hidden="1" x14ac:dyDescent="0.2">
      <c r="A29" s="123" t="s">
        <v>1294</v>
      </c>
      <c r="B29" s="123" t="s">
        <v>1296</v>
      </c>
      <c r="C29" s="123" t="s">
        <v>1292</v>
      </c>
      <c r="D29" s="123" t="s">
        <v>1293</v>
      </c>
      <c r="E29" s="123" t="s">
        <v>1264</v>
      </c>
      <c r="F29" s="124">
        <v>0</v>
      </c>
      <c r="G29" s="124">
        <v>0</v>
      </c>
      <c r="H29" s="124">
        <v>0</v>
      </c>
      <c r="I29" s="125" t="s">
        <v>519</v>
      </c>
      <c r="J29" s="125" t="s">
        <v>1265</v>
      </c>
    </row>
    <row r="30" spans="1:10" hidden="1" x14ac:dyDescent="0.2">
      <c r="A30" s="123" t="s">
        <v>1297</v>
      </c>
      <c r="B30" s="123" t="s">
        <v>1298</v>
      </c>
      <c r="C30" s="123" t="s">
        <v>1292</v>
      </c>
      <c r="D30" s="123" t="s">
        <v>1293</v>
      </c>
      <c r="E30" s="123" t="s">
        <v>1264</v>
      </c>
      <c r="F30" s="124">
        <v>0</v>
      </c>
      <c r="G30" s="124">
        <v>0</v>
      </c>
      <c r="H30" s="124">
        <v>0</v>
      </c>
      <c r="I30" s="125" t="s">
        <v>519</v>
      </c>
      <c r="J30" s="125" t="s">
        <v>1265</v>
      </c>
    </row>
    <row r="31" spans="1:10" hidden="1" x14ac:dyDescent="0.2">
      <c r="A31" s="123" t="s">
        <v>1299</v>
      </c>
      <c r="B31" s="123" t="s">
        <v>1300</v>
      </c>
      <c r="C31" s="123" t="s">
        <v>1292</v>
      </c>
      <c r="D31" s="123" t="s">
        <v>1293</v>
      </c>
      <c r="E31" s="123" t="s">
        <v>1264</v>
      </c>
      <c r="F31" s="124">
        <v>0</v>
      </c>
      <c r="G31" s="124">
        <v>0</v>
      </c>
      <c r="H31" s="124">
        <v>0</v>
      </c>
      <c r="I31" s="125" t="s">
        <v>519</v>
      </c>
      <c r="J31" s="125" t="s">
        <v>1265</v>
      </c>
    </row>
    <row r="32" spans="1:10" ht="10.5" hidden="1" x14ac:dyDescent="0.25">
      <c r="A32" s="126" t="s">
        <v>1301</v>
      </c>
      <c r="B32" s="126" t="s">
        <v>1302</v>
      </c>
      <c r="C32" s="126" t="s">
        <v>1248</v>
      </c>
      <c r="D32" s="126" t="s">
        <v>1248</v>
      </c>
      <c r="E32" s="126" t="s">
        <v>1248</v>
      </c>
      <c r="F32" s="127">
        <v>190450000</v>
      </c>
      <c r="G32" s="127">
        <v>184000000</v>
      </c>
      <c r="H32" s="127">
        <v>162000000</v>
      </c>
      <c r="I32" s="128" t="s">
        <v>519</v>
      </c>
      <c r="J32" s="128" t="s">
        <v>10</v>
      </c>
    </row>
    <row r="33" spans="1:10" hidden="1" x14ac:dyDescent="0.2">
      <c r="A33" s="123" t="s">
        <v>1303</v>
      </c>
      <c r="B33" s="123" t="s">
        <v>1304</v>
      </c>
      <c r="C33" s="123" t="s">
        <v>1262</v>
      </c>
      <c r="D33" s="123" t="s">
        <v>1263</v>
      </c>
      <c r="E33" s="123" t="s">
        <v>1264</v>
      </c>
      <c r="F33" s="124">
        <v>0</v>
      </c>
      <c r="G33" s="124">
        <v>0</v>
      </c>
      <c r="H33" s="124">
        <v>0</v>
      </c>
      <c r="I33" s="125" t="s">
        <v>519</v>
      </c>
      <c r="J33" s="125" t="s">
        <v>1265</v>
      </c>
    </row>
    <row r="34" spans="1:10" hidden="1" x14ac:dyDescent="0.2">
      <c r="A34" s="123" t="s">
        <v>1305</v>
      </c>
      <c r="B34" s="123" t="s">
        <v>1306</v>
      </c>
      <c r="C34" s="123" t="s">
        <v>1307</v>
      </c>
      <c r="D34" s="123" t="s">
        <v>1308</v>
      </c>
      <c r="E34" s="123" t="s">
        <v>1264</v>
      </c>
      <c r="F34" s="124">
        <v>0</v>
      </c>
      <c r="G34" s="124">
        <v>0</v>
      </c>
      <c r="H34" s="124">
        <v>0</v>
      </c>
      <c r="I34" s="125" t="s">
        <v>519</v>
      </c>
      <c r="J34" s="125" t="s">
        <v>1265</v>
      </c>
    </row>
    <row r="35" spans="1:10" hidden="1" x14ac:dyDescent="0.2">
      <c r="A35" s="123" t="s">
        <v>1305</v>
      </c>
      <c r="B35" s="123" t="s">
        <v>1309</v>
      </c>
      <c r="C35" s="123" t="s">
        <v>1292</v>
      </c>
      <c r="D35" s="123" t="s">
        <v>1293</v>
      </c>
      <c r="E35" s="123" t="s">
        <v>1264</v>
      </c>
      <c r="F35" s="124">
        <v>0</v>
      </c>
      <c r="G35" s="124">
        <v>0</v>
      </c>
      <c r="H35" s="124">
        <v>0</v>
      </c>
      <c r="I35" s="125" t="s">
        <v>519</v>
      </c>
      <c r="J35" s="125" t="s">
        <v>1265</v>
      </c>
    </row>
    <row r="36" spans="1:10" hidden="1" x14ac:dyDescent="0.2">
      <c r="A36" s="123" t="s">
        <v>1310</v>
      </c>
      <c r="B36" s="123" t="s">
        <v>1311</v>
      </c>
      <c r="C36" s="123" t="s">
        <v>1292</v>
      </c>
      <c r="D36" s="123" t="s">
        <v>1293</v>
      </c>
      <c r="E36" s="123" t="s">
        <v>1264</v>
      </c>
      <c r="F36" s="124">
        <v>0</v>
      </c>
      <c r="G36" s="124">
        <v>0</v>
      </c>
      <c r="H36" s="124">
        <v>0</v>
      </c>
      <c r="I36" s="125" t="s">
        <v>519</v>
      </c>
      <c r="J36" s="125" t="s">
        <v>1265</v>
      </c>
    </row>
    <row r="37" spans="1:10" hidden="1" x14ac:dyDescent="0.2">
      <c r="A37" s="123" t="s">
        <v>1312</v>
      </c>
      <c r="B37" s="123" t="s">
        <v>1313</v>
      </c>
      <c r="C37" s="123" t="s">
        <v>1262</v>
      </c>
      <c r="D37" s="123" t="s">
        <v>1263</v>
      </c>
      <c r="E37" s="123" t="s">
        <v>1264</v>
      </c>
      <c r="F37" s="124">
        <v>42700000</v>
      </c>
      <c r="G37" s="124">
        <v>40000000</v>
      </c>
      <c r="H37" s="124">
        <v>35000000</v>
      </c>
      <c r="I37" s="125" t="s">
        <v>519</v>
      </c>
      <c r="J37" s="125" t="s">
        <v>1265</v>
      </c>
    </row>
    <row r="38" spans="1:10" hidden="1" x14ac:dyDescent="0.2">
      <c r="A38" s="123" t="s">
        <v>1312</v>
      </c>
      <c r="B38" s="123" t="s">
        <v>1313</v>
      </c>
      <c r="C38" s="123" t="s">
        <v>1276</v>
      </c>
      <c r="D38" s="123" t="s">
        <v>1277</v>
      </c>
      <c r="E38" s="123" t="s">
        <v>1264</v>
      </c>
      <c r="F38" s="124">
        <v>0</v>
      </c>
      <c r="G38" s="124">
        <v>0</v>
      </c>
      <c r="H38" s="124">
        <v>0</v>
      </c>
      <c r="I38" s="125" t="s">
        <v>519</v>
      </c>
      <c r="J38" s="125" t="s">
        <v>1265</v>
      </c>
    </row>
    <row r="39" spans="1:10" hidden="1" x14ac:dyDescent="0.2">
      <c r="A39" s="123" t="s">
        <v>1314</v>
      </c>
      <c r="B39" s="123" t="s">
        <v>1315</v>
      </c>
      <c r="C39" s="123" t="s">
        <v>1262</v>
      </c>
      <c r="D39" s="123" t="s">
        <v>1263</v>
      </c>
      <c r="E39" s="123" t="s">
        <v>1264</v>
      </c>
      <c r="F39" s="124">
        <v>44000000</v>
      </c>
      <c r="G39" s="124">
        <v>44000000</v>
      </c>
      <c r="H39" s="124">
        <v>38500000</v>
      </c>
      <c r="I39" s="125" t="s">
        <v>519</v>
      </c>
      <c r="J39" s="125" t="s">
        <v>1265</v>
      </c>
    </row>
    <row r="40" spans="1:10" hidden="1" x14ac:dyDescent="0.2">
      <c r="A40" s="123" t="s">
        <v>1314</v>
      </c>
      <c r="B40" s="123" t="s">
        <v>1315</v>
      </c>
      <c r="C40" s="123" t="s">
        <v>1276</v>
      </c>
      <c r="D40" s="123" t="s">
        <v>1277</v>
      </c>
      <c r="E40" s="123" t="s">
        <v>1264</v>
      </c>
      <c r="F40" s="124">
        <v>0</v>
      </c>
      <c r="G40" s="124">
        <v>0</v>
      </c>
      <c r="H40" s="124">
        <v>0</v>
      </c>
      <c r="I40" s="125" t="s">
        <v>519</v>
      </c>
      <c r="J40" s="125" t="s">
        <v>1265</v>
      </c>
    </row>
    <row r="41" spans="1:10" hidden="1" x14ac:dyDescent="0.2">
      <c r="A41" s="123" t="s">
        <v>1316</v>
      </c>
      <c r="B41" s="123" t="s">
        <v>1317</v>
      </c>
      <c r="C41" s="123" t="s">
        <v>1262</v>
      </c>
      <c r="D41" s="123" t="s">
        <v>1263</v>
      </c>
      <c r="E41" s="123" t="s">
        <v>1264</v>
      </c>
      <c r="F41" s="124">
        <v>24000000</v>
      </c>
      <c r="G41" s="124">
        <v>24000000</v>
      </c>
      <c r="H41" s="124">
        <v>24000000</v>
      </c>
      <c r="I41" s="125" t="s">
        <v>519</v>
      </c>
      <c r="J41" s="125" t="s">
        <v>1265</v>
      </c>
    </row>
    <row r="42" spans="1:10" hidden="1" x14ac:dyDescent="0.2">
      <c r="A42" s="123" t="s">
        <v>1316</v>
      </c>
      <c r="B42" s="123" t="s">
        <v>1317</v>
      </c>
      <c r="C42" s="123" t="s">
        <v>1276</v>
      </c>
      <c r="D42" s="123" t="s">
        <v>1277</v>
      </c>
      <c r="E42" s="123" t="s">
        <v>1264</v>
      </c>
      <c r="F42" s="124">
        <v>12000000</v>
      </c>
      <c r="G42" s="124">
        <v>12000000</v>
      </c>
      <c r="H42" s="124">
        <v>12000000</v>
      </c>
      <c r="I42" s="125" t="s">
        <v>519</v>
      </c>
      <c r="J42" s="125" t="s">
        <v>1265</v>
      </c>
    </row>
    <row r="43" spans="1:10" hidden="1" x14ac:dyDescent="0.2">
      <c r="A43" s="123" t="s">
        <v>1318</v>
      </c>
      <c r="B43" s="123" t="s">
        <v>1291</v>
      </c>
      <c r="C43" s="123" t="s">
        <v>1262</v>
      </c>
      <c r="D43" s="123" t="s">
        <v>1263</v>
      </c>
      <c r="E43" s="123" t="s">
        <v>1264</v>
      </c>
      <c r="F43" s="124">
        <v>33000000</v>
      </c>
      <c r="G43" s="124">
        <v>29250000</v>
      </c>
      <c r="H43" s="124">
        <v>24750000</v>
      </c>
      <c r="I43" s="125" t="s">
        <v>519</v>
      </c>
      <c r="J43" s="125" t="s">
        <v>1265</v>
      </c>
    </row>
    <row r="44" spans="1:10" hidden="1" x14ac:dyDescent="0.2">
      <c r="A44" s="123" t="s">
        <v>1318</v>
      </c>
      <c r="B44" s="123" t="s">
        <v>1291</v>
      </c>
      <c r="C44" s="123" t="s">
        <v>1276</v>
      </c>
      <c r="D44" s="123" t="s">
        <v>1277</v>
      </c>
      <c r="E44" s="123" t="s">
        <v>1264</v>
      </c>
      <c r="F44" s="124">
        <v>6750000</v>
      </c>
      <c r="G44" s="124">
        <v>6750000</v>
      </c>
      <c r="H44" s="124">
        <v>6750000</v>
      </c>
      <c r="I44" s="125" t="s">
        <v>519</v>
      </c>
      <c r="J44" s="125" t="s">
        <v>1265</v>
      </c>
    </row>
    <row r="45" spans="1:10" hidden="1" x14ac:dyDescent="0.2">
      <c r="A45" s="123" t="s">
        <v>1319</v>
      </c>
      <c r="B45" s="123" t="s">
        <v>1320</v>
      </c>
      <c r="C45" s="123" t="s">
        <v>1262</v>
      </c>
      <c r="D45" s="123" t="s">
        <v>1263</v>
      </c>
      <c r="E45" s="123" t="s">
        <v>1264</v>
      </c>
      <c r="F45" s="124">
        <v>0</v>
      </c>
      <c r="G45" s="124">
        <v>0</v>
      </c>
      <c r="H45" s="124">
        <v>0</v>
      </c>
      <c r="I45" s="125" t="s">
        <v>519</v>
      </c>
      <c r="J45" s="125" t="s">
        <v>1265</v>
      </c>
    </row>
    <row r="46" spans="1:10" hidden="1" x14ac:dyDescent="0.2">
      <c r="A46" s="123" t="s">
        <v>1321</v>
      </c>
      <c r="B46" s="123" t="s">
        <v>1322</v>
      </c>
      <c r="C46" s="123" t="s">
        <v>1262</v>
      </c>
      <c r="D46" s="123" t="s">
        <v>1263</v>
      </c>
      <c r="E46" s="123" t="s">
        <v>1264</v>
      </c>
      <c r="F46" s="124">
        <v>22750000</v>
      </c>
      <c r="G46" s="124">
        <v>22750000</v>
      </c>
      <c r="H46" s="124">
        <v>15750000</v>
      </c>
      <c r="I46" s="125" t="s">
        <v>519</v>
      </c>
      <c r="J46" s="125" t="s">
        <v>1265</v>
      </c>
    </row>
    <row r="47" spans="1:10" hidden="1" x14ac:dyDescent="0.2">
      <c r="A47" s="123" t="s">
        <v>1321</v>
      </c>
      <c r="B47" s="123" t="s">
        <v>1322</v>
      </c>
      <c r="C47" s="123" t="s">
        <v>1276</v>
      </c>
      <c r="D47" s="123" t="s">
        <v>1277</v>
      </c>
      <c r="E47" s="123" t="s">
        <v>1264</v>
      </c>
      <c r="F47" s="124">
        <v>5250000</v>
      </c>
      <c r="G47" s="124">
        <v>5250000</v>
      </c>
      <c r="H47" s="124">
        <v>5250000</v>
      </c>
      <c r="I47" s="125" t="s">
        <v>519</v>
      </c>
      <c r="J47" s="125" t="s">
        <v>1265</v>
      </c>
    </row>
    <row r="48" spans="1:10" hidden="1" x14ac:dyDescent="0.2">
      <c r="A48" s="123" t="s">
        <v>1323</v>
      </c>
      <c r="B48" s="123" t="s">
        <v>1324</v>
      </c>
      <c r="C48" s="123" t="s">
        <v>1262</v>
      </c>
      <c r="D48" s="123" t="s">
        <v>1263</v>
      </c>
      <c r="E48" s="123" t="s">
        <v>1264</v>
      </c>
      <c r="F48" s="124">
        <v>0</v>
      </c>
      <c r="G48" s="124">
        <v>0</v>
      </c>
      <c r="H48" s="124">
        <v>0</v>
      </c>
      <c r="I48" s="125" t="s">
        <v>519</v>
      </c>
      <c r="J48" s="125" t="s">
        <v>1265</v>
      </c>
    </row>
    <row r="49" spans="1:10" hidden="1" x14ac:dyDescent="0.2">
      <c r="A49" s="123" t="s">
        <v>1325</v>
      </c>
      <c r="B49" s="123" t="s">
        <v>1326</v>
      </c>
      <c r="C49" s="123" t="s">
        <v>1292</v>
      </c>
      <c r="D49" s="123" t="s">
        <v>1293</v>
      </c>
      <c r="E49" s="123" t="s">
        <v>1264</v>
      </c>
      <c r="F49" s="124">
        <v>0</v>
      </c>
      <c r="G49" s="124">
        <v>0</v>
      </c>
      <c r="H49" s="124">
        <v>0</v>
      </c>
      <c r="I49" s="125" t="s">
        <v>519</v>
      </c>
      <c r="J49" s="125" t="s">
        <v>1265</v>
      </c>
    </row>
    <row r="50" spans="1:10" hidden="1" x14ac:dyDescent="0.2">
      <c r="A50" s="123" t="s">
        <v>1327</v>
      </c>
      <c r="B50" s="123" t="s">
        <v>1328</v>
      </c>
      <c r="C50" s="123" t="s">
        <v>1307</v>
      </c>
      <c r="D50" s="123" t="s">
        <v>1308</v>
      </c>
      <c r="E50" s="123" t="s">
        <v>1264</v>
      </c>
      <c r="F50" s="124">
        <v>0</v>
      </c>
      <c r="G50" s="124">
        <v>0</v>
      </c>
      <c r="H50" s="124">
        <v>0</v>
      </c>
      <c r="I50" s="125" t="s">
        <v>519</v>
      </c>
      <c r="J50" s="125" t="s">
        <v>1265</v>
      </c>
    </row>
    <row r="51" spans="1:10" hidden="1" x14ac:dyDescent="0.2">
      <c r="A51" s="123" t="s">
        <v>1329</v>
      </c>
      <c r="B51" s="123" t="s">
        <v>1330</v>
      </c>
      <c r="C51" s="123" t="s">
        <v>1262</v>
      </c>
      <c r="D51" s="123" t="s">
        <v>1263</v>
      </c>
      <c r="E51" s="123" t="s">
        <v>1264</v>
      </c>
      <c r="F51" s="124">
        <v>0</v>
      </c>
      <c r="G51" s="124">
        <v>0</v>
      </c>
      <c r="H51" s="124">
        <v>0</v>
      </c>
      <c r="I51" s="125" t="s">
        <v>519</v>
      </c>
      <c r="J51" s="125" t="s">
        <v>1265</v>
      </c>
    </row>
    <row r="52" spans="1:10" hidden="1" x14ac:dyDescent="0.2">
      <c r="A52" s="123" t="s">
        <v>1329</v>
      </c>
      <c r="B52" s="123" t="s">
        <v>1331</v>
      </c>
      <c r="C52" s="123" t="s">
        <v>1307</v>
      </c>
      <c r="D52" s="123" t="s">
        <v>1308</v>
      </c>
      <c r="E52" s="123" t="s">
        <v>1264</v>
      </c>
      <c r="F52" s="124">
        <v>0</v>
      </c>
      <c r="G52" s="124">
        <v>0</v>
      </c>
      <c r="H52" s="124">
        <v>0</v>
      </c>
      <c r="I52" s="125" t="s">
        <v>519</v>
      </c>
      <c r="J52" s="125" t="s">
        <v>1265</v>
      </c>
    </row>
    <row r="53" spans="1:10" hidden="1" x14ac:dyDescent="0.2">
      <c r="A53" s="123" t="s">
        <v>1332</v>
      </c>
      <c r="B53" s="123" t="s">
        <v>1333</v>
      </c>
      <c r="C53" s="123" t="s">
        <v>1276</v>
      </c>
      <c r="D53" s="123" t="s">
        <v>1277</v>
      </c>
      <c r="E53" s="123" t="s">
        <v>1264</v>
      </c>
      <c r="F53" s="124">
        <v>0</v>
      </c>
      <c r="G53" s="124">
        <v>0</v>
      </c>
      <c r="H53" s="124">
        <v>0</v>
      </c>
      <c r="I53" s="125" t="s">
        <v>519</v>
      </c>
      <c r="J53" s="125" t="s">
        <v>1265</v>
      </c>
    </row>
    <row r="54" spans="1:10" ht="10.5" hidden="1" x14ac:dyDescent="0.25">
      <c r="A54" s="126" t="s">
        <v>1334</v>
      </c>
      <c r="B54" s="126" t="s">
        <v>1335</v>
      </c>
      <c r="C54" s="126" t="s">
        <v>1248</v>
      </c>
      <c r="D54" s="126" t="s">
        <v>1248</v>
      </c>
      <c r="E54" s="126" t="s">
        <v>1248</v>
      </c>
      <c r="F54" s="127">
        <v>51200000</v>
      </c>
      <c r="G54" s="127">
        <v>48000000</v>
      </c>
      <c r="H54" s="127">
        <v>36000000</v>
      </c>
      <c r="I54" s="128" t="s">
        <v>519</v>
      </c>
      <c r="J54" s="128" t="s">
        <v>10</v>
      </c>
    </row>
    <row r="55" spans="1:10" hidden="1" x14ac:dyDescent="0.2">
      <c r="A55" s="123" t="s">
        <v>1336</v>
      </c>
      <c r="B55" s="123" t="s">
        <v>1271</v>
      </c>
      <c r="C55" s="123" t="s">
        <v>1262</v>
      </c>
      <c r="D55" s="123" t="s">
        <v>1263</v>
      </c>
      <c r="E55" s="123" t="s">
        <v>1264</v>
      </c>
      <c r="F55" s="124">
        <v>51200000</v>
      </c>
      <c r="G55" s="124">
        <v>48000000</v>
      </c>
      <c r="H55" s="124">
        <v>36000000</v>
      </c>
      <c r="I55" s="125" t="s">
        <v>519</v>
      </c>
      <c r="J55" s="125" t="s">
        <v>1265</v>
      </c>
    </row>
    <row r="56" spans="1:10" hidden="1" x14ac:dyDescent="0.2">
      <c r="A56" s="123" t="s">
        <v>1336</v>
      </c>
      <c r="B56" s="123" t="s">
        <v>1337</v>
      </c>
      <c r="C56" s="123" t="s">
        <v>1292</v>
      </c>
      <c r="D56" s="123" t="s">
        <v>1293</v>
      </c>
      <c r="E56" s="123" t="s">
        <v>1264</v>
      </c>
      <c r="F56" s="124">
        <v>0</v>
      </c>
      <c r="G56" s="124">
        <v>0</v>
      </c>
      <c r="H56" s="124">
        <v>0</v>
      </c>
      <c r="I56" s="125" t="s">
        <v>519</v>
      </c>
      <c r="J56" s="125" t="s">
        <v>1265</v>
      </c>
    </row>
    <row r="57" spans="1:10" hidden="1" x14ac:dyDescent="0.2">
      <c r="A57" s="123" t="s">
        <v>1338</v>
      </c>
      <c r="B57" s="123" t="s">
        <v>1339</v>
      </c>
      <c r="C57" s="123" t="s">
        <v>1292</v>
      </c>
      <c r="D57" s="123" t="s">
        <v>1293</v>
      </c>
      <c r="E57" s="123" t="s">
        <v>1264</v>
      </c>
      <c r="F57" s="124">
        <v>0</v>
      </c>
      <c r="G57" s="124">
        <v>0</v>
      </c>
      <c r="H57" s="124">
        <v>0</v>
      </c>
      <c r="I57" s="125" t="s">
        <v>519</v>
      </c>
      <c r="J57" s="125" t="s">
        <v>1265</v>
      </c>
    </row>
    <row r="58" spans="1:10" hidden="1" x14ac:dyDescent="0.2">
      <c r="A58" s="123" t="s">
        <v>1340</v>
      </c>
      <c r="B58" s="123" t="s">
        <v>1320</v>
      </c>
      <c r="C58" s="123" t="s">
        <v>1292</v>
      </c>
      <c r="D58" s="123" t="s">
        <v>1293</v>
      </c>
      <c r="E58" s="123" t="s">
        <v>1264</v>
      </c>
      <c r="F58" s="124">
        <v>0</v>
      </c>
      <c r="G58" s="124">
        <v>0</v>
      </c>
      <c r="H58" s="124">
        <v>0</v>
      </c>
      <c r="I58" s="125" t="s">
        <v>519</v>
      </c>
      <c r="J58" s="125" t="s">
        <v>1265</v>
      </c>
    </row>
    <row r="59" spans="1:10" hidden="1" x14ac:dyDescent="0.2">
      <c r="A59" s="123" t="s">
        <v>1341</v>
      </c>
      <c r="B59" s="123" t="s">
        <v>1342</v>
      </c>
      <c r="C59" s="123" t="s">
        <v>1292</v>
      </c>
      <c r="D59" s="123" t="s">
        <v>1293</v>
      </c>
      <c r="E59" s="123" t="s">
        <v>1264</v>
      </c>
      <c r="F59" s="124">
        <v>0</v>
      </c>
      <c r="G59" s="124">
        <v>0</v>
      </c>
      <c r="H59" s="124">
        <v>0</v>
      </c>
      <c r="I59" s="125" t="s">
        <v>519</v>
      </c>
      <c r="J59" s="125" t="s">
        <v>1265</v>
      </c>
    </row>
    <row r="60" spans="1:10" ht="10.5" hidden="1" x14ac:dyDescent="0.25">
      <c r="A60" s="126" t="s">
        <v>1343</v>
      </c>
      <c r="B60" s="126" t="s">
        <v>1344</v>
      </c>
      <c r="C60" s="126" t="s">
        <v>1248</v>
      </c>
      <c r="D60" s="126" t="s">
        <v>1248</v>
      </c>
      <c r="E60" s="126" t="s">
        <v>1248</v>
      </c>
      <c r="F60" s="127">
        <v>860300000</v>
      </c>
      <c r="G60" s="127">
        <v>803333332</v>
      </c>
      <c r="H60" s="127">
        <v>645700000</v>
      </c>
      <c r="I60" s="128" t="s">
        <v>519</v>
      </c>
      <c r="J60" s="128" t="s">
        <v>10</v>
      </c>
    </row>
    <row r="61" spans="1:10" hidden="1" x14ac:dyDescent="0.2">
      <c r="A61" s="123" t="s">
        <v>1345</v>
      </c>
      <c r="B61" s="123" t="s">
        <v>1346</v>
      </c>
      <c r="C61" s="123" t="s">
        <v>1292</v>
      </c>
      <c r="D61" s="123" t="s">
        <v>1293</v>
      </c>
      <c r="E61" s="123" t="s">
        <v>1264</v>
      </c>
      <c r="F61" s="124">
        <v>0</v>
      </c>
      <c r="G61" s="124">
        <v>0</v>
      </c>
      <c r="H61" s="124">
        <v>0</v>
      </c>
      <c r="I61" s="125" t="s">
        <v>519</v>
      </c>
      <c r="J61" s="125" t="s">
        <v>1265</v>
      </c>
    </row>
    <row r="62" spans="1:10" hidden="1" x14ac:dyDescent="0.2">
      <c r="A62" s="123" t="s">
        <v>1347</v>
      </c>
      <c r="B62" s="123" t="s">
        <v>1348</v>
      </c>
      <c r="C62" s="123" t="s">
        <v>1292</v>
      </c>
      <c r="D62" s="123" t="s">
        <v>1293</v>
      </c>
      <c r="E62" s="123" t="s">
        <v>1264</v>
      </c>
      <c r="F62" s="124">
        <v>0</v>
      </c>
      <c r="G62" s="124">
        <v>0</v>
      </c>
      <c r="H62" s="124">
        <v>0</v>
      </c>
      <c r="I62" s="125" t="s">
        <v>519</v>
      </c>
      <c r="J62" s="125" t="s">
        <v>1265</v>
      </c>
    </row>
    <row r="63" spans="1:10" hidden="1" x14ac:dyDescent="0.2">
      <c r="A63" s="123" t="s">
        <v>1349</v>
      </c>
      <c r="B63" s="123" t="s">
        <v>1350</v>
      </c>
      <c r="C63" s="123" t="s">
        <v>1262</v>
      </c>
      <c r="D63" s="123" t="s">
        <v>1263</v>
      </c>
      <c r="E63" s="123" t="s">
        <v>1264</v>
      </c>
      <c r="F63" s="124">
        <v>67300000</v>
      </c>
      <c r="G63" s="124">
        <v>63800000</v>
      </c>
      <c r="H63" s="124">
        <v>46000000</v>
      </c>
      <c r="I63" s="125" t="s">
        <v>519</v>
      </c>
      <c r="J63" s="125" t="s">
        <v>1265</v>
      </c>
    </row>
    <row r="64" spans="1:10" hidden="1" x14ac:dyDescent="0.2">
      <c r="A64" s="123" t="s">
        <v>1349</v>
      </c>
      <c r="B64" s="123" t="s">
        <v>1350</v>
      </c>
      <c r="C64" s="123" t="s">
        <v>1276</v>
      </c>
      <c r="D64" s="123" t="s">
        <v>1277</v>
      </c>
      <c r="E64" s="123" t="s">
        <v>1264</v>
      </c>
      <c r="F64" s="124">
        <v>12800000</v>
      </c>
      <c r="G64" s="124">
        <v>12800000</v>
      </c>
      <c r="H64" s="124">
        <v>12800000</v>
      </c>
      <c r="I64" s="125" t="s">
        <v>519</v>
      </c>
      <c r="J64" s="125" t="s">
        <v>1265</v>
      </c>
    </row>
    <row r="65" spans="1:10" hidden="1" x14ac:dyDescent="0.2">
      <c r="A65" s="123" t="s">
        <v>1351</v>
      </c>
      <c r="B65" s="123" t="s">
        <v>1352</v>
      </c>
      <c r="C65" s="123" t="s">
        <v>1262</v>
      </c>
      <c r="D65" s="123" t="s">
        <v>1263</v>
      </c>
      <c r="E65" s="123" t="s">
        <v>1264</v>
      </c>
      <c r="F65" s="124">
        <v>105700000</v>
      </c>
      <c r="G65" s="124">
        <v>95700000</v>
      </c>
      <c r="H65" s="124">
        <v>57400000</v>
      </c>
      <c r="I65" s="125" t="s">
        <v>519</v>
      </c>
      <c r="J65" s="125" t="s">
        <v>1265</v>
      </c>
    </row>
    <row r="66" spans="1:10" hidden="1" x14ac:dyDescent="0.2">
      <c r="A66" s="123" t="s">
        <v>1351</v>
      </c>
      <c r="B66" s="123" t="s">
        <v>1352</v>
      </c>
      <c r="C66" s="123" t="s">
        <v>1276</v>
      </c>
      <c r="D66" s="123" t="s">
        <v>1277</v>
      </c>
      <c r="E66" s="123" t="s">
        <v>1264</v>
      </c>
      <c r="F66" s="124">
        <v>32600000</v>
      </c>
      <c r="G66" s="124">
        <v>32400000</v>
      </c>
      <c r="H66" s="124">
        <v>32400000</v>
      </c>
      <c r="I66" s="125" t="s">
        <v>519</v>
      </c>
      <c r="J66" s="125" t="s">
        <v>1265</v>
      </c>
    </row>
    <row r="67" spans="1:10" hidden="1" x14ac:dyDescent="0.2">
      <c r="A67" s="123" t="s">
        <v>1353</v>
      </c>
      <c r="B67" s="123" t="s">
        <v>1333</v>
      </c>
      <c r="C67" s="123" t="s">
        <v>1276</v>
      </c>
      <c r="D67" s="123" t="s">
        <v>1277</v>
      </c>
      <c r="E67" s="123" t="s">
        <v>1264</v>
      </c>
      <c r="F67" s="124">
        <v>18000000</v>
      </c>
      <c r="G67" s="124">
        <v>15000000</v>
      </c>
      <c r="H67" s="124">
        <v>0</v>
      </c>
      <c r="I67" s="125" t="s">
        <v>519</v>
      </c>
      <c r="J67" s="125" t="s">
        <v>1265</v>
      </c>
    </row>
    <row r="68" spans="1:10" hidden="1" x14ac:dyDescent="0.2">
      <c r="A68" s="123" t="s">
        <v>1354</v>
      </c>
      <c r="B68" s="123" t="s">
        <v>1355</v>
      </c>
      <c r="C68" s="123" t="s">
        <v>1262</v>
      </c>
      <c r="D68" s="123" t="s">
        <v>1263</v>
      </c>
      <c r="E68" s="123" t="s">
        <v>1264</v>
      </c>
      <c r="F68" s="124">
        <v>13500000</v>
      </c>
      <c r="G68" s="124">
        <v>13500000</v>
      </c>
      <c r="H68" s="124">
        <v>0</v>
      </c>
      <c r="I68" s="125" t="s">
        <v>519</v>
      </c>
      <c r="J68" s="125" t="s">
        <v>1265</v>
      </c>
    </row>
    <row r="69" spans="1:10" hidden="1" x14ac:dyDescent="0.2">
      <c r="A69" s="123" t="s">
        <v>1356</v>
      </c>
      <c r="B69" s="123" t="s">
        <v>1317</v>
      </c>
      <c r="C69" s="123" t="s">
        <v>1262</v>
      </c>
      <c r="D69" s="123" t="s">
        <v>1263</v>
      </c>
      <c r="E69" s="123" t="s">
        <v>1264</v>
      </c>
      <c r="F69" s="124">
        <v>224700000</v>
      </c>
      <c r="G69" s="124">
        <v>200100000</v>
      </c>
      <c r="H69" s="124">
        <v>168800000</v>
      </c>
      <c r="I69" s="125" t="s">
        <v>519</v>
      </c>
      <c r="J69" s="125" t="s">
        <v>1265</v>
      </c>
    </row>
    <row r="70" spans="1:10" hidden="1" x14ac:dyDescent="0.2">
      <c r="A70" s="123" t="s">
        <v>1356</v>
      </c>
      <c r="B70" s="123" t="s">
        <v>1317</v>
      </c>
      <c r="C70" s="123" t="s">
        <v>1276</v>
      </c>
      <c r="D70" s="123" t="s">
        <v>1277</v>
      </c>
      <c r="E70" s="123" t="s">
        <v>1264</v>
      </c>
      <c r="F70" s="124">
        <v>50800000</v>
      </c>
      <c r="G70" s="124">
        <v>50800000</v>
      </c>
      <c r="H70" s="124">
        <v>50800000</v>
      </c>
      <c r="I70" s="125" t="s">
        <v>519</v>
      </c>
      <c r="J70" s="125" t="s">
        <v>1265</v>
      </c>
    </row>
    <row r="71" spans="1:10" hidden="1" x14ac:dyDescent="0.2">
      <c r="A71" s="123" t="s">
        <v>1357</v>
      </c>
      <c r="B71" s="123" t="s">
        <v>1291</v>
      </c>
      <c r="C71" s="123" t="s">
        <v>1262</v>
      </c>
      <c r="D71" s="123" t="s">
        <v>1263</v>
      </c>
      <c r="E71" s="123" t="s">
        <v>1264</v>
      </c>
      <c r="F71" s="124">
        <v>160300000</v>
      </c>
      <c r="G71" s="124">
        <v>147966666</v>
      </c>
      <c r="H71" s="124">
        <v>112000000</v>
      </c>
      <c r="I71" s="125" t="s">
        <v>519</v>
      </c>
      <c r="J71" s="125" t="s">
        <v>1265</v>
      </c>
    </row>
    <row r="72" spans="1:10" hidden="1" x14ac:dyDescent="0.2">
      <c r="A72" s="123" t="s">
        <v>1357</v>
      </c>
      <c r="B72" s="123" t="s">
        <v>1291</v>
      </c>
      <c r="C72" s="123" t="s">
        <v>1276</v>
      </c>
      <c r="D72" s="123" t="s">
        <v>1277</v>
      </c>
      <c r="E72" s="123" t="s">
        <v>1264</v>
      </c>
      <c r="F72" s="124">
        <v>29100000</v>
      </c>
      <c r="G72" s="124">
        <v>29100000</v>
      </c>
      <c r="H72" s="124">
        <v>29100000</v>
      </c>
      <c r="I72" s="125" t="s">
        <v>519</v>
      </c>
      <c r="J72" s="125" t="s">
        <v>1265</v>
      </c>
    </row>
    <row r="73" spans="1:10" hidden="1" x14ac:dyDescent="0.2">
      <c r="A73" s="123" t="s">
        <v>1358</v>
      </c>
      <c r="B73" s="123" t="s">
        <v>1359</v>
      </c>
      <c r="C73" s="123" t="s">
        <v>1262</v>
      </c>
      <c r="D73" s="123" t="s">
        <v>1263</v>
      </c>
      <c r="E73" s="123" t="s">
        <v>1264</v>
      </c>
      <c r="F73" s="124">
        <v>26000000</v>
      </c>
      <c r="G73" s="124">
        <v>26000000</v>
      </c>
      <c r="H73" s="124">
        <v>26000000</v>
      </c>
      <c r="I73" s="125" t="s">
        <v>519</v>
      </c>
      <c r="J73" s="125" t="s">
        <v>1265</v>
      </c>
    </row>
    <row r="74" spans="1:10" hidden="1" x14ac:dyDescent="0.2">
      <c r="A74" s="123" t="s">
        <v>1358</v>
      </c>
      <c r="B74" s="123" t="s">
        <v>1359</v>
      </c>
      <c r="C74" s="123" t="s">
        <v>1276</v>
      </c>
      <c r="D74" s="123" t="s">
        <v>1277</v>
      </c>
      <c r="E74" s="123" t="s">
        <v>1264</v>
      </c>
      <c r="F74" s="124">
        <v>11000000</v>
      </c>
      <c r="G74" s="124">
        <v>9000000</v>
      </c>
      <c r="H74" s="124">
        <v>9000000</v>
      </c>
      <c r="I74" s="125" t="s">
        <v>519</v>
      </c>
      <c r="J74" s="125" t="s">
        <v>1265</v>
      </c>
    </row>
    <row r="75" spans="1:10" hidden="1" x14ac:dyDescent="0.2">
      <c r="A75" s="123" t="s">
        <v>1360</v>
      </c>
      <c r="B75" s="123" t="s">
        <v>1361</v>
      </c>
      <c r="C75" s="123" t="s">
        <v>1262</v>
      </c>
      <c r="D75" s="123" t="s">
        <v>1263</v>
      </c>
      <c r="E75" s="123" t="s">
        <v>1264</v>
      </c>
      <c r="F75" s="124">
        <v>0</v>
      </c>
      <c r="G75" s="124">
        <v>0</v>
      </c>
      <c r="H75" s="124">
        <v>0</v>
      </c>
      <c r="I75" s="125" t="s">
        <v>519</v>
      </c>
      <c r="J75" s="125" t="s">
        <v>1265</v>
      </c>
    </row>
    <row r="76" spans="1:10" hidden="1" x14ac:dyDescent="0.2">
      <c r="A76" s="123" t="s">
        <v>1362</v>
      </c>
      <c r="B76" s="123" t="s">
        <v>1363</v>
      </c>
      <c r="C76" s="123" t="s">
        <v>1262</v>
      </c>
      <c r="D76" s="123" t="s">
        <v>1263</v>
      </c>
      <c r="E76" s="123" t="s">
        <v>1264</v>
      </c>
      <c r="F76" s="124">
        <v>108500000</v>
      </c>
      <c r="G76" s="124">
        <v>107166666</v>
      </c>
      <c r="H76" s="124">
        <v>101400000</v>
      </c>
      <c r="I76" s="125" t="s">
        <v>519</v>
      </c>
      <c r="J76" s="125" t="s">
        <v>1265</v>
      </c>
    </row>
    <row r="77" spans="1:10" ht="10.5" hidden="1" x14ac:dyDescent="0.25">
      <c r="A77" s="126" t="s">
        <v>1364</v>
      </c>
      <c r="B77" s="126" t="s">
        <v>1365</v>
      </c>
      <c r="C77" s="126" t="s">
        <v>1248</v>
      </c>
      <c r="D77" s="126" t="s">
        <v>1248</v>
      </c>
      <c r="E77" s="126" t="s">
        <v>1248</v>
      </c>
      <c r="F77" s="127">
        <v>933800000</v>
      </c>
      <c r="G77" s="127">
        <v>829953600</v>
      </c>
      <c r="H77" s="127">
        <v>151725000</v>
      </c>
      <c r="I77" s="128" t="s">
        <v>519</v>
      </c>
      <c r="J77" s="128" t="s">
        <v>10</v>
      </c>
    </row>
    <row r="78" spans="1:10" hidden="1" x14ac:dyDescent="0.2">
      <c r="A78" s="123" t="s">
        <v>1366</v>
      </c>
      <c r="B78" s="123" t="s">
        <v>1367</v>
      </c>
      <c r="C78" s="123" t="s">
        <v>1262</v>
      </c>
      <c r="D78" s="123" t="s">
        <v>1263</v>
      </c>
      <c r="E78" s="123" t="s">
        <v>1264</v>
      </c>
      <c r="F78" s="124">
        <v>382261050.41000003</v>
      </c>
      <c r="G78" s="124">
        <v>278414651</v>
      </c>
      <c r="H78" s="124">
        <v>0</v>
      </c>
      <c r="I78" s="125" t="s">
        <v>519</v>
      </c>
      <c r="J78" s="125" t="s">
        <v>1265</v>
      </c>
    </row>
    <row r="79" spans="1:10" hidden="1" x14ac:dyDescent="0.2">
      <c r="A79" s="123" t="s">
        <v>1366</v>
      </c>
      <c r="B79" s="123" t="s">
        <v>1367</v>
      </c>
      <c r="C79" s="123" t="s">
        <v>1292</v>
      </c>
      <c r="D79" s="123" t="s">
        <v>1293</v>
      </c>
      <c r="E79" s="123" t="s">
        <v>1264</v>
      </c>
      <c r="F79" s="124">
        <v>0</v>
      </c>
      <c r="G79" s="124">
        <v>0</v>
      </c>
      <c r="H79" s="124">
        <v>0</v>
      </c>
      <c r="I79" s="125" t="s">
        <v>519</v>
      </c>
      <c r="J79" s="125" t="s">
        <v>1265</v>
      </c>
    </row>
    <row r="80" spans="1:10" hidden="1" x14ac:dyDescent="0.2">
      <c r="A80" s="123" t="s">
        <v>1366</v>
      </c>
      <c r="B80" s="123" t="s">
        <v>1367</v>
      </c>
      <c r="C80" s="123" t="s">
        <v>1276</v>
      </c>
      <c r="D80" s="123" t="s">
        <v>1277</v>
      </c>
      <c r="E80" s="123" t="s">
        <v>1264</v>
      </c>
      <c r="F80" s="124">
        <v>437183661.19</v>
      </c>
      <c r="G80" s="124">
        <v>437183661</v>
      </c>
      <c r="H80" s="124">
        <v>151725000</v>
      </c>
      <c r="I80" s="125" t="s">
        <v>519</v>
      </c>
      <c r="J80" s="125" t="s">
        <v>1265</v>
      </c>
    </row>
    <row r="81" spans="1:10" hidden="1" x14ac:dyDescent="0.2">
      <c r="A81" s="123" t="s">
        <v>1366</v>
      </c>
      <c r="B81" s="123" t="s">
        <v>1367</v>
      </c>
      <c r="C81" s="123" t="s">
        <v>1307</v>
      </c>
      <c r="D81" s="123" t="s">
        <v>1308</v>
      </c>
      <c r="E81" s="123" t="s">
        <v>1264</v>
      </c>
      <c r="F81" s="124">
        <v>114355288.40000001</v>
      </c>
      <c r="G81" s="124">
        <v>114355288</v>
      </c>
      <c r="H81" s="124">
        <v>0</v>
      </c>
      <c r="I81" s="125" t="s">
        <v>519</v>
      </c>
      <c r="J81" s="125" t="s">
        <v>1265</v>
      </c>
    </row>
    <row r="82" spans="1:10" hidden="1" x14ac:dyDescent="0.2">
      <c r="A82" s="123" t="s">
        <v>1368</v>
      </c>
      <c r="B82" s="123" t="s">
        <v>1369</v>
      </c>
      <c r="C82" s="123" t="s">
        <v>1248</v>
      </c>
      <c r="D82" s="123" t="s">
        <v>1248</v>
      </c>
      <c r="E82" s="123" t="s">
        <v>1248</v>
      </c>
      <c r="F82" s="124">
        <v>4481744109.4700003</v>
      </c>
      <c r="G82" s="124">
        <v>3776799993</v>
      </c>
      <c r="H82" s="124">
        <v>3116316666.6599998</v>
      </c>
      <c r="I82" s="125"/>
      <c r="J82" s="125"/>
    </row>
    <row r="83" spans="1:10" hidden="1" x14ac:dyDescent="0.2">
      <c r="A83" s="123" t="s">
        <v>1370</v>
      </c>
      <c r="B83" s="123" t="s">
        <v>1255</v>
      </c>
      <c r="C83" s="123" t="s">
        <v>1248</v>
      </c>
      <c r="D83" s="123" t="s">
        <v>1248</v>
      </c>
      <c r="E83" s="123" t="s">
        <v>1248</v>
      </c>
      <c r="F83" s="124">
        <v>4481744109.4700003</v>
      </c>
      <c r="G83" s="124">
        <v>3776799993</v>
      </c>
      <c r="H83" s="124">
        <v>3116316666.6599998</v>
      </c>
      <c r="I83" s="125"/>
      <c r="J83" s="125"/>
    </row>
    <row r="84" spans="1:10" hidden="1" x14ac:dyDescent="0.2">
      <c r="A84" s="123" t="s">
        <v>1371</v>
      </c>
      <c r="B84" s="123" t="s">
        <v>1372</v>
      </c>
      <c r="C84" s="123" t="s">
        <v>1248</v>
      </c>
      <c r="D84" s="123" t="s">
        <v>1248</v>
      </c>
      <c r="E84" s="123" t="s">
        <v>1248</v>
      </c>
      <c r="F84" s="124">
        <v>64250000</v>
      </c>
      <c r="G84" s="124">
        <v>63600000</v>
      </c>
      <c r="H84" s="124">
        <v>15300000</v>
      </c>
      <c r="I84" s="125"/>
      <c r="J84" s="125"/>
    </row>
    <row r="85" spans="1:10" ht="10.5" hidden="1" x14ac:dyDescent="0.25">
      <c r="A85" s="126" t="s">
        <v>1373</v>
      </c>
      <c r="B85" s="126" t="s">
        <v>1374</v>
      </c>
      <c r="C85" s="126" t="s">
        <v>1248</v>
      </c>
      <c r="D85" s="126" t="s">
        <v>1248</v>
      </c>
      <c r="E85" s="126" t="s">
        <v>1248</v>
      </c>
      <c r="F85" s="127">
        <v>64250000</v>
      </c>
      <c r="G85" s="127">
        <v>63600000</v>
      </c>
      <c r="H85" s="127">
        <v>15300000</v>
      </c>
      <c r="I85" s="128" t="s">
        <v>518</v>
      </c>
      <c r="J85" s="128" t="s">
        <v>10</v>
      </c>
    </row>
    <row r="86" spans="1:10" hidden="1" x14ac:dyDescent="0.2">
      <c r="A86" s="123" t="s">
        <v>1375</v>
      </c>
      <c r="B86" s="123" t="s">
        <v>1376</v>
      </c>
      <c r="C86" s="123" t="s">
        <v>1262</v>
      </c>
      <c r="D86" s="123" t="s">
        <v>1263</v>
      </c>
      <c r="E86" s="123" t="s">
        <v>1377</v>
      </c>
      <c r="F86" s="124">
        <v>22800000</v>
      </c>
      <c r="G86" s="124">
        <v>22800000</v>
      </c>
      <c r="H86" s="124">
        <v>4300000</v>
      </c>
      <c r="I86" s="125" t="s">
        <v>518</v>
      </c>
      <c r="J86" s="125" t="s">
        <v>1265</v>
      </c>
    </row>
    <row r="87" spans="1:10" hidden="1" x14ac:dyDescent="0.2">
      <c r="A87" s="123" t="s">
        <v>1378</v>
      </c>
      <c r="B87" s="123" t="s">
        <v>1379</v>
      </c>
      <c r="C87" s="123" t="s">
        <v>1262</v>
      </c>
      <c r="D87" s="123" t="s">
        <v>1263</v>
      </c>
      <c r="E87" s="123" t="s">
        <v>1377</v>
      </c>
      <c r="F87" s="124">
        <v>27650000</v>
      </c>
      <c r="G87" s="124">
        <v>27000000</v>
      </c>
      <c r="H87" s="124">
        <v>7000000</v>
      </c>
      <c r="I87" s="125" t="s">
        <v>518</v>
      </c>
      <c r="J87" s="125" t="s">
        <v>1265</v>
      </c>
    </row>
    <row r="88" spans="1:10" hidden="1" x14ac:dyDescent="0.2">
      <c r="A88" s="123" t="s">
        <v>1380</v>
      </c>
      <c r="B88" s="123" t="s">
        <v>1381</v>
      </c>
      <c r="C88" s="123" t="s">
        <v>1262</v>
      </c>
      <c r="D88" s="123" t="s">
        <v>1263</v>
      </c>
      <c r="E88" s="123" t="s">
        <v>1377</v>
      </c>
      <c r="F88" s="124">
        <v>13800000</v>
      </c>
      <c r="G88" s="124">
        <v>13800000</v>
      </c>
      <c r="H88" s="124">
        <v>4000000</v>
      </c>
      <c r="I88" s="125" t="s">
        <v>518</v>
      </c>
      <c r="J88" s="125" t="s">
        <v>1265</v>
      </c>
    </row>
    <row r="89" spans="1:10" hidden="1" x14ac:dyDescent="0.2">
      <c r="A89" s="123" t="s">
        <v>1382</v>
      </c>
      <c r="B89" s="123" t="s">
        <v>1383</v>
      </c>
      <c r="C89" s="123" t="s">
        <v>1248</v>
      </c>
      <c r="D89" s="123" t="s">
        <v>1248</v>
      </c>
      <c r="E89" s="123" t="s">
        <v>1248</v>
      </c>
      <c r="F89" s="124">
        <v>2339648182.8200002</v>
      </c>
      <c r="G89" s="124">
        <v>2191556661</v>
      </c>
      <c r="H89" s="124">
        <v>1852916666.6600001</v>
      </c>
      <c r="I89" s="125"/>
      <c r="J89" s="125"/>
    </row>
    <row r="90" spans="1:10" ht="10.5" hidden="1" x14ac:dyDescent="0.25">
      <c r="A90" s="126" t="s">
        <v>1384</v>
      </c>
      <c r="B90" s="126" t="s">
        <v>1385</v>
      </c>
      <c r="C90" s="126" t="s">
        <v>1248</v>
      </c>
      <c r="D90" s="126" t="s">
        <v>1248</v>
      </c>
      <c r="E90" s="126" t="s">
        <v>1248</v>
      </c>
      <c r="F90" s="127">
        <v>2339648182.8200002</v>
      </c>
      <c r="G90" s="127">
        <v>2191556661</v>
      </c>
      <c r="H90" s="127">
        <v>1852916666.6600001</v>
      </c>
      <c r="I90" s="128" t="s">
        <v>519</v>
      </c>
      <c r="J90" s="128" t="s">
        <v>10</v>
      </c>
    </row>
    <row r="91" spans="1:10" hidden="1" x14ac:dyDescent="0.2">
      <c r="A91" s="123" t="s">
        <v>1386</v>
      </c>
      <c r="B91" s="123" t="s">
        <v>1387</v>
      </c>
      <c r="C91" s="123" t="s">
        <v>1262</v>
      </c>
      <c r="D91" s="123" t="s">
        <v>1263</v>
      </c>
      <c r="E91" s="123" t="s">
        <v>1264</v>
      </c>
      <c r="F91" s="124">
        <v>266100000</v>
      </c>
      <c r="G91" s="124">
        <v>257900000</v>
      </c>
      <c r="H91" s="124">
        <v>239300000</v>
      </c>
      <c r="I91" s="125" t="s">
        <v>519</v>
      </c>
      <c r="J91" s="125" t="s">
        <v>1265</v>
      </c>
    </row>
    <row r="92" spans="1:10" hidden="1" x14ac:dyDescent="0.2">
      <c r="A92" s="123" t="s">
        <v>1386</v>
      </c>
      <c r="B92" s="123" t="s">
        <v>1388</v>
      </c>
      <c r="C92" s="123" t="s">
        <v>1276</v>
      </c>
      <c r="D92" s="123" t="s">
        <v>1277</v>
      </c>
      <c r="E92" s="123" t="s">
        <v>1264</v>
      </c>
      <c r="F92" s="124">
        <v>10200000</v>
      </c>
      <c r="G92" s="124">
        <v>10200000</v>
      </c>
      <c r="H92" s="124">
        <v>10200000</v>
      </c>
      <c r="I92" s="125" t="s">
        <v>519</v>
      </c>
      <c r="J92" s="125" t="s">
        <v>1265</v>
      </c>
    </row>
    <row r="93" spans="1:10" hidden="1" x14ac:dyDescent="0.2">
      <c r="A93" s="123" t="s">
        <v>1389</v>
      </c>
      <c r="B93" s="123" t="s">
        <v>1390</v>
      </c>
      <c r="C93" s="123" t="s">
        <v>1262</v>
      </c>
      <c r="D93" s="123" t="s">
        <v>1263</v>
      </c>
      <c r="E93" s="123" t="s">
        <v>1264</v>
      </c>
      <c r="F93" s="124">
        <v>352650000</v>
      </c>
      <c r="G93" s="124">
        <v>335869997</v>
      </c>
      <c r="H93" s="124">
        <v>239550000</v>
      </c>
      <c r="I93" s="125" t="s">
        <v>519</v>
      </c>
      <c r="J93" s="125" t="s">
        <v>1265</v>
      </c>
    </row>
    <row r="94" spans="1:10" hidden="1" x14ac:dyDescent="0.2">
      <c r="A94" s="123" t="s">
        <v>1389</v>
      </c>
      <c r="B94" s="123" t="s">
        <v>1391</v>
      </c>
      <c r="C94" s="123" t="s">
        <v>1276</v>
      </c>
      <c r="D94" s="123" t="s">
        <v>1277</v>
      </c>
      <c r="E94" s="123" t="s">
        <v>1264</v>
      </c>
      <c r="F94" s="124">
        <v>77450000</v>
      </c>
      <c r="G94" s="124">
        <v>77450000</v>
      </c>
      <c r="H94" s="124">
        <v>77450000</v>
      </c>
      <c r="I94" s="125" t="s">
        <v>519</v>
      </c>
      <c r="J94" s="125" t="s">
        <v>1265</v>
      </c>
    </row>
    <row r="95" spans="1:10" hidden="1" x14ac:dyDescent="0.2">
      <c r="A95" s="123" t="s">
        <v>1392</v>
      </c>
      <c r="B95" s="123" t="s">
        <v>1393</v>
      </c>
      <c r="C95" s="123" t="s">
        <v>1292</v>
      </c>
      <c r="D95" s="123" t="s">
        <v>1293</v>
      </c>
      <c r="E95" s="123" t="s">
        <v>1264</v>
      </c>
      <c r="F95" s="124">
        <v>0</v>
      </c>
      <c r="G95" s="124">
        <v>0</v>
      </c>
      <c r="H95" s="124">
        <v>0</v>
      </c>
      <c r="I95" s="125" t="s">
        <v>519</v>
      </c>
      <c r="J95" s="125" t="s">
        <v>1265</v>
      </c>
    </row>
    <row r="96" spans="1:10" hidden="1" x14ac:dyDescent="0.2">
      <c r="A96" s="123" t="s">
        <v>1394</v>
      </c>
      <c r="B96" s="123" t="s">
        <v>1390</v>
      </c>
      <c r="C96" s="123" t="s">
        <v>1292</v>
      </c>
      <c r="D96" s="123" t="s">
        <v>1293</v>
      </c>
      <c r="E96" s="123" t="s">
        <v>1264</v>
      </c>
      <c r="F96" s="124">
        <v>0</v>
      </c>
      <c r="G96" s="124">
        <v>0</v>
      </c>
      <c r="H96" s="124">
        <v>0</v>
      </c>
      <c r="I96" s="125" t="s">
        <v>519</v>
      </c>
      <c r="J96" s="125" t="s">
        <v>1265</v>
      </c>
    </row>
    <row r="97" spans="1:10" hidden="1" x14ac:dyDescent="0.2">
      <c r="A97" s="123" t="s">
        <v>1395</v>
      </c>
      <c r="B97" s="123" t="s">
        <v>1396</v>
      </c>
      <c r="C97" s="123" t="s">
        <v>1262</v>
      </c>
      <c r="D97" s="123" t="s">
        <v>1263</v>
      </c>
      <c r="E97" s="123" t="s">
        <v>1264</v>
      </c>
      <c r="F97" s="124">
        <v>60500000</v>
      </c>
      <c r="G97" s="124">
        <v>60500000</v>
      </c>
      <c r="H97" s="124">
        <v>55000000</v>
      </c>
      <c r="I97" s="125" t="s">
        <v>519</v>
      </c>
      <c r="J97" s="125" t="s">
        <v>1265</v>
      </c>
    </row>
    <row r="98" spans="1:10" hidden="1" x14ac:dyDescent="0.2">
      <c r="A98" s="123" t="s">
        <v>1395</v>
      </c>
      <c r="B98" s="123" t="s">
        <v>1397</v>
      </c>
      <c r="C98" s="123" t="s">
        <v>1276</v>
      </c>
      <c r="D98" s="123" t="s">
        <v>1277</v>
      </c>
      <c r="E98" s="123" t="s">
        <v>1264</v>
      </c>
      <c r="F98" s="124">
        <v>11000000</v>
      </c>
      <c r="G98" s="124">
        <v>11000000</v>
      </c>
      <c r="H98" s="124">
        <v>11000000</v>
      </c>
      <c r="I98" s="125" t="s">
        <v>519</v>
      </c>
      <c r="J98" s="125" t="s">
        <v>1265</v>
      </c>
    </row>
    <row r="99" spans="1:10" hidden="1" x14ac:dyDescent="0.2">
      <c r="A99" s="123" t="s">
        <v>1398</v>
      </c>
      <c r="B99" s="123" t="s">
        <v>1273</v>
      </c>
      <c r="C99" s="123" t="s">
        <v>1262</v>
      </c>
      <c r="D99" s="123" t="s">
        <v>1263</v>
      </c>
      <c r="E99" s="123" t="s">
        <v>1264</v>
      </c>
      <c r="F99" s="124">
        <v>421000000</v>
      </c>
      <c r="G99" s="124">
        <v>385033332</v>
      </c>
      <c r="H99" s="124">
        <v>325266666.66000003</v>
      </c>
      <c r="I99" s="125" t="s">
        <v>519</v>
      </c>
      <c r="J99" s="125" t="s">
        <v>1265</v>
      </c>
    </row>
    <row r="100" spans="1:10" hidden="1" x14ac:dyDescent="0.2">
      <c r="A100" s="123" t="s">
        <v>1398</v>
      </c>
      <c r="B100" s="123" t="s">
        <v>1399</v>
      </c>
      <c r="C100" s="123" t="s">
        <v>1292</v>
      </c>
      <c r="D100" s="123" t="s">
        <v>1293</v>
      </c>
      <c r="E100" s="123" t="s">
        <v>1264</v>
      </c>
      <c r="F100" s="124">
        <v>0</v>
      </c>
      <c r="G100" s="124">
        <v>0</v>
      </c>
      <c r="H100" s="124">
        <v>0</v>
      </c>
      <c r="I100" s="125" t="s">
        <v>519</v>
      </c>
      <c r="J100" s="125" t="s">
        <v>1265</v>
      </c>
    </row>
    <row r="101" spans="1:10" hidden="1" x14ac:dyDescent="0.2">
      <c r="A101" s="123" t="s">
        <v>1398</v>
      </c>
      <c r="B101" s="123" t="s">
        <v>1400</v>
      </c>
      <c r="C101" s="123" t="s">
        <v>1276</v>
      </c>
      <c r="D101" s="123" t="s">
        <v>1277</v>
      </c>
      <c r="E101" s="123" t="s">
        <v>1264</v>
      </c>
      <c r="F101" s="124">
        <v>2500000</v>
      </c>
      <c r="G101" s="124">
        <v>2500000</v>
      </c>
      <c r="H101" s="124">
        <v>2500000</v>
      </c>
      <c r="I101" s="125" t="s">
        <v>519</v>
      </c>
      <c r="J101" s="125" t="s">
        <v>1265</v>
      </c>
    </row>
    <row r="102" spans="1:10" hidden="1" x14ac:dyDescent="0.2">
      <c r="A102" s="123" t="s">
        <v>1401</v>
      </c>
      <c r="B102" s="123" t="s">
        <v>1317</v>
      </c>
      <c r="C102" s="123" t="s">
        <v>1262</v>
      </c>
      <c r="D102" s="123" t="s">
        <v>1263</v>
      </c>
      <c r="E102" s="123" t="s">
        <v>1264</v>
      </c>
      <c r="F102" s="124">
        <v>65500000</v>
      </c>
      <c r="G102" s="124">
        <v>63233333</v>
      </c>
      <c r="H102" s="124">
        <v>48500000</v>
      </c>
      <c r="I102" s="125" t="s">
        <v>519</v>
      </c>
      <c r="J102" s="125" t="s">
        <v>1265</v>
      </c>
    </row>
    <row r="103" spans="1:10" hidden="1" x14ac:dyDescent="0.2">
      <c r="A103" s="123" t="s">
        <v>1401</v>
      </c>
      <c r="B103" s="123" t="s">
        <v>1376</v>
      </c>
      <c r="C103" s="123" t="s">
        <v>1276</v>
      </c>
      <c r="D103" s="123" t="s">
        <v>1277</v>
      </c>
      <c r="E103" s="123" t="s">
        <v>1264</v>
      </c>
      <c r="F103" s="124">
        <v>10800000</v>
      </c>
      <c r="G103" s="124">
        <v>8000000</v>
      </c>
      <c r="H103" s="124">
        <v>8000000</v>
      </c>
      <c r="I103" s="125" t="s">
        <v>519</v>
      </c>
      <c r="J103" s="125" t="s">
        <v>1265</v>
      </c>
    </row>
    <row r="104" spans="1:10" hidden="1" x14ac:dyDescent="0.2">
      <c r="A104" s="123" t="s">
        <v>1402</v>
      </c>
      <c r="B104" s="123" t="s">
        <v>1291</v>
      </c>
      <c r="C104" s="123" t="s">
        <v>1262</v>
      </c>
      <c r="D104" s="123" t="s">
        <v>1263</v>
      </c>
      <c r="E104" s="123" t="s">
        <v>1264</v>
      </c>
      <c r="F104" s="124">
        <v>440000000</v>
      </c>
      <c r="G104" s="124">
        <v>408653333</v>
      </c>
      <c r="H104" s="124">
        <v>342500000</v>
      </c>
      <c r="I104" s="125" t="s">
        <v>519</v>
      </c>
      <c r="J104" s="125" t="s">
        <v>1265</v>
      </c>
    </row>
    <row r="105" spans="1:10" hidden="1" x14ac:dyDescent="0.2">
      <c r="A105" s="123" t="s">
        <v>1402</v>
      </c>
      <c r="B105" s="123" t="s">
        <v>1291</v>
      </c>
      <c r="C105" s="123" t="s">
        <v>1276</v>
      </c>
      <c r="D105" s="123" t="s">
        <v>1277</v>
      </c>
      <c r="E105" s="123" t="s">
        <v>1264</v>
      </c>
      <c r="F105" s="124">
        <v>61600000</v>
      </c>
      <c r="G105" s="124">
        <v>61600000</v>
      </c>
      <c r="H105" s="124">
        <v>61600000</v>
      </c>
      <c r="I105" s="125" t="s">
        <v>519</v>
      </c>
      <c r="J105" s="125" t="s">
        <v>1265</v>
      </c>
    </row>
    <row r="106" spans="1:10" hidden="1" x14ac:dyDescent="0.2">
      <c r="A106" s="123" t="s">
        <v>1403</v>
      </c>
      <c r="B106" s="123" t="s">
        <v>1404</v>
      </c>
      <c r="C106" s="123" t="s">
        <v>1262</v>
      </c>
      <c r="D106" s="123" t="s">
        <v>1263</v>
      </c>
      <c r="E106" s="123" t="s">
        <v>1264</v>
      </c>
      <c r="F106" s="124">
        <v>10000000</v>
      </c>
      <c r="G106" s="124">
        <v>10000000</v>
      </c>
      <c r="H106" s="124">
        <v>10000000</v>
      </c>
      <c r="I106" s="125" t="s">
        <v>519</v>
      </c>
      <c r="J106" s="125" t="s">
        <v>1265</v>
      </c>
    </row>
    <row r="107" spans="1:10" hidden="1" x14ac:dyDescent="0.2">
      <c r="A107" s="123" t="s">
        <v>1405</v>
      </c>
      <c r="B107" s="123" t="s">
        <v>1363</v>
      </c>
      <c r="C107" s="123" t="s">
        <v>1262</v>
      </c>
      <c r="D107" s="123" t="s">
        <v>1263</v>
      </c>
      <c r="E107" s="123" t="s">
        <v>1264</v>
      </c>
      <c r="F107" s="124">
        <v>44400000</v>
      </c>
      <c r="G107" s="124">
        <v>44400000</v>
      </c>
      <c r="H107" s="124">
        <v>44400000</v>
      </c>
      <c r="I107" s="125" t="s">
        <v>519</v>
      </c>
      <c r="J107" s="125" t="s">
        <v>1265</v>
      </c>
    </row>
    <row r="108" spans="1:10" hidden="1" x14ac:dyDescent="0.2">
      <c r="A108" s="123" t="s">
        <v>1406</v>
      </c>
      <c r="B108" s="123" t="s">
        <v>1407</v>
      </c>
      <c r="C108" s="123" t="s">
        <v>1262</v>
      </c>
      <c r="D108" s="123" t="s">
        <v>1263</v>
      </c>
      <c r="E108" s="123" t="s">
        <v>1264</v>
      </c>
      <c r="F108" s="124">
        <v>31500000</v>
      </c>
      <c r="G108" s="124">
        <v>18000000</v>
      </c>
      <c r="H108" s="124">
        <v>18000000</v>
      </c>
      <c r="I108" s="125" t="s">
        <v>519</v>
      </c>
      <c r="J108" s="125" t="s">
        <v>1265</v>
      </c>
    </row>
    <row r="109" spans="1:10" hidden="1" x14ac:dyDescent="0.2">
      <c r="A109" s="123" t="s">
        <v>1406</v>
      </c>
      <c r="B109" s="123" t="s">
        <v>1407</v>
      </c>
      <c r="C109" s="123" t="s">
        <v>1276</v>
      </c>
      <c r="D109" s="123" t="s">
        <v>1277</v>
      </c>
      <c r="E109" s="123" t="s">
        <v>1264</v>
      </c>
      <c r="F109" s="124">
        <v>4500000</v>
      </c>
      <c r="G109" s="124">
        <v>4500000</v>
      </c>
      <c r="H109" s="124">
        <v>4500000</v>
      </c>
      <c r="I109" s="125" t="s">
        <v>519</v>
      </c>
      <c r="J109" s="125" t="s">
        <v>1265</v>
      </c>
    </row>
    <row r="110" spans="1:10" hidden="1" x14ac:dyDescent="0.2">
      <c r="A110" s="123" t="s">
        <v>1408</v>
      </c>
      <c r="B110" s="123" t="s">
        <v>1409</v>
      </c>
      <c r="C110" s="123" t="s">
        <v>1262</v>
      </c>
      <c r="D110" s="123" t="s">
        <v>1263</v>
      </c>
      <c r="E110" s="123" t="s">
        <v>1264</v>
      </c>
      <c r="F110" s="124">
        <v>176000000</v>
      </c>
      <c r="G110" s="124">
        <v>142766666</v>
      </c>
      <c r="H110" s="124">
        <v>81900000</v>
      </c>
      <c r="I110" s="125" t="s">
        <v>519</v>
      </c>
      <c r="J110" s="125" t="s">
        <v>1265</v>
      </c>
    </row>
    <row r="111" spans="1:10" hidden="1" x14ac:dyDescent="0.2">
      <c r="A111" s="123" t="s">
        <v>1408</v>
      </c>
      <c r="B111" s="123" t="s">
        <v>1409</v>
      </c>
      <c r="C111" s="123" t="s">
        <v>1276</v>
      </c>
      <c r="D111" s="123" t="s">
        <v>1277</v>
      </c>
      <c r="E111" s="123" t="s">
        <v>1264</v>
      </c>
      <c r="F111" s="124">
        <v>98748182.819999993</v>
      </c>
      <c r="G111" s="124">
        <v>95600000</v>
      </c>
      <c r="H111" s="124">
        <v>80900000</v>
      </c>
      <c r="I111" s="125" t="s">
        <v>519</v>
      </c>
      <c r="J111" s="125" t="s">
        <v>1265</v>
      </c>
    </row>
    <row r="112" spans="1:10" hidden="1" x14ac:dyDescent="0.2">
      <c r="A112" s="123" t="s">
        <v>1410</v>
      </c>
      <c r="B112" s="123" t="s">
        <v>1411</v>
      </c>
      <c r="C112" s="123" t="s">
        <v>1262</v>
      </c>
      <c r="D112" s="123" t="s">
        <v>1263</v>
      </c>
      <c r="E112" s="123" t="s">
        <v>1264</v>
      </c>
      <c r="F112" s="124">
        <v>195200000</v>
      </c>
      <c r="G112" s="124">
        <v>194350000</v>
      </c>
      <c r="H112" s="124">
        <v>192350000</v>
      </c>
      <c r="I112" s="125" t="s">
        <v>519</v>
      </c>
      <c r="J112" s="125" t="s">
        <v>1265</v>
      </c>
    </row>
    <row r="113" spans="1:10" hidden="1" x14ac:dyDescent="0.2">
      <c r="A113" s="123" t="s">
        <v>1412</v>
      </c>
      <c r="B113" s="123" t="s">
        <v>1413</v>
      </c>
      <c r="C113" s="123" t="s">
        <v>1248</v>
      </c>
      <c r="D113" s="123" t="s">
        <v>1248</v>
      </c>
      <c r="E113" s="123" t="s">
        <v>1248</v>
      </c>
      <c r="F113" s="124">
        <v>30000000</v>
      </c>
      <c r="G113" s="124">
        <v>30000000</v>
      </c>
      <c r="H113" s="124">
        <v>30000000</v>
      </c>
      <c r="I113" s="125"/>
      <c r="J113" s="125"/>
    </row>
    <row r="114" spans="1:10" ht="10.5" hidden="1" x14ac:dyDescent="0.25">
      <c r="A114" s="126" t="s">
        <v>1414</v>
      </c>
      <c r="B114" s="126" t="s">
        <v>1415</v>
      </c>
      <c r="C114" s="126" t="s">
        <v>1248</v>
      </c>
      <c r="D114" s="126" t="s">
        <v>1248</v>
      </c>
      <c r="E114" s="126" t="s">
        <v>1248</v>
      </c>
      <c r="F114" s="127">
        <v>30000000</v>
      </c>
      <c r="G114" s="127">
        <v>30000000</v>
      </c>
      <c r="H114" s="127">
        <v>30000000</v>
      </c>
      <c r="I114" s="128" t="s">
        <v>519</v>
      </c>
      <c r="J114" s="128" t="s">
        <v>10</v>
      </c>
    </row>
    <row r="115" spans="1:10" hidden="1" x14ac:dyDescent="0.2">
      <c r="A115" s="123" t="s">
        <v>1416</v>
      </c>
      <c r="B115" s="123" t="s">
        <v>1361</v>
      </c>
      <c r="C115" s="123" t="s">
        <v>1262</v>
      </c>
      <c r="D115" s="123" t="s">
        <v>1263</v>
      </c>
      <c r="E115" s="123" t="s">
        <v>1377</v>
      </c>
      <c r="F115" s="124">
        <v>7600000</v>
      </c>
      <c r="G115" s="124">
        <v>7600000</v>
      </c>
      <c r="H115" s="124">
        <v>7600000</v>
      </c>
      <c r="I115" s="125" t="s">
        <v>519</v>
      </c>
      <c r="J115" s="125" t="s">
        <v>1265</v>
      </c>
    </row>
    <row r="116" spans="1:10" hidden="1" x14ac:dyDescent="0.2">
      <c r="A116" s="123" t="s">
        <v>1417</v>
      </c>
      <c r="B116" s="123" t="s">
        <v>1418</v>
      </c>
      <c r="C116" s="123" t="s">
        <v>1248</v>
      </c>
      <c r="D116" s="123" t="s">
        <v>1248</v>
      </c>
      <c r="E116" s="123" t="s">
        <v>1248</v>
      </c>
      <c r="F116" s="124">
        <v>1062657007.67</v>
      </c>
      <c r="G116" s="124">
        <v>1008776666</v>
      </c>
      <c r="H116" s="124">
        <v>835800000</v>
      </c>
      <c r="I116" s="125"/>
      <c r="J116" s="125"/>
    </row>
    <row r="117" spans="1:10" ht="10.5" hidden="1" x14ac:dyDescent="0.25">
      <c r="A117" s="126" t="s">
        <v>1419</v>
      </c>
      <c r="B117" s="126" t="s">
        <v>1420</v>
      </c>
      <c r="C117" s="126" t="s">
        <v>1248</v>
      </c>
      <c r="D117" s="126" t="s">
        <v>1248</v>
      </c>
      <c r="E117" s="126" t="s">
        <v>1248</v>
      </c>
      <c r="F117" s="127">
        <v>1062657007.67</v>
      </c>
      <c r="G117" s="127">
        <v>1008776666</v>
      </c>
      <c r="H117" s="127">
        <v>835800000</v>
      </c>
      <c r="I117" s="128" t="s">
        <v>519</v>
      </c>
      <c r="J117" s="128" t="s">
        <v>10</v>
      </c>
    </row>
    <row r="118" spans="1:10" hidden="1" x14ac:dyDescent="0.2">
      <c r="A118" s="123" t="s">
        <v>1421</v>
      </c>
      <c r="B118" s="123" t="s">
        <v>1422</v>
      </c>
      <c r="C118" s="123" t="s">
        <v>1262</v>
      </c>
      <c r="D118" s="123" t="s">
        <v>1263</v>
      </c>
      <c r="E118" s="123" t="s">
        <v>1264</v>
      </c>
      <c r="F118" s="124">
        <v>0</v>
      </c>
      <c r="G118" s="124">
        <v>0</v>
      </c>
      <c r="H118" s="124">
        <v>0</v>
      </c>
      <c r="I118" s="125" t="s">
        <v>519</v>
      </c>
      <c r="J118" s="125" t="s">
        <v>1265</v>
      </c>
    </row>
    <row r="119" spans="1:10" hidden="1" x14ac:dyDescent="0.2">
      <c r="A119" s="123" t="s">
        <v>1423</v>
      </c>
      <c r="B119" s="123" t="s">
        <v>1337</v>
      </c>
      <c r="C119" s="123" t="s">
        <v>1262</v>
      </c>
      <c r="D119" s="123" t="s">
        <v>1263</v>
      </c>
      <c r="E119" s="123" t="s">
        <v>1264</v>
      </c>
      <c r="F119" s="124">
        <v>21000000</v>
      </c>
      <c r="G119" s="124">
        <v>21000000</v>
      </c>
      <c r="H119" s="124">
        <v>17500000</v>
      </c>
      <c r="I119" s="125" t="s">
        <v>519</v>
      </c>
      <c r="J119" s="125" t="s">
        <v>1265</v>
      </c>
    </row>
    <row r="120" spans="1:10" hidden="1" x14ac:dyDescent="0.2">
      <c r="A120" s="123" t="s">
        <v>1423</v>
      </c>
      <c r="B120" s="123" t="s">
        <v>1391</v>
      </c>
      <c r="C120" s="123" t="s">
        <v>1292</v>
      </c>
      <c r="D120" s="123" t="s">
        <v>1293</v>
      </c>
      <c r="E120" s="123" t="s">
        <v>1264</v>
      </c>
      <c r="F120" s="124">
        <v>0</v>
      </c>
      <c r="G120" s="124">
        <v>0</v>
      </c>
      <c r="H120" s="124">
        <v>0</v>
      </c>
      <c r="I120" s="125" t="s">
        <v>519</v>
      </c>
      <c r="J120" s="125" t="s">
        <v>1265</v>
      </c>
    </row>
    <row r="121" spans="1:10" hidden="1" x14ac:dyDescent="0.2">
      <c r="A121" s="123" t="s">
        <v>1423</v>
      </c>
      <c r="B121" s="123" t="s">
        <v>1391</v>
      </c>
      <c r="C121" s="123" t="s">
        <v>1276</v>
      </c>
      <c r="D121" s="123" t="s">
        <v>1277</v>
      </c>
      <c r="E121" s="123" t="s">
        <v>1264</v>
      </c>
      <c r="F121" s="124">
        <v>7000000</v>
      </c>
      <c r="G121" s="124">
        <v>7000000</v>
      </c>
      <c r="H121" s="124">
        <v>7000000</v>
      </c>
      <c r="I121" s="125" t="s">
        <v>519</v>
      </c>
      <c r="J121" s="125" t="s">
        <v>1265</v>
      </c>
    </row>
    <row r="122" spans="1:10" hidden="1" x14ac:dyDescent="0.2">
      <c r="A122" s="123" t="s">
        <v>1424</v>
      </c>
      <c r="B122" s="123" t="s">
        <v>1400</v>
      </c>
      <c r="C122" s="123" t="s">
        <v>1292</v>
      </c>
      <c r="D122" s="123" t="s">
        <v>1293</v>
      </c>
      <c r="E122" s="123" t="s">
        <v>1264</v>
      </c>
      <c r="F122" s="124">
        <v>0</v>
      </c>
      <c r="G122" s="124">
        <v>0</v>
      </c>
      <c r="H122" s="124">
        <v>0</v>
      </c>
      <c r="I122" s="125" t="s">
        <v>519</v>
      </c>
      <c r="J122" s="125" t="s">
        <v>1265</v>
      </c>
    </row>
    <row r="123" spans="1:10" hidden="1" x14ac:dyDescent="0.2">
      <c r="A123" s="123" t="s">
        <v>1424</v>
      </c>
      <c r="B123" s="123" t="s">
        <v>1400</v>
      </c>
      <c r="C123" s="123" t="s">
        <v>1262</v>
      </c>
      <c r="D123" s="123" t="s">
        <v>1263</v>
      </c>
      <c r="E123" s="123" t="s">
        <v>1264</v>
      </c>
      <c r="F123" s="124">
        <v>10500000</v>
      </c>
      <c r="G123" s="124">
        <v>10500000</v>
      </c>
      <c r="H123" s="124">
        <v>7000000</v>
      </c>
      <c r="I123" s="125" t="s">
        <v>519</v>
      </c>
      <c r="J123" s="125" t="s">
        <v>1265</v>
      </c>
    </row>
    <row r="124" spans="1:10" hidden="1" x14ac:dyDescent="0.2">
      <c r="A124" s="123" t="s">
        <v>1424</v>
      </c>
      <c r="B124" s="123" t="s">
        <v>1400</v>
      </c>
      <c r="C124" s="123" t="s">
        <v>1276</v>
      </c>
      <c r="D124" s="123" t="s">
        <v>1277</v>
      </c>
      <c r="E124" s="123" t="s">
        <v>1264</v>
      </c>
      <c r="F124" s="124">
        <v>3500000</v>
      </c>
      <c r="G124" s="124">
        <v>3500000</v>
      </c>
      <c r="H124" s="124">
        <v>3500000</v>
      </c>
      <c r="I124" s="125" t="s">
        <v>519</v>
      </c>
      <c r="J124" s="125" t="s">
        <v>1265</v>
      </c>
    </row>
    <row r="125" spans="1:10" hidden="1" x14ac:dyDescent="0.2">
      <c r="A125" s="123" t="s">
        <v>1425</v>
      </c>
      <c r="B125" s="123" t="s">
        <v>1426</v>
      </c>
      <c r="C125" s="123" t="s">
        <v>1262</v>
      </c>
      <c r="D125" s="123" t="s">
        <v>1263</v>
      </c>
      <c r="E125" s="123" t="s">
        <v>1264</v>
      </c>
      <c r="F125" s="124">
        <v>2600000</v>
      </c>
      <c r="G125" s="124">
        <v>0</v>
      </c>
      <c r="H125" s="124">
        <v>0</v>
      </c>
      <c r="I125" s="125" t="s">
        <v>519</v>
      </c>
      <c r="J125" s="125" t="s">
        <v>1265</v>
      </c>
    </row>
    <row r="126" spans="1:10" hidden="1" x14ac:dyDescent="0.2">
      <c r="A126" s="123" t="s">
        <v>1427</v>
      </c>
      <c r="B126" s="123" t="s">
        <v>1428</v>
      </c>
      <c r="C126" s="123" t="s">
        <v>1262</v>
      </c>
      <c r="D126" s="123" t="s">
        <v>1263</v>
      </c>
      <c r="E126" s="123" t="s">
        <v>1264</v>
      </c>
      <c r="F126" s="124">
        <v>14000000</v>
      </c>
      <c r="G126" s="124">
        <v>14000000</v>
      </c>
      <c r="H126" s="124">
        <v>14000000</v>
      </c>
      <c r="I126" s="125" t="s">
        <v>519</v>
      </c>
      <c r="J126" s="125" t="s">
        <v>1265</v>
      </c>
    </row>
    <row r="127" spans="1:10" hidden="1" x14ac:dyDescent="0.2">
      <c r="A127" s="123" t="s">
        <v>1429</v>
      </c>
      <c r="B127" s="123" t="s">
        <v>1430</v>
      </c>
      <c r="C127" s="123" t="s">
        <v>1262</v>
      </c>
      <c r="D127" s="123" t="s">
        <v>1263</v>
      </c>
      <c r="E127" s="123" t="s">
        <v>1264</v>
      </c>
      <c r="F127" s="124">
        <v>77300000</v>
      </c>
      <c r="G127" s="124">
        <v>71390000</v>
      </c>
      <c r="H127" s="124">
        <v>59400000</v>
      </c>
      <c r="I127" s="125" t="s">
        <v>519</v>
      </c>
      <c r="J127" s="125" t="s">
        <v>1265</v>
      </c>
    </row>
    <row r="128" spans="1:10" hidden="1" x14ac:dyDescent="0.2">
      <c r="A128" s="123" t="s">
        <v>1429</v>
      </c>
      <c r="B128" s="123" t="s">
        <v>1431</v>
      </c>
      <c r="C128" s="123" t="s">
        <v>1276</v>
      </c>
      <c r="D128" s="123" t="s">
        <v>1277</v>
      </c>
      <c r="E128" s="123" t="s">
        <v>1264</v>
      </c>
      <c r="F128" s="124">
        <v>16500000</v>
      </c>
      <c r="G128" s="124">
        <v>16500000</v>
      </c>
      <c r="H128" s="124">
        <v>16500000</v>
      </c>
      <c r="I128" s="125" t="s">
        <v>519</v>
      </c>
      <c r="J128" s="125" t="s">
        <v>1265</v>
      </c>
    </row>
    <row r="129" spans="1:10" hidden="1" x14ac:dyDescent="0.2">
      <c r="A129" s="123" t="s">
        <v>1432</v>
      </c>
      <c r="B129" s="123" t="s">
        <v>1409</v>
      </c>
      <c r="C129" s="123" t="s">
        <v>1262</v>
      </c>
      <c r="D129" s="123" t="s">
        <v>1263</v>
      </c>
      <c r="E129" s="123" t="s">
        <v>1264</v>
      </c>
      <c r="F129" s="124">
        <v>353600000</v>
      </c>
      <c r="G129" s="124">
        <v>310516666</v>
      </c>
      <c r="H129" s="124">
        <v>183200000</v>
      </c>
      <c r="I129" s="125" t="s">
        <v>519</v>
      </c>
      <c r="J129" s="125" t="s">
        <v>1265</v>
      </c>
    </row>
    <row r="130" spans="1:10" hidden="1" x14ac:dyDescent="0.2">
      <c r="A130" s="123" t="s">
        <v>1432</v>
      </c>
      <c r="B130" s="123" t="s">
        <v>1409</v>
      </c>
      <c r="C130" s="123" t="s">
        <v>1276</v>
      </c>
      <c r="D130" s="123" t="s">
        <v>1277</v>
      </c>
      <c r="E130" s="123" t="s">
        <v>1264</v>
      </c>
      <c r="F130" s="124">
        <v>66457007.670000002</v>
      </c>
      <c r="G130" s="124">
        <v>64800000</v>
      </c>
      <c r="H130" s="124">
        <v>59200000</v>
      </c>
      <c r="I130" s="125" t="s">
        <v>519</v>
      </c>
      <c r="J130" s="125" t="s">
        <v>1265</v>
      </c>
    </row>
    <row r="131" spans="1:10" hidden="1" x14ac:dyDescent="0.2">
      <c r="A131" s="123" t="s">
        <v>1433</v>
      </c>
      <c r="B131" s="123" t="s">
        <v>1434</v>
      </c>
      <c r="C131" s="123" t="s">
        <v>1262</v>
      </c>
      <c r="D131" s="123" t="s">
        <v>1263</v>
      </c>
      <c r="E131" s="123" t="s">
        <v>1264</v>
      </c>
      <c r="F131" s="124">
        <v>366000000</v>
      </c>
      <c r="G131" s="124">
        <v>365400000</v>
      </c>
      <c r="H131" s="124">
        <v>361000000</v>
      </c>
      <c r="I131" s="125" t="s">
        <v>519</v>
      </c>
      <c r="J131" s="125" t="s">
        <v>1265</v>
      </c>
    </row>
    <row r="132" spans="1:10" hidden="1" x14ac:dyDescent="0.2">
      <c r="A132" s="123" t="s">
        <v>1435</v>
      </c>
      <c r="B132" s="123" t="s">
        <v>1411</v>
      </c>
      <c r="C132" s="123" t="s">
        <v>1262</v>
      </c>
      <c r="D132" s="123" t="s">
        <v>1263</v>
      </c>
      <c r="E132" s="123" t="s">
        <v>1264</v>
      </c>
      <c r="F132" s="124">
        <v>109200000</v>
      </c>
      <c r="G132" s="124">
        <v>109200000</v>
      </c>
      <c r="H132" s="124">
        <v>107500000</v>
      </c>
      <c r="I132" s="125" t="s">
        <v>519</v>
      </c>
      <c r="J132" s="125" t="s">
        <v>1265</v>
      </c>
    </row>
    <row r="133" spans="1:10" hidden="1" x14ac:dyDescent="0.2">
      <c r="A133" s="123" t="s">
        <v>1436</v>
      </c>
      <c r="B133" s="123" t="s">
        <v>1437</v>
      </c>
      <c r="C133" s="123" t="s">
        <v>1276</v>
      </c>
      <c r="D133" s="123" t="s">
        <v>1277</v>
      </c>
      <c r="E133" s="123" t="s">
        <v>1264</v>
      </c>
      <c r="F133" s="124">
        <v>15000000</v>
      </c>
      <c r="G133" s="124">
        <v>14970000</v>
      </c>
      <c r="H133" s="124">
        <v>0</v>
      </c>
      <c r="I133" s="125" t="s">
        <v>519</v>
      </c>
      <c r="J133" s="125" t="s">
        <v>1265</v>
      </c>
    </row>
    <row r="134" spans="1:10" hidden="1" x14ac:dyDescent="0.2">
      <c r="A134" s="123" t="s">
        <v>1438</v>
      </c>
      <c r="B134" s="123" t="s">
        <v>1439</v>
      </c>
      <c r="C134" s="123" t="s">
        <v>1248</v>
      </c>
      <c r="D134" s="123" t="s">
        <v>1248</v>
      </c>
      <c r="E134" s="123" t="s">
        <v>1248</v>
      </c>
      <c r="F134" s="124">
        <v>201700000</v>
      </c>
      <c r="G134" s="124">
        <v>175600000</v>
      </c>
      <c r="H134" s="124">
        <v>160400000</v>
      </c>
      <c r="I134" s="125"/>
      <c r="J134" s="125"/>
    </row>
    <row r="135" spans="1:10" ht="10.5" hidden="1" x14ac:dyDescent="0.25">
      <c r="A135" s="126" t="s">
        <v>1440</v>
      </c>
      <c r="B135" s="126" t="s">
        <v>1441</v>
      </c>
      <c r="C135" s="126" t="s">
        <v>1248</v>
      </c>
      <c r="D135" s="126" t="s">
        <v>1248</v>
      </c>
      <c r="E135" s="126" t="s">
        <v>1248</v>
      </c>
      <c r="F135" s="127">
        <v>201700000</v>
      </c>
      <c r="G135" s="127">
        <v>175600000</v>
      </c>
      <c r="H135" s="127">
        <v>160400000</v>
      </c>
      <c r="I135" s="128" t="s">
        <v>519</v>
      </c>
      <c r="J135" s="128" t="s">
        <v>10</v>
      </c>
    </row>
    <row r="136" spans="1:10" hidden="1" x14ac:dyDescent="0.2">
      <c r="A136" s="123" t="s">
        <v>1442</v>
      </c>
      <c r="B136" s="123" t="s">
        <v>1426</v>
      </c>
      <c r="C136" s="123" t="s">
        <v>1262</v>
      </c>
      <c r="D136" s="123" t="s">
        <v>1263</v>
      </c>
      <c r="E136" s="123" t="s">
        <v>1264</v>
      </c>
      <c r="F136" s="124">
        <v>27500000</v>
      </c>
      <c r="G136" s="124">
        <v>24500000</v>
      </c>
      <c r="H136" s="124">
        <v>21000000</v>
      </c>
      <c r="I136" s="125" t="s">
        <v>519</v>
      </c>
      <c r="J136" s="125" t="s">
        <v>1265</v>
      </c>
    </row>
    <row r="137" spans="1:10" hidden="1" x14ac:dyDescent="0.2">
      <c r="A137" s="123" t="s">
        <v>1442</v>
      </c>
      <c r="B137" s="123" t="s">
        <v>1400</v>
      </c>
      <c r="C137" s="123" t="s">
        <v>1276</v>
      </c>
      <c r="D137" s="123" t="s">
        <v>1277</v>
      </c>
      <c r="E137" s="123" t="s">
        <v>1264</v>
      </c>
      <c r="F137" s="124">
        <v>7000000</v>
      </c>
      <c r="G137" s="124">
        <v>7000000</v>
      </c>
      <c r="H137" s="124">
        <v>7000000</v>
      </c>
      <c r="I137" s="125" t="s">
        <v>519</v>
      </c>
      <c r="J137" s="125" t="s">
        <v>1265</v>
      </c>
    </row>
    <row r="138" spans="1:10" hidden="1" x14ac:dyDescent="0.2">
      <c r="A138" s="123" t="s">
        <v>1443</v>
      </c>
      <c r="B138" s="123" t="s">
        <v>1444</v>
      </c>
      <c r="C138" s="123" t="s">
        <v>1262</v>
      </c>
      <c r="D138" s="123" t="s">
        <v>1263</v>
      </c>
      <c r="E138" s="123" t="s">
        <v>1264</v>
      </c>
      <c r="F138" s="124">
        <v>34600000</v>
      </c>
      <c r="G138" s="124">
        <v>22000000</v>
      </c>
      <c r="H138" s="124">
        <v>22000000</v>
      </c>
      <c r="I138" s="125" t="s">
        <v>519</v>
      </c>
      <c r="J138" s="125" t="s">
        <v>1265</v>
      </c>
    </row>
    <row r="139" spans="1:10" hidden="1" x14ac:dyDescent="0.2">
      <c r="A139" s="123" t="s">
        <v>1443</v>
      </c>
      <c r="B139" s="123" t="s">
        <v>1388</v>
      </c>
      <c r="C139" s="123" t="s">
        <v>1276</v>
      </c>
      <c r="D139" s="123" t="s">
        <v>1277</v>
      </c>
      <c r="E139" s="123" t="s">
        <v>1264</v>
      </c>
      <c r="F139" s="124">
        <v>11000000</v>
      </c>
      <c r="G139" s="124">
        <v>11000000</v>
      </c>
      <c r="H139" s="124">
        <v>11000000</v>
      </c>
      <c r="I139" s="125" t="s">
        <v>519</v>
      </c>
      <c r="J139" s="125" t="s">
        <v>1265</v>
      </c>
    </row>
    <row r="140" spans="1:10" hidden="1" x14ac:dyDescent="0.2">
      <c r="A140" s="123" t="s">
        <v>1445</v>
      </c>
      <c r="B140" s="123" t="s">
        <v>1339</v>
      </c>
      <c r="C140" s="123" t="s">
        <v>1262</v>
      </c>
      <c r="D140" s="123" t="s">
        <v>1263</v>
      </c>
      <c r="E140" s="123" t="s">
        <v>1264</v>
      </c>
      <c r="F140" s="124">
        <v>106400000</v>
      </c>
      <c r="G140" s="124">
        <v>95900000</v>
      </c>
      <c r="H140" s="124">
        <v>84200000</v>
      </c>
      <c r="I140" s="125" t="s">
        <v>519</v>
      </c>
      <c r="J140" s="125" t="s">
        <v>1265</v>
      </c>
    </row>
    <row r="141" spans="1:10" hidden="1" x14ac:dyDescent="0.2">
      <c r="A141" s="123" t="s">
        <v>1445</v>
      </c>
      <c r="B141" s="123" t="s">
        <v>1431</v>
      </c>
      <c r="C141" s="123" t="s">
        <v>1276</v>
      </c>
      <c r="D141" s="123" t="s">
        <v>1277</v>
      </c>
      <c r="E141" s="123" t="s">
        <v>1264</v>
      </c>
      <c r="F141" s="124">
        <v>15200000</v>
      </c>
      <c r="G141" s="124">
        <v>15200000</v>
      </c>
      <c r="H141" s="124">
        <v>15200000</v>
      </c>
      <c r="I141" s="125" t="s">
        <v>519</v>
      </c>
      <c r="J141" s="125" t="s">
        <v>1265</v>
      </c>
    </row>
    <row r="142" spans="1:10" hidden="1" x14ac:dyDescent="0.2">
      <c r="A142" s="123" t="s">
        <v>1446</v>
      </c>
      <c r="B142" s="123" t="s">
        <v>1447</v>
      </c>
      <c r="C142" s="123" t="s">
        <v>1262</v>
      </c>
      <c r="D142" s="123" t="s">
        <v>1263</v>
      </c>
      <c r="E142" s="123" t="s">
        <v>1264</v>
      </c>
      <c r="F142" s="124">
        <v>0</v>
      </c>
      <c r="G142" s="124">
        <v>0</v>
      </c>
      <c r="H142" s="124">
        <v>0</v>
      </c>
      <c r="I142" s="125" t="s">
        <v>519</v>
      </c>
      <c r="J142" s="125" t="s">
        <v>1265</v>
      </c>
    </row>
    <row r="143" spans="1:10" hidden="1" x14ac:dyDescent="0.2">
      <c r="A143" s="123" t="s">
        <v>1446</v>
      </c>
      <c r="B143" s="123" t="s">
        <v>1448</v>
      </c>
      <c r="C143" s="123" t="s">
        <v>1307</v>
      </c>
      <c r="D143" s="123" t="s">
        <v>1308</v>
      </c>
      <c r="E143" s="123" t="s">
        <v>1264</v>
      </c>
      <c r="F143" s="124">
        <v>0</v>
      </c>
      <c r="G143" s="124">
        <v>0</v>
      </c>
      <c r="H143" s="124">
        <v>0</v>
      </c>
      <c r="I143" s="125" t="s">
        <v>519</v>
      </c>
      <c r="J143" s="125" t="s">
        <v>1265</v>
      </c>
    </row>
    <row r="144" spans="1:10" hidden="1" x14ac:dyDescent="0.2">
      <c r="A144" s="123" t="s">
        <v>1449</v>
      </c>
      <c r="B144" s="123" t="s">
        <v>1450</v>
      </c>
      <c r="C144" s="123" t="s">
        <v>1307</v>
      </c>
      <c r="D144" s="123" t="s">
        <v>1308</v>
      </c>
      <c r="E144" s="123" t="s">
        <v>1264</v>
      </c>
      <c r="F144" s="124">
        <v>0</v>
      </c>
      <c r="G144" s="124">
        <v>0</v>
      </c>
      <c r="H144" s="124">
        <v>0</v>
      </c>
      <c r="I144" s="125" t="s">
        <v>519</v>
      </c>
      <c r="J144" s="125" t="s">
        <v>1265</v>
      </c>
    </row>
    <row r="145" spans="1:10" hidden="1" x14ac:dyDescent="0.2">
      <c r="A145" s="123" t="s">
        <v>1445</v>
      </c>
      <c r="B145" s="123" t="s">
        <v>1451</v>
      </c>
      <c r="C145" s="123" t="s">
        <v>1307</v>
      </c>
      <c r="D145" s="123" t="s">
        <v>1308</v>
      </c>
      <c r="E145" s="123" t="s">
        <v>1264</v>
      </c>
      <c r="F145" s="124">
        <v>0</v>
      </c>
      <c r="G145" s="124">
        <v>0</v>
      </c>
      <c r="H145" s="124">
        <v>0</v>
      </c>
      <c r="I145" s="125" t="s">
        <v>519</v>
      </c>
      <c r="J145" s="125" t="s">
        <v>1265</v>
      </c>
    </row>
    <row r="146" spans="1:10" hidden="1" x14ac:dyDescent="0.2">
      <c r="A146" s="123" t="s">
        <v>1452</v>
      </c>
      <c r="B146" s="123" t="s">
        <v>1453</v>
      </c>
      <c r="C146" s="123" t="s">
        <v>1307</v>
      </c>
      <c r="D146" s="123" t="s">
        <v>1308</v>
      </c>
      <c r="E146" s="123" t="s">
        <v>1264</v>
      </c>
      <c r="F146" s="124">
        <v>0</v>
      </c>
      <c r="G146" s="124">
        <v>0</v>
      </c>
      <c r="H146" s="124">
        <v>0</v>
      </c>
      <c r="I146" s="125" t="s">
        <v>519</v>
      </c>
      <c r="J146" s="125" t="s">
        <v>1265</v>
      </c>
    </row>
    <row r="147" spans="1:10" hidden="1" x14ac:dyDescent="0.2">
      <c r="A147" s="123" t="s">
        <v>1454</v>
      </c>
      <c r="B147" s="123" t="s">
        <v>1455</v>
      </c>
      <c r="C147" s="123" t="s">
        <v>1248</v>
      </c>
      <c r="D147" s="123" t="s">
        <v>1248</v>
      </c>
      <c r="E147" s="123" t="s">
        <v>1248</v>
      </c>
      <c r="F147" s="124">
        <v>62150000</v>
      </c>
      <c r="G147" s="124">
        <v>60200000</v>
      </c>
      <c r="H147" s="124">
        <v>52300000</v>
      </c>
      <c r="I147" s="125"/>
      <c r="J147" s="125"/>
    </row>
    <row r="148" spans="1:10" ht="10.5" hidden="1" x14ac:dyDescent="0.25">
      <c r="A148" s="126" t="s">
        <v>1456</v>
      </c>
      <c r="B148" s="126" t="s">
        <v>1457</v>
      </c>
      <c r="C148" s="126" t="s">
        <v>1248</v>
      </c>
      <c r="D148" s="126" t="s">
        <v>1248</v>
      </c>
      <c r="E148" s="126" t="s">
        <v>1248</v>
      </c>
      <c r="F148" s="127">
        <v>62150000</v>
      </c>
      <c r="G148" s="127">
        <v>60200000</v>
      </c>
      <c r="H148" s="127">
        <v>52300000</v>
      </c>
      <c r="I148" s="128" t="s">
        <v>519</v>
      </c>
      <c r="J148" s="128" t="s">
        <v>10</v>
      </c>
    </row>
    <row r="149" spans="1:10" hidden="1" x14ac:dyDescent="0.2">
      <c r="A149" s="123" t="s">
        <v>1458</v>
      </c>
      <c r="B149" s="123" t="s">
        <v>1459</v>
      </c>
      <c r="C149" s="123" t="s">
        <v>1262</v>
      </c>
      <c r="D149" s="123" t="s">
        <v>1263</v>
      </c>
      <c r="E149" s="123" t="s">
        <v>1264</v>
      </c>
      <c r="F149" s="124">
        <v>28000000</v>
      </c>
      <c r="G149" s="124">
        <v>28000000</v>
      </c>
      <c r="H149" s="124">
        <v>24000000</v>
      </c>
      <c r="I149" s="125" t="s">
        <v>519</v>
      </c>
      <c r="J149" s="125" t="s">
        <v>1265</v>
      </c>
    </row>
    <row r="150" spans="1:10" hidden="1" x14ac:dyDescent="0.2">
      <c r="A150" s="123" t="s">
        <v>1458</v>
      </c>
      <c r="B150" s="123" t="s">
        <v>1376</v>
      </c>
      <c r="C150" s="123" t="s">
        <v>1276</v>
      </c>
      <c r="D150" s="123" t="s">
        <v>1277</v>
      </c>
      <c r="E150" s="123" t="s">
        <v>1264</v>
      </c>
      <c r="F150" s="124">
        <v>4000000</v>
      </c>
      <c r="G150" s="124">
        <v>4000000</v>
      </c>
      <c r="H150" s="124">
        <v>4000000</v>
      </c>
      <c r="I150" s="125" t="s">
        <v>519</v>
      </c>
      <c r="J150" s="125" t="s">
        <v>1265</v>
      </c>
    </row>
    <row r="151" spans="1:10" hidden="1" x14ac:dyDescent="0.2">
      <c r="A151" s="123" t="s">
        <v>1460</v>
      </c>
      <c r="B151" s="123" t="s">
        <v>1337</v>
      </c>
      <c r="C151" s="123" t="s">
        <v>1262</v>
      </c>
      <c r="D151" s="123" t="s">
        <v>1263</v>
      </c>
      <c r="E151" s="123" t="s">
        <v>1264</v>
      </c>
      <c r="F151" s="124">
        <v>0</v>
      </c>
      <c r="G151" s="124">
        <v>0</v>
      </c>
      <c r="H151" s="124">
        <v>0</v>
      </c>
      <c r="I151" s="125" t="s">
        <v>519</v>
      </c>
      <c r="J151" s="125" t="s">
        <v>1265</v>
      </c>
    </row>
    <row r="152" spans="1:10" hidden="1" x14ac:dyDescent="0.2">
      <c r="A152" s="123" t="s">
        <v>1461</v>
      </c>
      <c r="B152" s="123" t="s">
        <v>1339</v>
      </c>
      <c r="C152" s="123" t="s">
        <v>1262</v>
      </c>
      <c r="D152" s="123" t="s">
        <v>1263</v>
      </c>
      <c r="E152" s="123" t="s">
        <v>1264</v>
      </c>
      <c r="F152" s="124">
        <v>26850000</v>
      </c>
      <c r="G152" s="124">
        <v>24900000</v>
      </c>
      <c r="H152" s="124">
        <v>21000000</v>
      </c>
      <c r="I152" s="125" t="s">
        <v>519</v>
      </c>
      <c r="J152" s="125" t="s">
        <v>1265</v>
      </c>
    </row>
    <row r="153" spans="1:10" hidden="1" x14ac:dyDescent="0.2">
      <c r="A153" s="123" t="s">
        <v>1461</v>
      </c>
      <c r="B153" s="123" t="s">
        <v>1431</v>
      </c>
      <c r="C153" s="123" t="s">
        <v>1276</v>
      </c>
      <c r="D153" s="123" t="s">
        <v>1277</v>
      </c>
      <c r="E153" s="123" t="s">
        <v>1264</v>
      </c>
      <c r="F153" s="124">
        <v>3300000</v>
      </c>
      <c r="G153" s="124">
        <v>3300000</v>
      </c>
      <c r="H153" s="124">
        <v>3300000</v>
      </c>
      <c r="I153" s="125" t="s">
        <v>519</v>
      </c>
      <c r="J153" s="125" t="s">
        <v>1265</v>
      </c>
    </row>
    <row r="154" spans="1:10" hidden="1" x14ac:dyDescent="0.2">
      <c r="A154" s="123" t="s">
        <v>1416</v>
      </c>
      <c r="B154" s="123" t="s">
        <v>1361</v>
      </c>
      <c r="C154" s="123" t="s">
        <v>1262</v>
      </c>
      <c r="D154" s="123" t="s">
        <v>1263</v>
      </c>
      <c r="E154" s="123" t="s">
        <v>1264</v>
      </c>
      <c r="F154" s="124">
        <v>16400000</v>
      </c>
      <c r="G154" s="124">
        <v>16400000</v>
      </c>
      <c r="H154" s="124">
        <v>16400000</v>
      </c>
      <c r="I154" s="125" t="s">
        <v>519</v>
      </c>
      <c r="J154" s="125" t="s">
        <v>1265</v>
      </c>
    </row>
    <row r="155" spans="1:10" hidden="1" x14ac:dyDescent="0.2">
      <c r="A155" s="123" t="s">
        <v>1416</v>
      </c>
      <c r="B155" s="123" t="s">
        <v>1361</v>
      </c>
      <c r="C155" s="123" t="s">
        <v>1276</v>
      </c>
      <c r="D155" s="123" t="s">
        <v>1277</v>
      </c>
      <c r="E155" s="123" t="s">
        <v>1264</v>
      </c>
      <c r="F155" s="124">
        <v>6000000</v>
      </c>
      <c r="G155" s="124">
        <v>6000000</v>
      </c>
      <c r="H155" s="124">
        <v>6000000</v>
      </c>
      <c r="I155" s="125" t="s">
        <v>519</v>
      </c>
      <c r="J155" s="125" t="s">
        <v>1265</v>
      </c>
    </row>
    <row r="156" spans="1:10" hidden="1" x14ac:dyDescent="0.2">
      <c r="A156" s="123" t="s">
        <v>1462</v>
      </c>
      <c r="B156" s="123" t="s">
        <v>1463</v>
      </c>
      <c r="C156" s="123" t="s">
        <v>1248</v>
      </c>
      <c r="D156" s="123" t="s">
        <v>1248</v>
      </c>
      <c r="E156" s="123" t="s">
        <v>1248</v>
      </c>
      <c r="F156" s="124">
        <v>721338918.98000002</v>
      </c>
      <c r="G156" s="124">
        <v>247066666</v>
      </c>
      <c r="H156" s="124">
        <v>169600000</v>
      </c>
      <c r="I156" s="125"/>
      <c r="J156" s="125"/>
    </row>
    <row r="157" spans="1:10" ht="10.5" hidden="1" x14ac:dyDescent="0.25">
      <c r="A157" s="126" t="s">
        <v>1464</v>
      </c>
      <c r="B157" s="126" t="s">
        <v>1465</v>
      </c>
      <c r="C157" s="126" t="s">
        <v>1248</v>
      </c>
      <c r="D157" s="126" t="s">
        <v>1248</v>
      </c>
      <c r="E157" s="126" t="s">
        <v>1248</v>
      </c>
      <c r="F157" s="127">
        <v>721338918.98000002</v>
      </c>
      <c r="G157" s="127">
        <v>247066666</v>
      </c>
      <c r="H157" s="127">
        <v>169600000</v>
      </c>
      <c r="I157" s="128" t="s">
        <v>519</v>
      </c>
      <c r="J157" s="128" t="s">
        <v>10</v>
      </c>
    </row>
    <row r="158" spans="1:10" hidden="1" x14ac:dyDescent="0.2">
      <c r="A158" s="123" t="s">
        <v>1466</v>
      </c>
      <c r="B158" s="123" t="s">
        <v>1388</v>
      </c>
      <c r="C158" s="123" t="s">
        <v>1262</v>
      </c>
      <c r="D158" s="123" t="s">
        <v>1263</v>
      </c>
      <c r="E158" s="123" t="s">
        <v>1264</v>
      </c>
      <c r="F158" s="124">
        <v>12000000</v>
      </c>
      <c r="G158" s="124">
        <v>12000000</v>
      </c>
      <c r="H158" s="124">
        <v>12000000</v>
      </c>
      <c r="I158" s="125" t="s">
        <v>519</v>
      </c>
      <c r="J158" s="125" t="s">
        <v>1265</v>
      </c>
    </row>
    <row r="159" spans="1:10" hidden="1" x14ac:dyDescent="0.2">
      <c r="A159" s="123" t="s">
        <v>1466</v>
      </c>
      <c r="B159" s="123" t="s">
        <v>1388</v>
      </c>
      <c r="C159" s="123" t="s">
        <v>1276</v>
      </c>
      <c r="D159" s="123" t="s">
        <v>1277</v>
      </c>
      <c r="E159" s="123" t="s">
        <v>1264</v>
      </c>
      <c r="F159" s="124">
        <v>0</v>
      </c>
      <c r="G159" s="124">
        <v>0</v>
      </c>
      <c r="H159" s="124">
        <v>0</v>
      </c>
      <c r="I159" s="125" t="s">
        <v>519</v>
      </c>
      <c r="J159" s="125" t="s">
        <v>1265</v>
      </c>
    </row>
    <row r="160" spans="1:10" hidden="1" x14ac:dyDescent="0.2">
      <c r="A160" s="123" t="s">
        <v>1467</v>
      </c>
      <c r="B160" s="123" t="s">
        <v>1468</v>
      </c>
      <c r="C160" s="123" t="s">
        <v>1262</v>
      </c>
      <c r="D160" s="123" t="s">
        <v>1263</v>
      </c>
      <c r="E160" s="123" t="s">
        <v>1264</v>
      </c>
      <c r="F160" s="124">
        <v>26400000</v>
      </c>
      <c r="G160" s="124">
        <v>26400000</v>
      </c>
      <c r="H160" s="124">
        <v>26400000</v>
      </c>
      <c r="I160" s="125" t="s">
        <v>519</v>
      </c>
      <c r="J160" s="125" t="s">
        <v>1265</v>
      </c>
    </row>
    <row r="161" spans="1:10" hidden="1" x14ac:dyDescent="0.2">
      <c r="A161" s="123" t="s">
        <v>1467</v>
      </c>
      <c r="B161" s="123" t="s">
        <v>1291</v>
      </c>
      <c r="C161" s="123" t="s">
        <v>1469</v>
      </c>
      <c r="D161" s="123" t="s">
        <v>1470</v>
      </c>
      <c r="E161" s="123" t="s">
        <v>1264</v>
      </c>
      <c r="F161" s="124">
        <v>80500000</v>
      </c>
      <c r="G161" s="124">
        <v>26400000</v>
      </c>
      <c r="H161" s="124">
        <v>19800000</v>
      </c>
      <c r="I161" s="125" t="s">
        <v>519</v>
      </c>
      <c r="J161" s="125" t="s">
        <v>1265</v>
      </c>
    </row>
    <row r="162" spans="1:10" hidden="1" x14ac:dyDescent="0.2">
      <c r="A162" s="123" t="s">
        <v>1471</v>
      </c>
      <c r="B162" s="123" t="s">
        <v>1376</v>
      </c>
      <c r="C162" s="123" t="s">
        <v>1262</v>
      </c>
      <c r="D162" s="123" t="s">
        <v>1263</v>
      </c>
      <c r="E162" s="123" t="s">
        <v>1264</v>
      </c>
      <c r="F162" s="124">
        <v>0</v>
      </c>
      <c r="G162" s="124">
        <v>0</v>
      </c>
      <c r="H162" s="124">
        <v>0</v>
      </c>
      <c r="I162" s="125" t="s">
        <v>519</v>
      </c>
      <c r="J162" s="125" t="s">
        <v>1265</v>
      </c>
    </row>
    <row r="163" spans="1:10" hidden="1" x14ac:dyDescent="0.2">
      <c r="A163" s="123" t="s">
        <v>1471</v>
      </c>
      <c r="B163" s="123" t="s">
        <v>1317</v>
      </c>
      <c r="C163" s="123" t="s">
        <v>1469</v>
      </c>
      <c r="D163" s="123" t="s">
        <v>1470</v>
      </c>
      <c r="E163" s="123" t="s">
        <v>1264</v>
      </c>
      <c r="F163" s="124">
        <v>28000000</v>
      </c>
      <c r="G163" s="124">
        <v>0</v>
      </c>
      <c r="H163" s="124">
        <v>0</v>
      </c>
      <c r="I163" s="125" t="s">
        <v>519</v>
      </c>
      <c r="J163" s="125" t="s">
        <v>1265</v>
      </c>
    </row>
    <row r="164" spans="1:10" hidden="1" x14ac:dyDescent="0.2">
      <c r="A164" s="123" t="s">
        <v>1466</v>
      </c>
      <c r="B164" s="123" t="s">
        <v>1350</v>
      </c>
      <c r="C164" s="123" t="s">
        <v>1469</v>
      </c>
      <c r="D164" s="123" t="s">
        <v>1470</v>
      </c>
      <c r="E164" s="123" t="s">
        <v>1264</v>
      </c>
      <c r="F164" s="124">
        <v>28000000</v>
      </c>
      <c r="G164" s="124">
        <v>14400000</v>
      </c>
      <c r="H164" s="124">
        <v>10600000</v>
      </c>
      <c r="I164" s="125" t="s">
        <v>519</v>
      </c>
      <c r="J164" s="125" t="s">
        <v>1265</v>
      </c>
    </row>
    <row r="165" spans="1:10" hidden="1" x14ac:dyDescent="0.2">
      <c r="A165" s="123" t="s">
        <v>1472</v>
      </c>
      <c r="B165" s="123" t="s">
        <v>1447</v>
      </c>
      <c r="C165" s="123" t="s">
        <v>1469</v>
      </c>
      <c r="D165" s="123" t="s">
        <v>1470</v>
      </c>
      <c r="E165" s="123" t="s">
        <v>1264</v>
      </c>
      <c r="F165" s="124">
        <v>28000000</v>
      </c>
      <c r="G165" s="124">
        <v>0</v>
      </c>
      <c r="H165" s="124">
        <v>0</v>
      </c>
      <c r="I165" s="125" t="s">
        <v>519</v>
      </c>
      <c r="J165" s="125" t="s">
        <v>1265</v>
      </c>
    </row>
    <row r="166" spans="1:10" hidden="1" x14ac:dyDescent="0.2">
      <c r="A166" s="123" t="s">
        <v>1473</v>
      </c>
      <c r="B166" s="123" t="s">
        <v>1428</v>
      </c>
      <c r="C166" s="123" t="s">
        <v>1469</v>
      </c>
      <c r="D166" s="123" t="s">
        <v>1470</v>
      </c>
      <c r="E166" s="123" t="s">
        <v>1264</v>
      </c>
      <c r="F166" s="124">
        <v>56000000</v>
      </c>
      <c r="G166" s="124">
        <v>2000000</v>
      </c>
      <c r="H166" s="124">
        <v>2000000</v>
      </c>
      <c r="I166" s="125" t="s">
        <v>519</v>
      </c>
      <c r="J166" s="125" t="s">
        <v>1265</v>
      </c>
    </row>
    <row r="167" spans="1:10" hidden="1" x14ac:dyDescent="0.2">
      <c r="A167" s="123" t="s">
        <v>1474</v>
      </c>
      <c r="B167" s="123" t="s">
        <v>1475</v>
      </c>
      <c r="C167" s="123" t="s">
        <v>1469</v>
      </c>
      <c r="D167" s="123" t="s">
        <v>1470</v>
      </c>
      <c r="E167" s="123" t="s">
        <v>1264</v>
      </c>
      <c r="F167" s="124">
        <v>24500000</v>
      </c>
      <c r="G167" s="124">
        <v>0</v>
      </c>
      <c r="H167" s="124">
        <v>0</v>
      </c>
      <c r="I167" s="125" t="s">
        <v>519</v>
      </c>
      <c r="J167" s="125" t="s">
        <v>1265</v>
      </c>
    </row>
    <row r="168" spans="1:10" hidden="1" x14ac:dyDescent="0.2">
      <c r="A168" s="123" t="s">
        <v>1476</v>
      </c>
      <c r="B168" s="123" t="s">
        <v>1477</v>
      </c>
      <c r="C168" s="123" t="s">
        <v>1469</v>
      </c>
      <c r="D168" s="123" t="s">
        <v>1470</v>
      </c>
      <c r="E168" s="123" t="s">
        <v>1264</v>
      </c>
      <c r="F168" s="124">
        <v>24500000</v>
      </c>
      <c r="G168" s="124">
        <v>0</v>
      </c>
      <c r="H168" s="124">
        <v>0</v>
      </c>
      <c r="I168" s="125" t="s">
        <v>519</v>
      </c>
      <c r="J168" s="125" t="s">
        <v>1265</v>
      </c>
    </row>
    <row r="169" spans="1:10" hidden="1" x14ac:dyDescent="0.2">
      <c r="A169" s="123" t="s">
        <v>1476</v>
      </c>
      <c r="B169" s="123" t="s">
        <v>1477</v>
      </c>
      <c r="C169" s="123" t="s">
        <v>1478</v>
      </c>
      <c r="D169" s="123" t="s">
        <v>1479</v>
      </c>
      <c r="E169" s="123" t="s">
        <v>1264</v>
      </c>
      <c r="F169" s="124">
        <v>80000000</v>
      </c>
      <c r="G169" s="124">
        <v>71466666</v>
      </c>
      <c r="H169" s="124">
        <v>33800000</v>
      </c>
      <c r="I169" s="125" t="s">
        <v>519</v>
      </c>
      <c r="J169" s="125" t="s">
        <v>1265</v>
      </c>
    </row>
    <row r="170" spans="1:10" hidden="1" x14ac:dyDescent="0.2">
      <c r="A170" s="123" t="s">
        <v>1480</v>
      </c>
      <c r="B170" s="123" t="s">
        <v>1481</v>
      </c>
      <c r="C170" s="123" t="s">
        <v>1469</v>
      </c>
      <c r="D170" s="123" t="s">
        <v>1470</v>
      </c>
      <c r="E170" s="123" t="s">
        <v>1264</v>
      </c>
      <c r="F170" s="124">
        <v>17500000</v>
      </c>
      <c r="G170" s="124">
        <v>0</v>
      </c>
      <c r="H170" s="124">
        <v>0</v>
      </c>
      <c r="I170" s="125" t="s">
        <v>519</v>
      </c>
      <c r="J170" s="125" t="s">
        <v>1265</v>
      </c>
    </row>
    <row r="171" spans="1:10" hidden="1" x14ac:dyDescent="0.2">
      <c r="A171" s="123" t="s">
        <v>1482</v>
      </c>
      <c r="B171" s="123" t="s">
        <v>1483</v>
      </c>
      <c r="C171" s="123" t="s">
        <v>1469</v>
      </c>
      <c r="D171" s="123" t="s">
        <v>1470</v>
      </c>
      <c r="E171" s="123" t="s">
        <v>1264</v>
      </c>
      <c r="F171" s="124">
        <v>77000000</v>
      </c>
      <c r="G171" s="124">
        <v>0</v>
      </c>
      <c r="H171" s="124">
        <v>0</v>
      </c>
      <c r="I171" s="125" t="s">
        <v>519</v>
      </c>
      <c r="J171" s="125" t="s">
        <v>1265</v>
      </c>
    </row>
    <row r="172" spans="1:10" hidden="1" x14ac:dyDescent="0.2">
      <c r="A172" s="123" t="s">
        <v>1482</v>
      </c>
      <c r="B172" s="123" t="s">
        <v>1483</v>
      </c>
      <c r="C172" s="123" t="s">
        <v>1478</v>
      </c>
      <c r="D172" s="123" t="s">
        <v>1479</v>
      </c>
      <c r="E172" s="123" t="s">
        <v>1264</v>
      </c>
      <c r="F172" s="124">
        <v>87841206.980000004</v>
      </c>
      <c r="G172" s="124">
        <v>24000000</v>
      </c>
      <c r="H172" s="124">
        <v>12000000</v>
      </c>
      <c r="I172" s="125" t="s">
        <v>519</v>
      </c>
      <c r="J172" s="125" t="s">
        <v>1265</v>
      </c>
    </row>
    <row r="173" spans="1:10" hidden="1" x14ac:dyDescent="0.2">
      <c r="A173" s="123" t="s">
        <v>1484</v>
      </c>
      <c r="B173" s="123" t="s">
        <v>1485</v>
      </c>
      <c r="C173" s="123" t="s">
        <v>1469</v>
      </c>
      <c r="D173" s="123" t="s">
        <v>1470</v>
      </c>
      <c r="E173" s="123" t="s">
        <v>1264</v>
      </c>
      <c r="F173" s="124">
        <v>16697712</v>
      </c>
      <c r="G173" s="124">
        <v>2600000</v>
      </c>
      <c r="H173" s="124">
        <v>2600000</v>
      </c>
      <c r="I173" s="125" t="s">
        <v>519</v>
      </c>
      <c r="J173" s="125" t="s">
        <v>1265</v>
      </c>
    </row>
    <row r="174" spans="1:10" hidden="1" x14ac:dyDescent="0.2">
      <c r="A174" s="123" t="s">
        <v>1486</v>
      </c>
      <c r="B174" s="123" t="s">
        <v>1487</v>
      </c>
      <c r="C174" s="123" t="s">
        <v>1262</v>
      </c>
      <c r="D174" s="123" t="s">
        <v>1263</v>
      </c>
      <c r="E174" s="123" t="s">
        <v>1264</v>
      </c>
      <c r="F174" s="124">
        <v>41200000</v>
      </c>
      <c r="G174" s="124">
        <v>41200000</v>
      </c>
      <c r="H174" s="124">
        <v>41200000</v>
      </c>
      <c r="I174" s="125" t="s">
        <v>519</v>
      </c>
      <c r="J174" s="125" t="s">
        <v>1265</v>
      </c>
    </row>
    <row r="175" spans="1:10" hidden="1" x14ac:dyDescent="0.2">
      <c r="A175" s="123" t="s">
        <v>1486</v>
      </c>
      <c r="B175" s="123" t="s">
        <v>1400</v>
      </c>
      <c r="C175" s="123" t="s">
        <v>1276</v>
      </c>
      <c r="D175" s="123" t="s">
        <v>1277</v>
      </c>
      <c r="E175" s="123" t="s">
        <v>1264</v>
      </c>
      <c r="F175" s="124">
        <v>9200000</v>
      </c>
      <c r="G175" s="124">
        <v>9200000</v>
      </c>
      <c r="H175" s="124">
        <v>9200000</v>
      </c>
      <c r="I175" s="125" t="s">
        <v>519</v>
      </c>
      <c r="J175" s="125" t="s">
        <v>1265</v>
      </c>
    </row>
    <row r="176" spans="1:10" hidden="1" x14ac:dyDescent="0.2">
      <c r="A176" s="123" t="s">
        <v>1488</v>
      </c>
      <c r="B176" s="123" t="s">
        <v>1489</v>
      </c>
      <c r="C176" s="123" t="s">
        <v>1262</v>
      </c>
      <c r="D176" s="123" t="s">
        <v>1263</v>
      </c>
      <c r="E176" s="123" t="s">
        <v>1264</v>
      </c>
      <c r="F176" s="124">
        <v>0</v>
      </c>
      <c r="G176" s="124">
        <v>0</v>
      </c>
      <c r="H176" s="124">
        <v>0</v>
      </c>
      <c r="I176" s="125" t="s">
        <v>519</v>
      </c>
      <c r="J176" s="125" t="s">
        <v>1265</v>
      </c>
    </row>
    <row r="177" spans="1:10" hidden="1" x14ac:dyDescent="0.2">
      <c r="A177" s="123" t="s">
        <v>1488</v>
      </c>
      <c r="B177" s="123" t="s">
        <v>1489</v>
      </c>
      <c r="C177" s="123" t="s">
        <v>1478</v>
      </c>
      <c r="D177" s="123" t="s">
        <v>1479</v>
      </c>
      <c r="E177" s="123" t="s">
        <v>1264</v>
      </c>
      <c r="F177" s="124">
        <v>0</v>
      </c>
      <c r="G177" s="124">
        <v>0</v>
      </c>
      <c r="H177" s="124">
        <v>0</v>
      </c>
      <c r="I177" s="125" t="s">
        <v>519</v>
      </c>
      <c r="J177" s="125" t="s">
        <v>1265</v>
      </c>
    </row>
    <row r="178" spans="1:10" hidden="1" x14ac:dyDescent="0.2">
      <c r="A178" s="123" t="s">
        <v>1490</v>
      </c>
      <c r="B178" s="123" t="s">
        <v>1491</v>
      </c>
      <c r="C178" s="123" t="s">
        <v>1262</v>
      </c>
      <c r="D178" s="123" t="s">
        <v>1263</v>
      </c>
      <c r="E178" s="123" t="s">
        <v>1264</v>
      </c>
      <c r="F178" s="124">
        <v>0</v>
      </c>
      <c r="G178" s="124">
        <v>0</v>
      </c>
      <c r="H178" s="124">
        <v>0</v>
      </c>
      <c r="I178" s="125" t="s">
        <v>519</v>
      </c>
      <c r="J178" s="125" t="s">
        <v>1265</v>
      </c>
    </row>
    <row r="179" spans="1:10" hidden="1" x14ac:dyDescent="0.2">
      <c r="A179" s="123" t="s">
        <v>1492</v>
      </c>
      <c r="B179" s="123" t="s">
        <v>1493</v>
      </c>
      <c r="C179" s="123" t="s">
        <v>1276</v>
      </c>
      <c r="D179" s="123" t="s">
        <v>1277</v>
      </c>
      <c r="E179" s="123" t="s">
        <v>1264</v>
      </c>
      <c r="F179" s="124">
        <v>0</v>
      </c>
      <c r="G179" s="124">
        <v>0</v>
      </c>
      <c r="H179" s="124">
        <v>0</v>
      </c>
      <c r="I179" s="125" t="s">
        <v>519</v>
      </c>
      <c r="J179" s="125" t="s">
        <v>1265</v>
      </c>
    </row>
    <row r="180" spans="1:10" hidden="1" x14ac:dyDescent="0.2">
      <c r="A180" s="123" t="s">
        <v>1492</v>
      </c>
      <c r="B180" s="123" t="s">
        <v>1493</v>
      </c>
      <c r="C180" s="123" t="s">
        <v>1478</v>
      </c>
      <c r="D180" s="123" t="s">
        <v>1479</v>
      </c>
      <c r="E180" s="123" t="s">
        <v>1264</v>
      </c>
      <c r="F180" s="124">
        <v>84000000</v>
      </c>
      <c r="G180" s="124">
        <v>17400000</v>
      </c>
      <c r="H180" s="124">
        <v>0</v>
      </c>
      <c r="I180" s="125" t="s">
        <v>519</v>
      </c>
      <c r="J180" s="125" t="s">
        <v>1265</v>
      </c>
    </row>
    <row r="181" spans="1:10" hidden="1" x14ac:dyDescent="0.2">
      <c r="A181" s="123" t="s">
        <v>1494</v>
      </c>
      <c r="B181" s="123" t="s">
        <v>1495</v>
      </c>
      <c r="C181" s="123" t="s">
        <v>1262</v>
      </c>
      <c r="D181" s="123" t="s">
        <v>1263</v>
      </c>
      <c r="E181" s="123" t="s">
        <v>1264</v>
      </c>
      <c r="F181" s="124">
        <v>0</v>
      </c>
      <c r="G181" s="124">
        <v>0</v>
      </c>
      <c r="H181" s="124">
        <v>0</v>
      </c>
      <c r="I181" s="125" t="s">
        <v>519</v>
      </c>
      <c r="J181" s="125" t="s">
        <v>1265</v>
      </c>
    </row>
    <row r="182" spans="1:10" hidden="1" x14ac:dyDescent="0.2">
      <c r="A182" s="123" t="s">
        <v>1496</v>
      </c>
      <c r="B182" s="123" t="s">
        <v>1497</v>
      </c>
      <c r="C182" s="123" t="s">
        <v>1262</v>
      </c>
      <c r="D182" s="123" t="s">
        <v>1263</v>
      </c>
      <c r="E182" s="123" t="s">
        <v>1264</v>
      </c>
      <c r="F182" s="124">
        <v>0</v>
      </c>
      <c r="G182" s="124">
        <v>0</v>
      </c>
      <c r="H182" s="124">
        <v>0</v>
      </c>
      <c r="I182" s="125" t="s">
        <v>519</v>
      </c>
      <c r="J182" s="125" t="s">
        <v>1265</v>
      </c>
    </row>
    <row r="183" spans="1:10" hidden="1" x14ac:dyDescent="0.2">
      <c r="A183" s="123" t="s">
        <v>1496</v>
      </c>
      <c r="B183" s="123" t="s">
        <v>1497</v>
      </c>
      <c r="C183" s="123" t="s">
        <v>1478</v>
      </c>
      <c r="D183" s="123" t="s">
        <v>1479</v>
      </c>
      <c r="E183" s="123" t="s">
        <v>1264</v>
      </c>
      <c r="F183" s="124">
        <v>0</v>
      </c>
      <c r="G183" s="124">
        <v>0</v>
      </c>
      <c r="H183" s="124">
        <v>0</v>
      </c>
      <c r="I183" s="125" t="s">
        <v>519</v>
      </c>
      <c r="J183" s="125" t="s">
        <v>1265</v>
      </c>
    </row>
    <row r="184" spans="1:10" ht="10.5" hidden="1" x14ac:dyDescent="0.25">
      <c r="A184" s="120" t="s">
        <v>1498</v>
      </c>
      <c r="B184" s="120" t="s">
        <v>1499</v>
      </c>
      <c r="C184" s="120" t="s">
        <v>1248</v>
      </c>
      <c r="D184" s="120" t="s">
        <v>1248</v>
      </c>
      <c r="E184" s="120" t="s">
        <v>1248</v>
      </c>
      <c r="F184" s="121">
        <v>26170958764.419998</v>
      </c>
      <c r="G184" s="121">
        <v>16699245686</v>
      </c>
      <c r="H184" s="121">
        <v>10052564892</v>
      </c>
      <c r="I184" s="122"/>
      <c r="J184" s="122" t="s">
        <v>1241</v>
      </c>
    </row>
    <row r="185" spans="1:10" hidden="1" x14ac:dyDescent="0.2">
      <c r="A185" s="123" t="s">
        <v>1500</v>
      </c>
      <c r="B185" s="123" t="s">
        <v>1501</v>
      </c>
      <c r="C185" s="123" t="s">
        <v>1248</v>
      </c>
      <c r="D185" s="123" t="s">
        <v>1248</v>
      </c>
      <c r="E185" s="123" t="s">
        <v>1248</v>
      </c>
      <c r="F185" s="124">
        <v>1435886985.1500001</v>
      </c>
      <c r="G185" s="124">
        <v>1053027287</v>
      </c>
      <c r="H185" s="124">
        <v>946597287</v>
      </c>
      <c r="I185" s="125"/>
      <c r="J185" s="125"/>
    </row>
    <row r="186" spans="1:10" hidden="1" x14ac:dyDescent="0.2">
      <c r="A186" s="123" t="s">
        <v>1502</v>
      </c>
      <c r="B186" s="123" t="s">
        <v>1503</v>
      </c>
      <c r="C186" s="123" t="s">
        <v>1248</v>
      </c>
      <c r="D186" s="123" t="s">
        <v>1248</v>
      </c>
      <c r="E186" s="123" t="s">
        <v>1248</v>
      </c>
      <c r="F186" s="124">
        <v>2582611800</v>
      </c>
      <c r="G186" s="124">
        <v>2423291800</v>
      </c>
      <c r="H186" s="124">
        <v>2084602915</v>
      </c>
      <c r="I186" s="125"/>
      <c r="J186" s="125"/>
    </row>
    <row r="187" spans="1:10" hidden="1" x14ac:dyDescent="0.2">
      <c r="A187" s="123" t="s">
        <v>1504</v>
      </c>
      <c r="B187" s="123" t="s">
        <v>1505</v>
      </c>
      <c r="C187" s="123" t="s">
        <v>1248</v>
      </c>
      <c r="D187" s="123" t="s">
        <v>1248</v>
      </c>
      <c r="E187" s="123" t="s">
        <v>1248</v>
      </c>
      <c r="F187" s="124">
        <v>2582611800</v>
      </c>
      <c r="G187" s="124">
        <v>2423291800</v>
      </c>
      <c r="H187" s="124">
        <v>2084602915</v>
      </c>
      <c r="I187" s="125"/>
      <c r="J187" s="125"/>
    </row>
    <row r="188" spans="1:10" hidden="1" x14ac:dyDescent="0.2">
      <c r="A188" s="123" t="s">
        <v>1506</v>
      </c>
      <c r="B188" s="123" t="s">
        <v>1507</v>
      </c>
      <c r="C188" s="123" t="s">
        <v>1248</v>
      </c>
      <c r="D188" s="123" t="s">
        <v>1248</v>
      </c>
      <c r="E188" s="123" t="s">
        <v>1248</v>
      </c>
      <c r="F188" s="124">
        <v>2582611800</v>
      </c>
      <c r="G188" s="124">
        <v>2423291800</v>
      </c>
      <c r="H188" s="124">
        <v>2084602915</v>
      </c>
      <c r="I188" s="125"/>
      <c r="J188" s="125"/>
    </row>
    <row r="189" spans="1:10" ht="10.5" hidden="1" x14ac:dyDescent="0.25">
      <c r="A189" s="126" t="s">
        <v>1508</v>
      </c>
      <c r="B189" s="126" t="s">
        <v>1509</v>
      </c>
      <c r="C189" s="126" t="s">
        <v>1248</v>
      </c>
      <c r="D189" s="126" t="s">
        <v>1248</v>
      </c>
      <c r="E189" s="126" t="s">
        <v>1248</v>
      </c>
      <c r="F189" s="127">
        <v>697650000</v>
      </c>
      <c r="G189" s="127">
        <v>538330000</v>
      </c>
      <c r="H189" s="127">
        <v>428280000</v>
      </c>
      <c r="I189" s="128" t="s">
        <v>517</v>
      </c>
      <c r="J189" s="128" t="s">
        <v>10</v>
      </c>
    </row>
    <row r="190" spans="1:10" hidden="1" x14ac:dyDescent="0.2">
      <c r="A190" s="123" t="s">
        <v>1510</v>
      </c>
      <c r="B190" s="123" t="s">
        <v>1511</v>
      </c>
      <c r="C190" s="123" t="s">
        <v>1262</v>
      </c>
      <c r="D190" s="123" t="s">
        <v>1263</v>
      </c>
      <c r="E190" s="123" t="s">
        <v>1512</v>
      </c>
      <c r="F190" s="124">
        <v>42140000</v>
      </c>
      <c r="G190" s="124">
        <v>0</v>
      </c>
      <c r="H190" s="124">
        <v>0</v>
      </c>
      <c r="I190" s="125" t="s">
        <v>517</v>
      </c>
      <c r="J190" s="125" t="s">
        <v>1265</v>
      </c>
    </row>
    <row r="191" spans="1:10" hidden="1" x14ac:dyDescent="0.2">
      <c r="A191" s="123" t="s">
        <v>1513</v>
      </c>
      <c r="B191" s="123" t="s">
        <v>1514</v>
      </c>
      <c r="C191" s="123" t="s">
        <v>1262</v>
      </c>
      <c r="D191" s="123" t="s">
        <v>1263</v>
      </c>
      <c r="E191" s="123" t="s">
        <v>1512</v>
      </c>
      <c r="F191" s="124">
        <v>85680000</v>
      </c>
      <c r="G191" s="124">
        <v>0</v>
      </c>
      <c r="H191" s="124">
        <v>0</v>
      </c>
      <c r="I191" s="125" t="s">
        <v>517</v>
      </c>
      <c r="J191" s="125" t="s">
        <v>1265</v>
      </c>
    </row>
    <row r="192" spans="1:10" hidden="1" x14ac:dyDescent="0.2">
      <c r="A192" s="123" t="s">
        <v>1515</v>
      </c>
      <c r="B192" s="123" t="s">
        <v>1271</v>
      </c>
      <c r="C192" s="123" t="s">
        <v>1262</v>
      </c>
      <c r="D192" s="123" t="s">
        <v>1263</v>
      </c>
      <c r="E192" s="123" t="s">
        <v>1512</v>
      </c>
      <c r="F192" s="124">
        <v>244800000</v>
      </c>
      <c r="G192" s="124">
        <v>244800000</v>
      </c>
      <c r="H192" s="124">
        <v>244800000</v>
      </c>
      <c r="I192" s="125" t="s">
        <v>517</v>
      </c>
      <c r="J192" s="125" t="s">
        <v>1265</v>
      </c>
    </row>
    <row r="193" spans="1:10" hidden="1" x14ac:dyDescent="0.2">
      <c r="A193" s="123" t="s">
        <v>1515</v>
      </c>
      <c r="B193" s="123" t="s">
        <v>1271</v>
      </c>
      <c r="C193" s="123" t="s">
        <v>1276</v>
      </c>
      <c r="D193" s="123" t="s">
        <v>1277</v>
      </c>
      <c r="E193" s="123" t="s">
        <v>1512</v>
      </c>
      <c r="F193" s="124">
        <v>112550000</v>
      </c>
      <c r="G193" s="124">
        <v>96930000</v>
      </c>
      <c r="H193" s="124">
        <v>24780000</v>
      </c>
      <c r="I193" s="125" t="s">
        <v>517</v>
      </c>
      <c r="J193" s="125" t="s">
        <v>1265</v>
      </c>
    </row>
    <row r="194" spans="1:10" hidden="1" x14ac:dyDescent="0.2">
      <c r="A194" s="123" t="s">
        <v>1516</v>
      </c>
      <c r="B194" s="123" t="s">
        <v>1517</v>
      </c>
      <c r="C194" s="123" t="s">
        <v>1262</v>
      </c>
      <c r="D194" s="123" t="s">
        <v>1263</v>
      </c>
      <c r="E194" s="123" t="s">
        <v>1512</v>
      </c>
      <c r="F194" s="124">
        <v>103400000</v>
      </c>
      <c r="G194" s="124">
        <v>103400000</v>
      </c>
      <c r="H194" s="124">
        <v>99000000</v>
      </c>
      <c r="I194" s="125" t="s">
        <v>517</v>
      </c>
      <c r="J194" s="125" t="s">
        <v>1265</v>
      </c>
    </row>
    <row r="195" spans="1:10" hidden="1" x14ac:dyDescent="0.2">
      <c r="A195" s="123" t="s">
        <v>1516</v>
      </c>
      <c r="B195" s="123" t="s">
        <v>1517</v>
      </c>
      <c r="C195" s="123" t="s">
        <v>1276</v>
      </c>
      <c r="D195" s="123" t="s">
        <v>1277</v>
      </c>
      <c r="E195" s="123" t="s">
        <v>1512</v>
      </c>
      <c r="F195" s="124">
        <v>57700000</v>
      </c>
      <c r="G195" s="124">
        <v>48500000</v>
      </c>
      <c r="H195" s="124">
        <v>15000000</v>
      </c>
      <c r="I195" s="125" t="s">
        <v>517</v>
      </c>
      <c r="J195" s="125" t="s">
        <v>1265</v>
      </c>
    </row>
    <row r="196" spans="1:10" hidden="1" x14ac:dyDescent="0.2">
      <c r="A196" s="123" t="s">
        <v>1518</v>
      </c>
      <c r="B196" s="123" t="s">
        <v>1519</v>
      </c>
      <c r="C196" s="123" t="s">
        <v>1262</v>
      </c>
      <c r="D196" s="123" t="s">
        <v>1263</v>
      </c>
      <c r="E196" s="123" t="s">
        <v>1512</v>
      </c>
      <c r="F196" s="124">
        <v>44700000</v>
      </c>
      <c r="G196" s="124">
        <v>44700000</v>
      </c>
      <c r="H196" s="124">
        <v>44700000</v>
      </c>
      <c r="I196" s="125" t="s">
        <v>517</v>
      </c>
      <c r="J196" s="125" t="s">
        <v>1265</v>
      </c>
    </row>
    <row r="197" spans="1:10" hidden="1" x14ac:dyDescent="0.2">
      <c r="A197" s="123" t="s">
        <v>1518</v>
      </c>
      <c r="B197" s="123" t="s">
        <v>1519</v>
      </c>
      <c r="C197" s="123" t="s">
        <v>1276</v>
      </c>
      <c r="D197" s="123" t="s">
        <v>1277</v>
      </c>
      <c r="E197" s="123" t="s">
        <v>1512</v>
      </c>
      <c r="F197" s="124">
        <v>5000000</v>
      </c>
      <c r="G197" s="124">
        <v>0</v>
      </c>
      <c r="H197" s="124">
        <v>0</v>
      </c>
      <c r="I197" s="125" t="s">
        <v>517</v>
      </c>
      <c r="J197" s="125" t="s">
        <v>1265</v>
      </c>
    </row>
    <row r="198" spans="1:10" hidden="1" x14ac:dyDescent="0.2">
      <c r="A198" s="123" t="s">
        <v>1520</v>
      </c>
      <c r="B198" s="123" t="s">
        <v>1521</v>
      </c>
      <c r="C198" s="123" t="s">
        <v>1262</v>
      </c>
      <c r="D198" s="123" t="s">
        <v>1263</v>
      </c>
      <c r="E198" s="123" t="s">
        <v>1512</v>
      </c>
      <c r="F198" s="124">
        <v>480000</v>
      </c>
      <c r="G198" s="124">
        <v>0</v>
      </c>
      <c r="H198" s="124">
        <v>0</v>
      </c>
      <c r="I198" s="125" t="s">
        <v>517</v>
      </c>
      <c r="J198" s="125" t="s">
        <v>1265</v>
      </c>
    </row>
    <row r="199" spans="1:10" hidden="1" x14ac:dyDescent="0.2">
      <c r="A199" s="123" t="s">
        <v>1522</v>
      </c>
      <c r="B199" s="123" t="s">
        <v>1523</v>
      </c>
      <c r="C199" s="123" t="s">
        <v>1262</v>
      </c>
      <c r="D199" s="123" t="s">
        <v>1263</v>
      </c>
      <c r="E199" s="123" t="s">
        <v>1512</v>
      </c>
      <c r="F199" s="124">
        <v>1200000</v>
      </c>
      <c r="G199" s="124">
        <v>0</v>
      </c>
      <c r="H199" s="124">
        <v>0</v>
      </c>
      <c r="I199" s="125" t="s">
        <v>517</v>
      </c>
      <c r="J199" s="125" t="s">
        <v>1265</v>
      </c>
    </row>
    <row r="200" spans="1:10" ht="10.5" hidden="1" x14ac:dyDescent="0.25">
      <c r="A200" s="126" t="s">
        <v>1524</v>
      </c>
      <c r="B200" s="126" t="s">
        <v>1525</v>
      </c>
      <c r="C200" s="126" t="s">
        <v>1248</v>
      </c>
      <c r="D200" s="126" t="s">
        <v>1248</v>
      </c>
      <c r="E200" s="126" t="s">
        <v>1248</v>
      </c>
      <c r="F200" s="127">
        <v>1884961800</v>
      </c>
      <c r="G200" s="127">
        <v>1884961800</v>
      </c>
      <c r="H200" s="127">
        <v>1656322915</v>
      </c>
      <c r="I200" s="128" t="s">
        <v>517</v>
      </c>
      <c r="J200" s="128" t="s">
        <v>10</v>
      </c>
    </row>
    <row r="201" spans="1:10" hidden="1" x14ac:dyDescent="0.2">
      <c r="A201" s="123" t="s">
        <v>1526</v>
      </c>
      <c r="B201" s="123" t="s">
        <v>1527</v>
      </c>
      <c r="C201" s="123" t="s">
        <v>1262</v>
      </c>
      <c r="D201" s="123" t="s">
        <v>1263</v>
      </c>
      <c r="E201" s="123" t="s">
        <v>1512</v>
      </c>
      <c r="F201" s="124">
        <v>1475601731</v>
      </c>
      <c r="G201" s="124">
        <v>1475601731</v>
      </c>
      <c r="H201" s="124">
        <v>1326454600</v>
      </c>
      <c r="I201" s="125" t="s">
        <v>517</v>
      </c>
      <c r="J201" s="125" t="s">
        <v>1265</v>
      </c>
    </row>
    <row r="202" spans="1:10" hidden="1" x14ac:dyDescent="0.2">
      <c r="A202" s="123" t="s">
        <v>1526</v>
      </c>
      <c r="B202" s="123" t="s">
        <v>1527</v>
      </c>
      <c r="C202" s="123" t="s">
        <v>1276</v>
      </c>
      <c r="D202" s="123" t="s">
        <v>1277</v>
      </c>
      <c r="E202" s="123" t="s">
        <v>1512</v>
      </c>
      <c r="F202" s="124">
        <v>409360069</v>
      </c>
      <c r="G202" s="124">
        <v>409360069</v>
      </c>
      <c r="H202" s="124">
        <v>329868315</v>
      </c>
      <c r="I202" s="125" t="s">
        <v>517</v>
      </c>
      <c r="J202" s="125" t="s">
        <v>1265</v>
      </c>
    </row>
    <row r="203" spans="1:10" hidden="1" x14ac:dyDescent="0.2">
      <c r="A203" s="123" t="s">
        <v>1528</v>
      </c>
      <c r="B203" s="123" t="s">
        <v>1505</v>
      </c>
      <c r="C203" s="123" t="s">
        <v>1248</v>
      </c>
      <c r="D203" s="123" t="s">
        <v>1248</v>
      </c>
      <c r="E203" s="123" t="s">
        <v>1248</v>
      </c>
      <c r="F203" s="124">
        <v>1435886985.1500001</v>
      </c>
      <c r="G203" s="124">
        <v>1053027287</v>
      </c>
      <c r="H203" s="124">
        <v>946597287</v>
      </c>
      <c r="I203" s="125"/>
      <c r="J203" s="125"/>
    </row>
    <row r="204" spans="1:10" hidden="1" x14ac:dyDescent="0.2">
      <c r="A204" s="123" t="s">
        <v>1529</v>
      </c>
      <c r="B204" s="123" t="s">
        <v>1530</v>
      </c>
      <c r="C204" s="123" t="s">
        <v>1248</v>
      </c>
      <c r="D204" s="123" t="s">
        <v>1248</v>
      </c>
      <c r="E204" s="123" t="s">
        <v>1248</v>
      </c>
      <c r="F204" s="124">
        <v>703302464.15999997</v>
      </c>
      <c r="G204" s="124">
        <v>380700000</v>
      </c>
      <c r="H204" s="124">
        <v>320000000</v>
      </c>
      <c r="I204" s="125"/>
      <c r="J204" s="125"/>
    </row>
    <row r="205" spans="1:10" hidden="1" x14ac:dyDescent="0.2">
      <c r="A205" s="123" t="s">
        <v>1531</v>
      </c>
      <c r="B205" s="123" t="s">
        <v>1532</v>
      </c>
      <c r="C205" s="123" t="s">
        <v>1248</v>
      </c>
      <c r="D205" s="123" t="s">
        <v>1248</v>
      </c>
      <c r="E205" s="123" t="s">
        <v>1248</v>
      </c>
      <c r="F205" s="124">
        <v>412584520.99000001</v>
      </c>
      <c r="G205" s="124">
        <v>412584520</v>
      </c>
      <c r="H205" s="124">
        <v>412584520</v>
      </c>
      <c r="I205" s="125"/>
      <c r="J205" s="125"/>
    </row>
    <row r="206" spans="1:10" ht="10.5" hidden="1" x14ac:dyDescent="0.25">
      <c r="A206" s="126" t="s">
        <v>1533</v>
      </c>
      <c r="B206" s="126" t="s">
        <v>1534</v>
      </c>
      <c r="C206" s="126" t="s">
        <v>1248</v>
      </c>
      <c r="D206" s="126" t="s">
        <v>1248</v>
      </c>
      <c r="E206" s="126" t="s">
        <v>1248</v>
      </c>
      <c r="F206" s="127">
        <v>412584520.99000001</v>
      </c>
      <c r="G206" s="127">
        <v>412584520</v>
      </c>
      <c r="H206" s="127">
        <v>412584520</v>
      </c>
      <c r="I206" s="128" t="s">
        <v>517</v>
      </c>
      <c r="J206" s="128" t="s">
        <v>10</v>
      </c>
    </row>
    <row r="207" spans="1:10" hidden="1" x14ac:dyDescent="0.2">
      <c r="A207" s="123" t="s">
        <v>1535</v>
      </c>
      <c r="B207" s="123" t="s">
        <v>1536</v>
      </c>
      <c r="C207" s="123" t="s">
        <v>1262</v>
      </c>
      <c r="D207" s="123" t="s">
        <v>1263</v>
      </c>
      <c r="E207" s="123" t="s">
        <v>1512</v>
      </c>
      <c r="F207" s="124">
        <v>43400000</v>
      </c>
      <c r="G207" s="124">
        <v>43400000</v>
      </c>
      <c r="H207" s="124">
        <v>43400000</v>
      </c>
      <c r="I207" s="125" t="s">
        <v>517</v>
      </c>
      <c r="J207" s="125" t="s">
        <v>1265</v>
      </c>
    </row>
    <row r="208" spans="1:10" hidden="1" x14ac:dyDescent="0.2">
      <c r="A208" s="123" t="s">
        <v>1537</v>
      </c>
      <c r="B208" s="123" t="s">
        <v>1287</v>
      </c>
      <c r="C208" s="123" t="s">
        <v>1262</v>
      </c>
      <c r="D208" s="123" t="s">
        <v>1263</v>
      </c>
      <c r="E208" s="123" t="s">
        <v>1512</v>
      </c>
      <c r="F208" s="124">
        <v>369184520.99000001</v>
      </c>
      <c r="G208" s="124">
        <v>369184520</v>
      </c>
      <c r="H208" s="124">
        <v>369184520</v>
      </c>
      <c r="I208" s="125" t="s">
        <v>517</v>
      </c>
      <c r="J208" s="125" t="s">
        <v>1265</v>
      </c>
    </row>
    <row r="209" spans="1:10" ht="10.5" hidden="1" x14ac:dyDescent="0.25">
      <c r="A209" s="126" t="s">
        <v>1538</v>
      </c>
      <c r="B209" s="126" t="s">
        <v>1539</v>
      </c>
      <c r="C209" s="126" t="s">
        <v>1248</v>
      </c>
      <c r="D209" s="126" t="s">
        <v>1248</v>
      </c>
      <c r="E209" s="126" t="s">
        <v>1248</v>
      </c>
      <c r="F209" s="127">
        <v>0</v>
      </c>
      <c r="G209" s="127">
        <v>0</v>
      </c>
      <c r="H209" s="127">
        <v>0</v>
      </c>
      <c r="I209" s="128" t="s">
        <v>517</v>
      </c>
      <c r="J209" s="128" t="s">
        <v>10</v>
      </c>
    </row>
    <row r="210" spans="1:10" hidden="1" x14ac:dyDescent="0.2">
      <c r="A210" s="123" t="s">
        <v>1540</v>
      </c>
      <c r="B210" s="123" t="s">
        <v>1271</v>
      </c>
      <c r="C210" s="123" t="s">
        <v>1262</v>
      </c>
      <c r="D210" s="123" t="s">
        <v>1263</v>
      </c>
      <c r="E210" s="123" t="s">
        <v>1541</v>
      </c>
      <c r="F210" s="124">
        <v>0</v>
      </c>
      <c r="G210" s="124">
        <v>0</v>
      </c>
      <c r="H210" s="124">
        <v>0</v>
      </c>
      <c r="I210" s="125" t="s">
        <v>517</v>
      </c>
      <c r="J210" s="125" t="s">
        <v>1265</v>
      </c>
    </row>
    <row r="211" spans="1:10" hidden="1" x14ac:dyDescent="0.2">
      <c r="A211" s="123" t="s">
        <v>1542</v>
      </c>
      <c r="B211" s="123" t="s">
        <v>1543</v>
      </c>
      <c r="C211" s="123" t="s">
        <v>1262</v>
      </c>
      <c r="D211" s="123" t="s">
        <v>1263</v>
      </c>
      <c r="E211" s="123" t="s">
        <v>1541</v>
      </c>
      <c r="F211" s="124">
        <v>0</v>
      </c>
      <c r="G211" s="124">
        <v>0</v>
      </c>
      <c r="H211" s="124">
        <v>0</v>
      </c>
      <c r="I211" s="125" t="s">
        <v>517</v>
      </c>
      <c r="J211" s="125" t="s">
        <v>1265</v>
      </c>
    </row>
    <row r="212" spans="1:10" hidden="1" x14ac:dyDescent="0.2">
      <c r="A212" s="123" t="s">
        <v>1544</v>
      </c>
      <c r="B212" s="123" t="s">
        <v>1545</v>
      </c>
      <c r="C212" s="123" t="s">
        <v>1262</v>
      </c>
      <c r="D212" s="123" t="s">
        <v>1263</v>
      </c>
      <c r="E212" s="123" t="s">
        <v>1541</v>
      </c>
      <c r="F212" s="124">
        <v>0</v>
      </c>
      <c r="G212" s="124">
        <v>0</v>
      </c>
      <c r="H212" s="124">
        <v>0</v>
      </c>
      <c r="I212" s="125" t="s">
        <v>517</v>
      </c>
      <c r="J212" s="125" t="s">
        <v>1265</v>
      </c>
    </row>
    <row r="213" spans="1:10" hidden="1" x14ac:dyDescent="0.2">
      <c r="A213" s="123" t="s">
        <v>1546</v>
      </c>
      <c r="B213" s="123" t="s">
        <v>1547</v>
      </c>
      <c r="C213" s="123" t="s">
        <v>1262</v>
      </c>
      <c r="D213" s="123" t="s">
        <v>1263</v>
      </c>
      <c r="E213" s="123" t="s">
        <v>1541</v>
      </c>
      <c r="F213" s="124">
        <v>0</v>
      </c>
      <c r="G213" s="124">
        <v>0</v>
      </c>
      <c r="H213" s="124">
        <v>0</v>
      </c>
      <c r="I213" s="125" t="s">
        <v>517</v>
      </c>
      <c r="J213" s="125" t="s">
        <v>1265</v>
      </c>
    </row>
    <row r="214" spans="1:10" ht="10.5" hidden="1" x14ac:dyDescent="0.25">
      <c r="A214" s="126" t="s">
        <v>1548</v>
      </c>
      <c r="B214" s="126" t="s">
        <v>1549</v>
      </c>
      <c r="C214" s="126" t="s">
        <v>1248</v>
      </c>
      <c r="D214" s="126" t="s">
        <v>1248</v>
      </c>
      <c r="E214" s="126" t="s">
        <v>1248</v>
      </c>
      <c r="F214" s="127">
        <v>0</v>
      </c>
      <c r="G214" s="127">
        <v>0</v>
      </c>
      <c r="H214" s="127">
        <v>0</v>
      </c>
      <c r="I214" s="128" t="s">
        <v>517</v>
      </c>
      <c r="J214" s="128" t="s">
        <v>10</v>
      </c>
    </row>
    <row r="215" spans="1:10" hidden="1" x14ac:dyDescent="0.2">
      <c r="A215" s="123" t="s">
        <v>1550</v>
      </c>
      <c r="B215" s="123" t="s">
        <v>1551</v>
      </c>
      <c r="C215" s="123" t="s">
        <v>1262</v>
      </c>
      <c r="D215" s="123" t="s">
        <v>1263</v>
      </c>
      <c r="E215" s="123" t="s">
        <v>1541</v>
      </c>
      <c r="F215" s="124">
        <v>0</v>
      </c>
      <c r="G215" s="124">
        <v>0</v>
      </c>
      <c r="H215" s="124">
        <v>0</v>
      </c>
      <c r="I215" s="125" t="s">
        <v>517</v>
      </c>
      <c r="J215" s="125" t="s">
        <v>1265</v>
      </c>
    </row>
    <row r="216" spans="1:10" hidden="1" x14ac:dyDescent="0.2">
      <c r="A216" s="123" t="s">
        <v>1552</v>
      </c>
      <c r="B216" s="123" t="s">
        <v>1553</v>
      </c>
      <c r="C216" s="123" t="s">
        <v>1262</v>
      </c>
      <c r="D216" s="123" t="s">
        <v>1263</v>
      </c>
      <c r="E216" s="123" t="s">
        <v>1541</v>
      </c>
      <c r="F216" s="124">
        <v>0</v>
      </c>
      <c r="G216" s="124">
        <v>0</v>
      </c>
      <c r="H216" s="124">
        <v>0</v>
      </c>
      <c r="I216" s="125" t="s">
        <v>517</v>
      </c>
      <c r="J216" s="125" t="s">
        <v>1265</v>
      </c>
    </row>
    <row r="217" spans="1:10" hidden="1" x14ac:dyDescent="0.2">
      <c r="A217" s="123" t="s">
        <v>1554</v>
      </c>
      <c r="B217" s="123" t="s">
        <v>1555</v>
      </c>
      <c r="C217" s="123" t="s">
        <v>1262</v>
      </c>
      <c r="D217" s="123" t="s">
        <v>1263</v>
      </c>
      <c r="E217" s="123" t="s">
        <v>1541</v>
      </c>
      <c r="F217" s="124">
        <v>0</v>
      </c>
      <c r="G217" s="124">
        <v>0</v>
      </c>
      <c r="H217" s="124">
        <v>0</v>
      </c>
      <c r="I217" s="125" t="s">
        <v>517</v>
      </c>
      <c r="J217" s="125" t="s">
        <v>1265</v>
      </c>
    </row>
    <row r="218" spans="1:10" hidden="1" x14ac:dyDescent="0.2">
      <c r="A218" s="123" t="s">
        <v>1556</v>
      </c>
      <c r="B218" s="123" t="s">
        <v>1557</v>
      </c>
      <c r="C218" s="123" t="s">
        <v>1262</v>
      </c>
      <c r="D218" s="123" t="s">
        <v>1263</v>
      </c>
      <c r="E218" s="123" t="s">
        <v>1541</v>
      </c>
      <c r="F218" s="124">
        <v>0</v>
      </c>
      <c r="G218" s="124">
        <v>0</v>
      </c>
      <c r="H218" s="124">
        <v>0</v>
      </c>
      <c r="I218" s="125" t="s">
        <v>517</v>
      </c>
      <c r="J218" s="125" t="s">
        <v>1265</v>
      </c>
    </row>
    <row r="219" spans="1:10" ht="10.5" hidden="1" x14ac:dyDescent="0.25">
      <c r="A219" s="126" t="s">
        <v>1558</v>
      </c>
      <c r="B219" s="126" t="s">
        <v>1559</v>
      </c>
      <c r="C219" s="126" t="s">
        <v>1248</v>
      </c>
      <c r="D219" s="126" t="s">
        <v>1248</v>
      </c>
      <c r="E219" s="126" t="s">
        <v>1248</v>
      </c>
      <c r="F219" s="127">
        <v>0</v>
      </c>
      <c r="G219" s="127">
        <v>0</v>
      </c>
      <c r="H219" s="127">
        <v>0</v>
      </c>
      <c r="I219" s="128" t="s">
        <v>517</v>
      </c>
      <c r="J219" s="128" t="s">
        <v>10</v>
      </c>
    </row>
    <row r="220" spans="1:10" hidden="1" x14ac:dyDescent="0.2">
      <c r="A220" s="123" t="s">
        <v>1560</v>
      </c>
      <c r="B220" s="123" t="s">
        <v>1561</v>
      </c>
      <c r="C220" s="123" t="s">
        <v>1262</v>
      </c>
      <c r="D220" s="123" t="s">
        <v>1263</v>
      </c>
      <c r="E220" s="123" t="s">
        <v>1541</v>
      </c>
      <c r="F220" s="124">
        <v>0</v>
      </c>
      <c r="G220" s="124">
        <v>0</v>
      </c>
      <c r="H220" s="124">
        <v>0</v>
      </c>
      <c r="I220" s="125" t="s">
        <v>517</v>
      </c>
      <c r="J220" s="125" t="s">
        <v>1265</v>
      </c>
    </row>
    <row r="221" spans="1:10" ht="10.5" hidden="1" x14ac:dyDescent="0.25">
      <c r="A221" s="126" t="s">
        <v>1562</v>
      </c>
      <c r="B221" s="126" t="s">
        <v>1563</v>
      </c>
      <c r="C221" s="126" t="s">
        <v>1248</v>
      </c>
      <c r="D221" s="126" t="s">
        <v>1248</v>
      </c>
      <c r="E221" s="126" t="s">
        <v>1248</v>
      </c>
      <c r="F221" s="127">
        <v>0</v>
      </c>
      <c r="G221" s="127">
        <v>0</v>
      </c>
      <c r="H221" s="127">
        <v>0</v>
      </c>
      <c r="I221" s="128" t="s">
        <v>517</v>
      </c>
      <c r="J221" s="128" t="s">
        <v>10</v>
      </c>
    </row>
    <row r="222" spans="1:10" hidden="1" x14ac:dyDescent="0.2">
      <c r="A222" s="123" t="s">
        <v>1564</v>
      </c>
      <c r="B222" s="123" t="s">
        <v>1565</v>
      </c>
      <c r="C222" s="123" t="s">
        <v>1566</v>
      </c>
      <c r="D222" s="123" t="s">
        <v>1567</v>
      </c>
      <c r="E222" s="123" t="s">
        <v>1541</v>
      </c>
      <c r="F222" s="124">
        <v>0</v>
      </c>
      <c r="G222" s="124">
        <v>0</v>
      </c>
      <c r="H222" s="124">
        <v>0</v>
      </c>
      <c r="I222" s="125" t="s">
        <v>517</v>
      </c>
      <c r="J222" s="125" t="s">
        <v>1265</v>
      </c>
    </row>
    <row r="223" spans="1:10" hidden="1" x14ac:dyDescent="0.2">
      <c r="A223" s="123" t="s">
        <v>1568</v>
      </c>
      <c r="B223" s="123" t="s">
        <v>1569</v>
      </c>
      <c r="C223" s="123" t="s">
        <v>1566</v>
      </c>
      <c r="D223" s="123" t="s">
        <v>1567</v>
      </c>
      <c r="E223" s="123" t="s">
        <v>1541</v>
      </c>
      <c r="F223" s="124">
        <v>0</v>
      </c>
      <c r="G223" s="124">
        <v>0</v>
      </c>
      <c r="H223" s="124">
        <v>0</v>
      </c>
      <c r="I223" s="125" t="s">
        <v>517</v>
      </c>
      <c r="J223" s="125" t="s">
        <v>1265</v>
      </c>
    </row>
    <row r="224" spans="1:10" hidden="1" x14ac:dyDescent="0.2">
      <c r="A224" s="123" t="s">
        <v>1570</v>
      </c>
      <c r="B224" s="123" t="s">
        <v>1571</v>
      </c>
      <c r="C224" s="123" t="s">
        <v>1566</v>
      </c>
      <c r="D224" s="123" t="s">
        <v>1567</v>
      </c>
      <c r="E224" s="123" t="s">
        <v>1541</v>
      </c>
      <c r="F224" s="124">
        <v>0</v>
      </c>
      <c r="G224" s="124">
        <v>0</v>
      </c>
      <c r="H224" s="124">
        <v>0</v>
      </c>
      <c r="I224" s="125" t="s">
        <v>517</v>
      </c>
      <c r="J224" s="125" t="s">
        <v>1265</v>
      </c>
    </row>
    <row r="225" spans="1:10" hidden="1" x14ac:dyDescent="0.2">
      <c r="A225" s="123" t="s">
        <v>1572</v>
      </c>
      <c r="B225" s="123" t="s">
        <v>1573</v>
      </c>
      <c r="C225" s="123" t="s">
        <v>1566</v>
      </c>
      <c r="D225" s="123" t="s">
        <v>1567</v>
      </c>
      <c r="E225" s="123" t="s">
        <v>1541</v>
      </c>
      <c r="F225" s="124">
        <v>0</v>
      </c>
      <c r="G225" s="124">
        <v>0</v>
      </c>
      <c r="H225" s="124">
        <v>0</v>
      </c>
      <c r="I225" s="125" t="s">
        <v>517</v>
      </c>
      <c r="J225" s="125" t="s">
        <v>1265</v>
      </c>
    </row>
    <row r="226" spans="1:10" hidden="1" x14ac:dyDescent="0.2">
      <c r="A226" s="123" t="s">
        <v>1574</v>
      </c>
      <c r="B226" s="123" t="s">
        <v>1575</v>
      </c>
      <c r="C226" s="123" t="s">
        <v>1566</v>
      </c>
      <c r="D226" s="123" t="s">
        <v>1567</v>
      </c>
      <c r="E226" s="123" t="s">
        <v>1541</v>
      </c>
      <c r="F226" s="124">
        <v>0</v>
      </c>
      <c r="G226" s="124">
        <v>0</v>
      </c>
      <c r="H226" s="124">
        <v>0</v>
      </c>
      <c r="I226" s="125" t="s">
        <v>517</v>
      </c>
      <c r="J226" s="125" t="s">
        <v>1265</v>
      </c>
    </row>
    <row r="227" spans="1:10" hidden="1" x14ac:dyDescent="0.2">
      <c r="A227" s="123" t="s">
        <v>1576</v>
      </c>
      <c r="B227" s="123" t="s">
        <v>1577</v>
      </c>
      <c r="C227" s="123" t="s">
        <v>1566</v>
      </c>
      <c r="D227" s="123" t="s">
        <v>1567</v>
      </c>
      <c r="E227" s="123" t="s">
        <v>1541</v>
      </c>
      <c r="F227" s="124">
        <v>0</v>
      </c>
      <c r="G227" s="124">
        <v>0</v>
      </c>
      <c r="H227" s="124">
        <v>0</v>
      </c>
      <c r="I227" s="125" t="s">
        <v>517</v>
      </c>
      <c r="J227" s="125" t="s">
        <v>1265</v>
      </c>
    </row>
    <row r="228" spans="1:10" hidden="1" x14ac:dyDescent="0.2">
      <c r="A228" s="123" t="s">
        <v>1578</v>
      </c>
      <c r="B228" s="123" t="s">
        <v>1579</v>
      </c>
      <c r="C228" s="123" t="s">
        <v>1566</v>
      </c>
      <c r="D228" s="123" t="s">
        <v>1567</v>
      </c>
      <c r="E228" s="123" t="s">
        <v>1541</v>
      </c>
      <c r="F228" s="124">
        <v>0</v>
      </c>
      <c r="G228" s="124">
        <v>0</v>
      </c>
      <c r="H228" s="124">
        <v>0</v>
      </c>
      <c r="I228" s="125" t="s">
        <v>517</v>
      </c>
      <c r="J228" s="125" t="s">
        <v>1265</v>
      </c>
    </row>
    <row r="229" spans="1:10" hidden="1" x14ac:dyDescent="0.2">
      <c r="A229" s="123" t="s">
        <v>1580</v>
      </c>
      <c r="B229" s="123" t="s">
        <v>1581</v>
      </c>
      <c r="C229" s="123" t="s">
        <v>1566</v>
      </c>
      <c r="D229" s="123" t="s">
        <v>1567</v>
      </c>
      <c r="E229" s="123" t="s">
        <v>1541</v>
      </c>
      <c r="F229" s="124">
        <v>0</v>
      </c>
      <c r="G229" s="124">
        <v>0</v>
      </c>
      <c r="H229" s="124">
        <v>0</v>
      </c>
      <c r="I229" s="125" t="s">
        <v>517</v>
      </c>
      <c r="J229" s="125" t="s">
        <v>1265</v>
      </c>
    </row>
    <row r="230" spans="1:10" hidden="1" x14ac:dyDescent="0.2">
      <c r="A230" s="123" t="s">
        <v>1582</v>
      </c>
      <c r="B230" s="123" t="s">
        <v>1583</v>
      </c>
      <c r="C230" s="123" t="s">
        <v>1566</v>
      </c>
      <c r="D230" s="123" t="s">
        <v>1567</v>
      </c>
      <c r="E230" s="123" t="s">
        <v>1541</v>
      </c>
      <c r="F230" s="124">
        <v>0</v>
      </c>
      <c r="G230" s="124">
        <v>0</v>
      </c>
      <c r="H230" s="124">
        <v>0</v>
      </c>
      <c r="I230" s="125" t="s">
        <v>517</v>
      </c>
      <c r="J230" s="125" t="s">
        <v>1265</v>
      </c>
    </row>
    <row r="231" spans="1:10" hidden="1" x14ac:dyDescent="0.2">
      <c r="A231" s="123" t="s">
        <v>1584</v>
      </c>
      <c r="B231" s="123" t="s">
        <v>1585</v>
      </c>
      <c r="C231" s="123" t="s">
        <v>1566</v>
      </c>
      <c r="D231" s="123" t="s">
        <v>1567</v>
      </c>
      <c r="E231" s="123" t="s">
        <v>1541</v>
      </c>
      <c r="F231" s="124">
        <v>0</v>
      </c>
      <c r="G231" s="124">
        <v>0</v>
      </c>
      <c r="H231" s="124">
        <v>0</v>
      </c>
      <c r="I231" s="125" t="s">
        <v>517</v>
      </c>
      <c r="J231" s="125" t="s">
        <v>1265</v>
      </c>
    </row>
    <row r="232" spans="1:10" ht="10.5" hidden="1" x14ac:dyDescent="0.25">
      <c r="A232" s="126" t="s">
        <v>1586</v>
      </c>
      <c r="B232" s="126" t="s">
        <v>1587</v>
      </c>
      <c r="C232" s="126" t="s">
        <v>1248</v>
      </c>
      <c r="D232" s="126" t="s">
        <v>1248</v>
      </c>
      <c r="E232" s="126" t="s">
        <v>1248</v>
      </c>
      <c r="F232" s="127">
        <v>291282464</v>
      </c>
      <c r="G232" s="127">
        <v>0</v>
      </c>
      <c r="H232" s="127">
        <v>0</v>
      </c>
      <c r="I232" s="128" t="s">
        <v>517</v>
      </c>
      <c r="J232" s="128" t="s">
        <v>10</v>
      </c>
    </row>
    <row r="233" spans="1:10" hidden="1" x14ac:dyDescent="0.2">
      <c r="A233" s="123" t="s">
        <v>1588</v>
      </c>
      <c r="B233" s="123" t="s">
        <v>1589</v>
      </c>
      <c r="C233" s="123" t="s">
        <v>1262</v>
      </c>
      <c r="D233" s="123" t="s">
        <v>1263</v>
      </c>
      <c r="E233" s="123" t="s">
        <v>1541</v>
      </c>
      <c r="F233" s="124">
        <v>0</v>
      </c>
      <c r="G233" s="124">
        <v>0</v>
      </c>
      <c r="H233" s="124">
        <v>0</v>
      </c>
      <c r="I233" s="125" t="s">
        <v>517</v>
      </c>
      <c r="J233" s="125" t="s">
        <v>1265</v>
      </c>
    </row>
    <row r="234" spans="1:10" hidden="1" x14ac:dyDescent="0.2">
      <c r="A234" s="123" t="s">
        <v>1590</v>
      </c>
      <c r="B234" s="123" t="s">
        <v>1591</v>
      </c>
      <c r="C234" s="123" t="s">
        <v>1262</v>
      </c>
      <c r="D234" s="123" t="s">
        <v>1263</v>
      </c>
      <c r="E234" s="123" t="s">
        <v>1541</v>
      </c>
      <c r="F234" s="124">
        <v>0</v>
      </c>
      <c r="G234" s="124">
        <v>0</v>
      </c>
      <c r="H234" s="124">
        <v>0</v>
      </c>
      <c r="I234" s="125" t="s">
        <v>517</v>
      </c>
      <c r="J234" s="125" t="s">
        <v>1265</v>
      </c>
    </row>
    <row r="235" spans="1:10" hidden="1" x14ac:dyDescent="0.2">
      <c r="A235" s="123" t="s">
        <v>1592</v>
      </c>
      <c r="B235" s="123" t="s">
        <v>1593</v>
      </c>
      <c r="C235" s="123" t="s">
        <v>1262</v>
      </c>
      <c r="D235" s="123" t="s">
        <v>1263</v>
      </c>
      <c r="E235" s="123" t="s">
        <v>1541</v>
      </c>
      <c r="F235" s="124">
        <v>0</v>
      </c>
      <c r="G235" s="124">
        <v>0</v>
      </c>
      <c r="H235" s="124">
        <v>0</v>
      </c>
      <c r="I235" s="125" t="s">
        <v>517</v>
      </c>
      <c r="J235" s="125" t="s">
        <v>1265</v>
      </c>
    </row>
    <row r="236" spans="1:10" hidden="1" x14ac:dyDescent="0.2">
      <c r="A236" s="123" t="s">
        <v>1594</v>
      </c>
      <c r="B236" s="123" t="s">
        <v>1595</v>
      </c>
      <c r="C236" s="123" t="s">
        <v>1262</v>
      </c>
      <c r="D236" s="123" t="s">
        <v>1263</v>
      </c>
      <c r="E236" s="123" t="s">
        <v>1541</v>
      </c>
      <c r="F236" s="124">
        <v>0</v>
      </c>
      <c r="G236" s="124">
        <v>0</v>
      </c>
      <c r="H236" s="124">
        <v>0</v>
      </c>
      <c r="I236" s="125" t="s">
        <v>517</v>
      </c>
      <c r="J236" s="125" t="s">
        <v>1265</v>
      </c>
    </row>
    <row r="237" spans="1:10" hidden="1" x14ac:dyDescent="0.2">
      <c r="A237" s="123" t="s">
        <v>1596</v>
      </c>
      <c r="B237" s="123" t="s">
        <v>1597</v>
      </c>
      <c r="C237" s="123" t="s">
        <v>1262</v>
      </c>
      <c r="D237" s="123" t="s">
        <v>1263</v>
      </c>
      <c r="E237" s="123" t="s">
        <v>1541</v>
      </c>
      <c r="F237" s="124">
        <v>0</v>
      </c>
      <c r="G237" s="124">
        <v>0</v>
      </c>
      <c r="H237" s="124">
        <v>0</v>
      </c>
      <c r="I237" s="125" t="s">
        <v>517</v>
      </c>
      <c r="J237" s="125" t="s">
        <v>1265</v>
      </c>
    </row>
    <row r="238" spans="1:10" hidden="1" x14ac:dyDescent="0.2">
      <c r="A238" s="123" t="s">
        <v>1598</v>
      </c>
      <c r="B238" s="123" t="s">
        <v>1599</v>
      </c>
      <c r="C238" s="123" t="s">
        <v>1262</v>
      </c>
      <c r="D238" s="123" t="s">
        <v>1263</v>
      </c>
      <c r="E238" s="123" t="s">
        <v>1541</v>
      </c>
      <c r="F238" s="124">
        <v>0</v>
      </c>
      <c r="G238" s="124">
        <v>0</v>
      </c>
      <c r="H238" s="124">
        <v>0</v>
      </c>
      <c r="I238" s="125" t="s">
        <v>517</v>
      </c>
      <c r="J238" s="125" t="s">
        <v>1265</v>
      </c>
    </row>
    <row r="239" spans="1:10" hidden="1" x14ac:dyDescent="0.2">
      <c r="A239" s="123" t="s">
        <v>1600</v>
      </c>
      <c r="B239" s="123" t="s">
        <v>1601</v>
      </c>
      <c r="C239" s="123" t="s">
        <v>1262</v>
      </c>
      <c r="D239" s="123" t="s">
        <v>1263</v>
      </c>
      <c r="E239" s="123" t="s">
        <v>1541</v>
      </c>
      <c r="F239" s="124">
        <v>291282464</v>
      </c>
      <c r="G239" s="124">
        <v>0</v>
      </c>
      <c r="H239" s="124">
        <v>0</v>
      </c>
      <c r="I239" s="125" t="s">
        <v>517</v>
      </c>
      <c r="J239" s="125" t="s">
        <v>1265</v>
      </c>
    </row>
    <row r="240" spans="1:10" hidden="1" x14ac:dyDescent="0.2">
      <c r="A240" s="123" t="s">
        <v>1602</v>
      </c>
      <c r="B240" s="123" t="s">
        <v>1603</v>
      </c>
      <c r="C240" s="123" t="s">
        <v>1248</v>
      </c>
      <c r="D240" s="123" t="s">
        <v>1248</v>
      </c>
      <c r="E240" s="123" t="s">
        <v>1248</v>
      </c>
      <c r="F240" s="124">
        <v>0</v>
      </c>
      <c r="G240" s="124">
        <v>0</v>
      </c>
      <c r="H240" s="124">
        <v>0</v>
      </c>
      <c r="I240" s="125"/>
      <c r="J240" s="125"/>
    </row>
    <row r="241" spans="1:10" ht="10.5" hidden="1" x14ac:dyDescent="0.25">
      <c r="A241" s="126" t="s">
        <v>1604</v>
      </c>
      <c r="B241" s="126" t="s">
        <v>1605</v>
      </c>
      <c r="C241" s="126" t="s">
        <v>1248</v>
      </c>
      <c r="D241" s="126" t="s">
        <v>1248</v>
      </c>
      <c r="E241" s="126" t="s">
        <v>1248</v>
      </c>
      <c r="F241" s="127">
        <v>0</v>
      </c>
      <c r="G241" s="127">
        <v>0</v>
      </c>
      <c r="H241" s="127">
        <v>0</v>
      </c>
      <c r="I241" s="128" t="s">
        <v>517</v>
      </c>
      <c r="J241" s="128" t="s">
        <v>10</v>
      </c>
    </row>
    <row r="242" spans="1:10" hidden="1" x14ac:dyDescent="0.2">
      <c r="A242" s="123" t="s">
        <v>1606</v>
      </c>
      <c r="B242" s="123" t="s">
        <v>1607</v>
      </c>
      <c r="C242" s="123" t="s">
        <v>1566</v>
      </c>
      <c r="D242" s="123" t="s">
        <v>1567</v>
      </c>
      <c r="E242" s="123" t="s">
        <v>1541</v>
      </c>
      <c r="F242" s="124">
        <v>0</v>
      </c>
      <c r="G242" s="124">
        <v>0</v>
      </c>
      <c r="H242" s="124">
        <v>0</v>
      </c>
      <c r="I242" s="125" t="s">
        <v>517</v>
      </c>
      <c r="J242" s="125" t="s">
        <v>1265</v>
      </c>
    </row>
    <row r="243" spans="1:10" hidden="1" x14ac:dyDescent="0.2">
      <c r="A243" s="123" t="s">
        <v>1608</v>
      </c>
      <c r="B243" s="123" t="s">
        <v>1609</v>
      </c>
      <c r="C243" s="123" t="s">
        <v>1248</v>
      </c>
      <c r="D243" s="123" t="s">
        <v>1248</v>
      </c>
      <c r="E243" s="123" t="s">
        <v>1248</v>
      </c>
      <c r="F243" s="124">
        <v>320000000</v>
      </c>
      <c r="G243" s="124">
        <v>259742767</v>
      </c>
      <c r="H243" s="124">
        <v>214012767</v>
      </c>
      <c r="I243" s="125"/>
      <c r="J243" s="125"/>
    </row>
    <row r="244" spans="1:10" ht="10.5" hidden="1" x14ac:dyDescent="0.25">
      <c r="A244" s="126" t="s">
        <v>1610</v>
      </c>
      <c r="B244" s="126" t="s">
        <v>1611</v>
      </c>
      <c r="C244" s="126" t="s">
        <v>1248</v>
      </c>
      <c r="D244" s="126" t="s">
        <v>1248</v>
      </c>
      <c r="E244" s="126" t="s">
        <v>1248</v>
      </c>
      <c r="F244" s="127">
        <v>320000000</v>
      </c>
      <c r="G244" s="127">
        <v>259742767</v>
      </c>
      <c r="H244" s="127">
        <v>214012767</v>
      </c>
      <c r="I244" s="128" t="s">
        <v>517</v>
      </c>
      <c r="J244" s="128" t="s">
        <v>10</v>
      </c>
    </row>
    <row r="245" spans="1:10" hidden="1" x14ac:dyDescent="0.2">
      <c r="A245" s="123" t="s">
        <v>1612</v>
      </c>
      <c r="B245" s="123" t="s">
        <v>1613</v>
      </c>
      <c r="C245" s="123" t="s">
        <v>1262</v>
      </c>
      <c r="D245" s="123" t="s">
        <v>1263</v>
      </c>
      <c r="E245" s="123" t="s">
        <v>1512</v>
      </c>
      <c r="F245" s="124">
        <v>47461700</v>
      </c>
      <c r="G245" s="124">
        <v>0</v>
      </c>
      <c r="H245" s="124">
        <v>0</v>
      </c>
      <c r="I245" s="125" t="s">
        <v>517</v>
      </c>
      <c r="J245" s="125" t="s">
        <v>1265</v>
      </c>
    </row>
    <row r="246" spans="1:10" hidden="1" x14ac:dyDescent="0.2">
      <c r="A246" s="123" t="s">
        <v>1614</v>
      </c>
      <c r="B246" s="123" t="s">
        <v>1615</v>
      </c>
      <c r="C246" s="123" t="s">
        <v>1262</v>
      </c>
      <c r="D246" s="123" t="s">
        <v>1263</v>
      </c>
      <c r="E246" s="123" t="s">
        <v>1512</v>
      </c>
      <c r="F246" s="124">
        <v>51639100</v>
      </c>
      <c r="G246" s="124">
        <v>51639100</v>
      </c>
      <c r="H246" s="124">
        <v>27509100</v>
      </c>
      <c r="I246" s="125" t="s">
        <v>517</v>
      </c>
      <c r="J246" s="125" t="s">
        <v>1265</v>
      </c>
    </row>
    <row r="247" spans="1:10" hidden="1" x14ac:dyDescent="0.2">
      <c r="A247" s="123" t="s">
        <v>1616</v>
      </c>
      <c r="B247" s="123" t="s">
        <v>1391</v>
      </c>
      <c r="C247" s="123" t="s">
        <v>1262</v>
      </c>
      <c r="D247" s="123" t="s">
        <v>1263</v>
      </c>
      <c r="E247" s="123" t="s">
        <v>1512</v>
      </c>
      <c r="F247" s="124">
        <v>19800000</v>
      </c>
      <c r="G247" s="124">
        <v>19800000</v>
      </c>
      <c r="H247" s="124">
        <v>19800000</v>
      </c>
      <c r="I247" s="125" t="s">
        <v>517</v>
      </c>
      <c r="J247" s="125" t="s">
        <v>1265</v>
      </c>
    </row>
    <row r="248" spans="1:10" hidden="1" x14ac:dyDescent="0.2">
      <c r="A248" s="123" t="s">
        <v>1617</v>
      </c>
      <c r="B248" s="123" t="s">
        <v>1618</v>
      </c>
      <c r="C248" s="123" t="s">
        <v>1262</v>
      </c>
      <c r="D248" s="123" t="s">
        <v>1263</v>
      </c>
      <c r="E248" s="123" t="s">
        <v>1512</v>
      </c>
      <c r="F248" s="124">
        <v>19800000</v>
      </c>
      <c r="G248" s="124">
        <v>19800000</v>
      </c>
      <c r="H248" s="124">
        <v>19800000</v>
      </c>
      <c r="I248" s="125" t="s">
        <v>517</v>
      </c>
      <c r="J248" s="125" t="s">
        <v>1265</v>
      </c>
    </row>
    <row r="249" spans="1:10" hidden="1" x14ac:dyDescent="0.2">
      <c r="A249" s="123" t="s">
        <v>1619</v>
      </c>
      <c r="B249" s="123" t="s">
        <v>1620</v>
      </c>
      <c r="C249" s="123" t="s">
        <v>1262</v>
      </c>
      <c r="D249" s="123" t="s">
        <v>1263</v>
      </c>
      <c r="E249" s="123" t="s">
        <v>1512</v>
      </c>
      <c r="F249" s="124">
        <v>16500000</v>
      </c>
      <c r="G249" s="124">
        <v>16500000</v>
      </c>
      <c r="H249" s="124">
        <v>16500000</v>
      </c>
      <c r="I249" s="125" t="s">
        <v>517</v>
      </c>
      <c r="J249" s="125" t="s">
        <v>1265</v>
      </c>
    </row>
    <row r="250" spans="1:10" hidden="1" x14ac:dyDescent="0.2">
      <c r="A250" s="123" t="s">
        <v>1621</v>
      </c>
      <c r="B250" s="123" t="s">
        <v>1409</v>
      </c>
      <c r="C250" s="123" t="s">
        <v>1262</v>
      </c>
      <c r="D250" s="123" t="s">
        <v>1263</v>
      </c>
      <c r="E250" s="123" t="s">
        <v>1512</v>
      </c>
      <c r="F250" s="124">
        <v>110190800</v>
      </c>
      <c r="G250" s="124">
        <v>110186667</v>
      </c>
      <c r="H250" s="124">
        <v>108586667</v>
      </c>
      <c r="I250" s="125" t="s">
        <v>517</v>
      </c>
      <c r="J250" s="125" t="s">
        <v>1265</v>
      </c>
    </row>
    <row r="251" spans="1:10" hidden="1" x14ac:dyDescent="0.2">
      <c r="A251" s="123" t="s">
        <v>1622</v>
      </c>
      <c r="B251" s="123" t="s">
        <v>1623</v>
      </c>
      <c r="C251" s="123" t="s">
        <v>1262</v>
      </c>
      <c r="D251" s="123" t="s">
        <v>1263</v>
      </c>
      <c r="E251" s="123" t="s">
        <v>1512</v>
      </c>
      <c r="F251" s="124">
        <v>1900000</v>
      </c>
      <c r="G251" s="124">
        <v>1900000</v>
      </c>
      <c r="H251" s="124">
        <v>1900000</v>
      </c>
      <c r="I251" s="125" t="s">
        <v>517</v>
      </c>
      <c r="J251" s="125" t="s">
        <v>1265</v>
      </c>
    </row>
    <row r="252" spans="1:10" hidden="1" x14ac:dyDescent="0.2">
      <c r="A252" s="123" t="s">
        <v>1624</v>
      </c>
      <c r="B252" s="123" t="s">
        <v>1287</v>
      </c>
      <c r="C252" s="123" t="s">
        <v>1262</v>
      </c>
      <c r="D252" s="123" t="s">
        <v>1263</v>
      </c>
      <c r="E252" s="123" t="s">
        <v>1512</v>
      </c>
      <c r="F252" s="124">
        <v>20000000</v>
      </c>
      <c r="G252" s="124">
        <v>20000000</v>
      </c>
      <c r="H252" s="124">
        <v>0</v>
      </c>
      <c r="I252" s="125" t="s">
        <v>517</v>
      </c>
      <c r="J252" s="125" t="s">
        <v>1265</v>
      </c>
    </row>
    <row r="253" spans="1:10" hidden="1" x14ac:dyDescent="0.2">
      <c r="A253" s="123" t="s">
        <v>1625</v>
      </c>
      <c r="B253" s="123" t="s">
        <v>1626</v>
      </c>
      <c r="C253" s="123" t="s">
        <v>1262</v>
      </c>
      <c r="D253" s="123" t="s">
        <v>1263</v>
      </c>
      <c r="E253" s="123" t="s">
        <v>1512</v>
      </c>
      <c r="F253" s="124">
        <v>0</v>
      </c>
      <c r="G253" s="124">
        <v>0</v>
      </c>
      <c r="H253" s="124">
        <v>0</v>
      </c>
      <c r="I253" s="125" t="s">
        <v>517</v>
      </c>
      <c r="J253" s="125" t="s">
        <v>1265</v>
      </c>
    </row>
    <row r="254" spans="1:10" hidden="1" x14ac:dyDescent="0.2">
      <c r="A254" s="123" t="s">
        <v>1627</v>
      </c>
      <c r="B254" s="123" t="s">
        <v>1628</v>
      </c>
      <c r="C254" s="123" t="s">
        <v>1262</v>
      </c>
      <c r="D254" s="123" t="s">
        <v>1263</v>
      </c>
      <c r="E254" s="123" t="s">
        <v>1512</v>
      </c>
      <c r="F254" s="124">
        <v>32708400</v>
      </c>
      <c r="G254" s="124">
        <v>19917000</v>
      </c>
      <c r="H254" s="124">
        <v>19917000</v>
      </c>
      <c r="I254" s="125" t="s">
        <v>517</v>
      </c>
      <c r="J254" s="125" t="s">
        <v>1265</v>
      </c>
    </row>
    <row r="255" spans="1:10" ht="10.5" hidden="1" x14ac:dyDescent="0.25">
      <c r="A255" s="126" t="s">
        <v>1629</v>
      </c>
      <c r="B255" s="126" t="s">
        <v>1630</v>
      </c>
      <c r="C255" s="126" t="s">
        <v>1248</v>
      </c>
      <c r="D255" s="126" t="s">
        <v>1248</v>
      </c>
      <c r="E255" s="126" t="s">
        <v>1248</v>
      </c>
      <c r="F255" s="127">
        <v>0</v>
      </c>
      <c r="G255" s="127">
        <v>0</v>
      </c>
      <c r="H255" s="127">
        <v>0</v>
      </c>
      <c r="I255" s="128" t="s">
        <v>517</v>
      </c>
      <c r="J255" s="128" t="s">
        <v>10</v>
      </c>
    </row>
    <row r="256" spans="1:10" hidden="1" x14ac:dyDescent="0.2">
      <c r="A256" s="123" t="s">
        <v>1631</v>
      </c>
      <c r="B256" s="123" t="s">
        <v>1632</v>
      </c>
      <c r="C256" s="123" t="s">
        <v>1262</v>
      </c>
      <c r="D256" s="123" t="s">
        <v>1263</v>
      </c>
      <c r="E256" s="123" t="s">
        <v>1541</v>
      </c>
      <c r="F256" s="124">
        <v>0</v>
      </c>
      <c r="G256" s="124">
        <v>0</v>
      </c>
      <c r="H256" s="124">
        <v>0</v>
      </c>
      <c r="I256" s="125" t="s">
        <v>517</v>
      </c>
      <c r="J256" s="125" t="s">
        <v>1265</v>
      </c>
    </row>
    <row r="257" spans="1:10" hidden="1" x14ac:dyDescent="0.2">
      <c r="A257" s="123" t="s">
        <v>1633</v>
      </c>
      <c r="B257" s="123" t="s">
        <v>1634</v>
      </c>
      <c r="C257" s="123" t="s">
        <v>1262</v>
      </c>
      <c r="D257" s="123" t="s">
        <v>1263</v>
      </c>
      <c r="E257" s="123" t="s">
        <v>1541</v>
      </c>
      <c r="F257" s="124">
        <v>0</v>
      </c>
      <c r="G257" s="124">
        <v>0</v>
      </c>
      <c r="H257" s="124">
        <v>0</v>
      </c>
      <c r="I257" s="125" t="s">
        <v>517</v>
      </c>
      <c r="J257" s="125" t="s">
        <v>1265</v>
      </c>
    </row>
    <row r="258" spans="1:10" hidden="1" x14ac:dyDescent="0.2">
      <c r="A258" s="123" t="s">
        <v>1635</v>
      </c>
      <c r="B258" s="123" t="s">
        <v>1636</v>
      </c>
      <c r="C258" s="123" t="s">
        <v>1262</v>
      </c>
      <c r="D258" s="123" t="s">
        <v>1263</v>
      </c>
      <c r="E258" s="123" t="s">
        <v>1541</v>
      </c>
      <c r="F258" s="124">
        <v>0</v>
      </c>
      <c r="G258" s="124">
        <v>0</v>
      </c>
      <c r="H258" s="124">
        <v>0</v>
      </c>
      <c r="I258" s="125" t="s">
        <v>517</v>
      </c>
      <c r="J258" s="125" t="s">
        <v>1265</v>
      </c>
    </row>
    <row r="259" spans="1:10" hidden="1" x14ac:dyDescent="0.2">
      <c r="A259" s="123" t="s">
        <v>1637</v>
      </c>
      <c r="B259" s="123" t="s">
        <v>1638</v>
      </c>
      <c r="C259" s="123" t="s">
        <v>1262</v>
      </c>
      <c r="D259" s="123" t="s">
        <v>1263</v>
      </c>
      <c r="E259" s="123" t="s">
        <v>1541</v>
      </c>
      <c r="F259" s="124">
        <v>0</v>
      </c>
      <c r="G259" s="124">
        <v>0</v>
      </c>
      <c r="H259" s="124">
        <v>0</v>
      </c>
      <c r="I259" s="125" t="s">
        <v>517</v>
      </c>
      <c r="J259" s="125" t="s">
        <v>1265</v>
      </c>
    </row>
    <row r="260" spans="1:10" hidden="1" x14ac:dyDescent="0.2">
      <c r="A260" s="123" t="s">
        <v>1639</v>
      </c>
      <c r="B260" s="123" t="s">
        <v>1640</v>
      </c>
      <c r="C260" s="123" t="s">
        <v>1262</v>
      </c>
      <c r="D260" s="123" t="s">
        <v>1263</v>
      </c>
      <c r="E260" s="123" t="s">
        <v>1541</v>
      </c>
      <c r="F260" s="124">
        <v>0</v>
      </c>
      <c r="G260" s="124">
        <v>0</v>
      </c>
      <c r="H260" s="124">
        <v>0</v>
      </c>
      <c r="I260" s="125" t="s">
        <v>517</v>
      </c>
      <c r="J260" s="125" t="s">
        <v>1265</v>
      </c>
    </row>
    <row r="261" spans="1:10" hidden="1" x14ac:dyDescent="0.2">
      <c r="A261" s="123" t="s">
        <v>1641</v>
      </c>
      <c r="B261" s="123" t="s">
        <v>1642</v>
      </c>
      <c r="C261" s="123" t="s">
        <v>1262</v>
      </c>
      <c r="D261" s="123" t="s">
        <v>1263</v>
      </c>
      <c r="E261" s="123" t="s">
        <v>1541</v>
      </c>
      <c r="F261" s="124">
        <v>0</v>
      </c>
      <c r="G261" s="124">
        <v>0</v>
      </c>
      <c r="H261" s="124">
        <v>0</v>
      </c>
      <c r="I261" s="125" t="s">
        <v>517</v>
      </c>
      <c r="J261" s="125" t="s">
        <v>1265</v>
      </c>
    </row>
    <row r="262" spans="1:10" hidden="1" x14ac:dyDescent="0.2">
      <c r="A262" s="123" t="s">
        <v>1643</v>
      </c>
      <c r="B262" s="123" t="s">
        <v>1644</v>
      </c>
      <c r="C262" s="123" t="s">
        <v>1262</v>
      </c>
      <c r="D262" s="123" t="s">
        <v>1263</v>
      </c>
      <c r="E262" s="123" t="s">
        <v>1541</v>
      </c>
      <c r="F262" s="124">
        <v>0</v>
      </c>
      <c r="G262" s="124">
        <v>0</v>
      </c>
      <c r="H262" s="124">
        <v>0</v>
      </c>
      <c r="I262" s="125" t="s">
        <v>517</v>
      </c>
      <c r="J262" s="125" t="s">
        <v>1265</v>
      </c>
    </row>
    <row r="263" spans="1:10" hidden="1" x14ac:dyDescent="0.2">
      <c r="A263" s="123" t="s">
        <v>1645</v>
      </c>
      <c r="B263" s="123" t="s">
        <v>1646</v>
      </c>
      <c r="C263" s="123" t="s">
        <v>1262</v>
      </c>
      <c r="D263" s="123" t="s">
        <v>1263</v>
      </c>
      <c r="E263" s="123" t="s">
        <v>1541</v>
      </c>
      <c r="F263" s="124">
        <v>0</v>
      </c>
      <c r="G263" s="124">
        <v>0</v>
      </c>
      <c r="H263" s="124">
        <v>0</v>
      </c>
      <c r="I263" s="125" t="s">
        <v>517</v>
      </c>
      <c r="J263" s="125" t="s">
        <v>1265</v>
      </c>
    </row>
    <row r="264" spans="1:10" ht="10.5" hidden="1" x14ac:dyDescent="0.25">
      <c r="A264" s="126" t="s">
        <v>1647</v>
      </c>
      <c r="B264" s="126" t="s">
        <v>1648</v>
      </c>
      <c r="C264" s="126" t="s">
        <v>1248</v>
      </c>
      <c r="D264" s="126" t="s">
        <v>1248</v>
      </c>
      <c r="E264" s="126" t="s">
        <v>1248</v>
      </c>
      <c r="F264" s="127">
        <v>0</v>
      </c>
      <c r="G264" s="127">
        <v>0</v>
      </c>
      <c r="H264" s="127">
        <v>0</v>
      </c>
      <c r="I264" s="128" t="s">
        <v>517</v>
      </c>
      <c r="J264" s="128" t="s">
        <v>10</v>
      </c>
    </row>
    <row r="265" spans="1:10" hidden="1" x14ac:dyDescent="0.2">
      <c r="A265" s="123" t="s">
        <v>1649</v>
      </c>
      <c r="B265" s="123" t="s">
        <v>1650</v>
      </c>
      <c r="C265" s="123" t="s">
        <v>1262</v>
      </c>
      <c r="D265" s="123" t="s">
        <v>1263</v>
      </c>
      <c r="E265" s="123" t="s">
        <v>1541</v>
      </c>
      <c r="F265" s="124">
        <v>0</v>
      </c>
      <c r="G265" s="124">
        <v>0</v>
      </c>
      <c r="H265" s="124">
        <v>0</v>
      </c>
      <c r="I265" s="125" t="s">
        <v>517</v>
      </c>
      <c r="J265" s="125" t="s">
        <v>1265</v>
      </c>
    </row>
    <row r="266" spans="1:10" hidden="1" x14ac:dyDescent="0.2">
      <c r="A266" s="123" t="s">
        <v>1651</v>
      </c>
      <c r="B266" s="123" t="s">
        <v>1652</v>
      </c>
      <c r="C266" s="123" t="s">
        <v>1262</v>
      </c>
      <c r="D266" s="123" t="s">
        <v>1263</v>
      </c>
      <c r="E266" s="123" t="s">
        <v>1541</v>
      </c>
      <c r="F266" s="124">
        <v>0</v>
      </c>
      <c r="G266" s="124">
        <v>0</v>
      </c>
      <c r="H266" s="124">
        <v>0</v>
      </c>
      <c r="I266" s="125" t="s">
        <v>517</v>
      </c>
      <c r="J266" s="125" t="s">
        <v>1265</v>
      </c>
    </row>
    <row r="267" spans="1:10" hidden="1" x14ac:dyDescent="0.2">
      <c r="A267" s="123" t="s">
        <v>1653</v>
      </c>
      <c r="B267" s="123" t="s">
        <v>1654</v>
      </c>
      <c r="C267" s="123" t="s">
        <v>1262</v>
      </c>
      <c r="D267" s="123" t="s">
        <v>1263</v>
      </c>
      <c r="E267" s="123" t="s">
        <v>1541</v>
      </c>
      <c r="F267" s="124">
        <v>0</v>
      </c>
      <c r="G267" s="124">
        <v>0</v>
      </c>
      <c r="H267" s="124">
        <v>0</v>
      </c>
      <c r="I267" s="125" t="s">
        <v>517</v>
      </c>
      <c r="J267" s="125" t="s">
        <v>1265</v>
      </c>
    </row>
    <row r="268" spans="1:10" hidden="1" x14ac:dyDescent="0.2">
      <c r="A268" s="123" t="s">
        <v>1655</v>
      </c>
      <c r="B268" s="123" t="s">
        <v>1656</v>
      </c>
      <c r="C268" s="123" t="s">
        <v>1262</v>
      </c>
      <c r="D268" s="123" t="s">
        <v>1263</v>
      </c>
      <c r="E268" s="123" t="s">
        <v>1541</v>
      </c>
      <c r="F268" s="124">
        <v>0</v>
      </c>
      <c r="G268" s="124">
        <v>0</v>
      </c>
      <c r="H268" s="124">
        <v>0</v>
      </c>
      <c r="I268" s="125" t="s">
        <v>517</v>
      </c>
      <c r="J268" s="125" t="s">
        <v>1265</v>
      </c>
    </row>
    <row r="269" spans="1:10" hidden="1" x14ac:dyDescent="0.2">
      <c r="A269" s="123" t="s">
        <v>1657</v>
      </c>
      <c r="B269" s="123" t="s">
        <v>1658</v>
      </c>
      <c r="C269" s="123" t="s">
        <v>1262</v>
      </c>
      <c r="D269" s="123" t="s">
        <v>1263</v>
      </c>
      <c r="E269" s="123" t="s">
        <v>1541</v>
      </c>
      <c r="F269" s="124">
        <v>0</v>
      </c>
      <c r="G269" s="124">
        <v>0</v>
      </c>
      <c r="H269" s="124">
        <v>0</v>
      </c>
      <c r="I269" s="125" t="s">
        <v>517</v>
      </c>
      <c r="J269" s="125" t="s">
        <v>1265</v>
      </c>
    </row>
    <row r="270" spans="1:10" hidden="1" x14ac:dyDescent="0.2">
      <c r="A270" s="123" t="s">
        <v>1659</v>
      </c>
      <c r="B270" s="123" t="s">
        <v>1660</v>
      </c>
      <c r="C270" s="123" t="s">
        <v>1262</v>
      </c>
      <c r="D270" s="123" t="s">
        <v>1263</v>
      </c>
      <c r="E270" s="123" t="s">
        <v>1541</v>
      </c>
      <c r="F270" s="124">
        <v>0</v>
      </c>
      <c r="G270" s="124">
        <v>0</v>
      </c>
      <c r="H270" s="124">
        <v>0</v>
      </c>
      <c r="I270" s="125" t="s">
        <v>517</v>
      </c>
      <c r="J270" s="125" t="s">
        <v>1265</v>
      </c>
    </row>
    <row r="271" spans="1:10" hidden="1" x14ac:dyDescent="0.2">
      <c r="A271" s="123" t="s">
        <v>1661</v>
      </c>
      <c r="B271" s="123" t="s">
        <v>1662</v>
      </c>
      <c r="C271" s="123" t="s">
        <v>1262</v>
      </c>
      <c r="D271" s="123" t="s">
        <v>1263</v>
      </c>
      <c r="E271" s="123" t="s">
        <v>1541</v>
      </c>
      <c r="F271" s="124">
        <v>0</v>
      </c>
      <c r="G271" s="124">
        <v>0</v>
      </c>
      <c r="H271" s="124">
        <v>0</v>
      </c>
      <c r="I271" s="125" t="s">
        <v>517</v>
      </c>
      <c r="J271" s="125" t="s">
        <v>1265</v>
      </c>
    </row>
    <row r="272" spans="1:10" hidden="1" x14ac:dyDescent="0.2">
      <c r="A272" s="123" t="s">
        <v>1663</v>
      </c>
      <c r="B272" s="123" t="s">
        <v>1664</v>
      </c>
      <c r="C272" s="123" t="s">
        <v>1262</v>
      </c>
      <c r="D272" s="123" t="s">
        <v>1263</v>
      </c>
      <c r="E272" s="123" t="s">
        <v>1541</v>
      </c>
      <c r="F272" s="124">
        <v>0</v>
      </c>
      <c r="G272" s="124">
        <v>0</v>
      </c>
      <c r="H272" s="124">
        <v>0</v>
      </c>
      <c r="I272" s="125" t="s">
        <v>517</v>
      </c>
      <c r="J272" s="125" t="s">
        <v>1265</v>
      </c>
    </row>
    <row r="273" spans="1:10" hidden="1" x14ac:dyDescent="0.2">
      <c r="A273" s="123" t="s">
        <v>1665</v>
      </c>
      <c r="B273" s="123" t="s">
        <v>1666</v>
      </c>
      <c r="C273" s="123" t="s">
        <v>1262</v>
      </c>
      <c r="D273" s="123" t="s">
        <v>1263</v>
      </c>
      <c r="E273" s="123" t="s">
        <v>1541</v>
      </c>
      <c r="F273" s="124">
        <v>0</v>
      </c>
      <c r="G273" s="124">
        <v>0</v>
      </c>
      <c r="H273" s="124">
        <v>0</v>
      </c>
      <c r="I273" s="125" t="s">
        <v>517</v>
      </c>
      <c r="J273" s="125" t="s">
        <v>1265</v>
      </c>
    </row>
    <row r="274" spans="1:10" ht="10.5" hidden="1" x14ac:dyDescent="0.25">
      <c r="A274" s="126" t="s">
        <v>1667</v>
      </c>
      <c r="B274" s="126" t="s">
        <v>1668</v>
      </c>
      <c r="C274" s="126" t="s">
        <v>1248</v>
      </c>
      <c r="D274" s="126" t="s">
        <v>1248</v>
      </c>
      <c r="E274" s="126" t="s">
        <v>1248</v>
      </c>
      <c r="F274" s="127">
        <v>412020000.16000003</v>
      </c>
      <c r="G274" s="127">
        <v>380700000</v>
      </c>
      <c r="H274" s="127">
        <v>320000000</v>
      </c>
      <c r="I274" s="128" t="s">
        <v>500</v>
      </c>
      <c r="J274" s="128" t="s">
        <v>10</v>
      </c>
    </row>
    <row r="275" spans="1:10" hidden="1" x14ac:dyDescent="0.2">
      <c r="A275" s="123" t="s">
        <v>1669</v>
      </c>
      <c r="B275" s="123" t="s">
        <v>1670</v>
      </c>
      <c r="C275" s="123" t="s">
        <v>1262</v>
      </c>
      <c r="D275" s="123" t="s">
        <v>1263</v>
      </c>
      <c r="E275" s="123" t="s">
        <v>1541</v>
      </c>
      <c r="F275" s="124">
        <v>0</v>
      </c>
      <c r="G275" s="124">
        <v>0</v>
      </c>
      <c r="H275" s="124">
        <v>0</v>
      </c>
      <c r="I275" s="125" t="s">
        <v>500</v>
      </c>
      <c r="J275" s="125" t="s">
        <v>1265</v>
      </c>
    </row>
    <row r="276" spans="1:10" hidden="1" x14ac:dyDescent="0.2">
      <c r="A276" s="123" t="s">
        <v>1671</v>
      </c>
      <c r="B276" s="123" t="s">
        <v>1672</v>
      </c>
      <c r="C276" s="123" t="s">
        <v>1262</v>
      </c>
      <c r="D276" s="123" t="s">
        <v>1263</v>
      </c>
      <c r="E276" s="123" t="s">
        <v>1541</v>
      </c>
      <c r="F276" s="124">
        <v>0</v>
      </c>
      <c r="G276" s="124">
        <v>0</v>
      </c>
      <c r="H276" s="124">
        <v>0</v>
      </c>
      <c r="I276" s="125" t="s">
        <v>500</v>
      </c>
      <c r="J276" s="125" t="s">
        <v>1265</v>
      </c>
    </row>
    <row r="277" spans="1:10" hidden="1" x14ac:dyDescent="0.2">
      <c r="A277" s="123" t="s">
        <v>1673</v>
      </c>
      <c r="B277" s="123" t="s">
        <v>1674</v>
      </c>
      <c r="C277" s="123" t="s">
        <v>1262</v>
      </c>
      <c r="D277" s="123" t="s">
        <v>1263</v>
      </c>
      <c r="E277" s="123" t="s">
        <v>1541</v>
      </c>
      <c r="F277" s="124">
        <v>0</v>
      </c>
      <c r="G277" s="124">
        <v>0</v>
      </c>
      <c r="H277" s="124">
        <v>0</v>
      </c>
      <c r="I277" s="125" t="s">
        <v>500</v>
      </c>
      <c r="J277" s="125" t="s">
        <v>1265</v>
      </c>
    </row>
    <row r="278" spans="1:10" hidden="1" x14ac:dyDescent="0.2">
      <c r="A278" s="123" t="s">
        <v>1675</v>
      </c>
      <c r="B278" s="123" t="s">
        <v>1676</v>
      </c>
      <c r="C278" s="123" t="s">
        <v>1262</v>
      </c>
      <c r="D278" s="123" t="s">
        <v>1263</v>
      </c>
      <c r="E278" s="123" t="s">
        <v>1541</v>
      </c>
      <c r="F278" s="124">
        <v>0</v>
      </c>
      <c r="G278" s="124">
        <v>0</v>
      </c>
      <c r="H278" s="124">
        <v>0</v>
      </c>
      <c r="I278" s="125" t="s">
        <v>500</v>
      </c>
      <c r="J278" s="125" t="s">
        <v>1265</v>
      </c>
    </row>
    <row r="279" spans="1:10" hidden="1" x14ac:dyDescent="0.2">
      <c r="A279" s="123" t="s">
        <v>1677</v>
      </c>
      <c r="B279" s="123" t="s">
        <v>1678</v>
      </c>
      <c r="C279" s="123" t="s">
        <v>1262</v>
      </c>
      <c r="D279" s="123" t="s">
        <v>1263</v>
      </c>
      <c r="E279" s="123" t="s">
        <v>1541</v>
      </c>
      <c r="F279" s="124">
        <v>0</v>
      </c>
      <c r="G279" s="124">
        <v>0</v>
      </c>
      <c r="H279" s="124">
        <v>0</v>
      </c>
      <c r="I279" s="125" t="s">
        <v>500</v>
      </c>
      <c r="J279" s="125" t="s">
        <v>1265</v>
      </c>
    </row>
    <row r="280" spans="1:10" hidden="1" x14ac:dyDescent="0.2">
      <c r="A280" s="123" t="s">
        <v>1679</v>
      </c>
      <c r="B280" s="123" t="s">
        <v>1680</v>
      </c>
      <c r="C280" s="123" t="s">
        <v>1262</v>
      </c>
      <c r="D280" s="123" t="s">
        <v>1263</v>
      </c>
      <c r="E280" s="123" t="s">
        <v>1541</v>
      </c>
      <c r="F280" s="124">
        <v>0</v>
      </c>
      <c r="G280" s="124">
        <v>0</v>
      </c>
      <c r="H280" s="124">
        <v>0</v>
      </c>
      <c r="I280" s="125" t="s">
        <v>500</v>
      </c>
      <c r="J280" s="125" t="s">
        <v>1265</v>
      </c>
    </row>
    <row r="281" spans="1:10" hidden="1" x14ac:dyDescent="0.2">
      <c r="A281" s="123" t="s">
        <v>1681</v>
      </c>
      <c r="B281" s="123" t="s">
        <v>1682</v>
      </c>
      <c r="C281" s="123" t="s">
        <v>1262</v>
      </c>
      <c r="D281" s="123" t="s">
        <v>1263</v>
      </c>
      <c r="E281" s="123" t="s">
        <v>1541</v>
      </c>
      <c r="F281" s="124">
        <v>0</v>
      </c>
      <c r="G281" s="124">
        <v>0</v>
      </c>
      <c r="H281" s="124">
        <v>0</v>
      </c>
      <c r="I281" s="125" t="s">
        <v>500</v>
      </c>
      <c r="J281" s="125" t="s">
        <v>1265</v>
      </c>
    </row>
    <row r="282" spans="1:10" hidden="1" x14ac:dyDescent="0.2">
      <c r="A282" s="123" t="s">
        <v>1683</v>
      </c>
      <c r="B282" s="123" t="s">
        <v>1684</v>
      </c>
      <c r="C282" s="123" t="s">
        <v>1262</v>
      </c>
      <c r="D282" s="123" t="s">
        <v>1263</v>
      </c>
      <c r="E282" s="123" t="s">
        <v>1541</v>
      </c>
      <c r="F282" s="124">
        <v>0</v>
      </c>
      <c r="G282" s="124">
        <v>0</v>
      </c>
      <c r="H282" s="124">
        <v>0</v>
      </c>
      <c r="I282" s="125" t="s">
        <v>500</v>
      </c>
      <c r="J282" s="125" t="s">
        <v>1265</v>
      </c>
    </row>
    <row r="283" spans="1:10" hidden="1" x14ac:dyDescent="0.2">
      <c r="A283" s="123" t="s">
        <v>1685</v>
      </c>
      <c r="B283" s="123" t="s">
        <v>1686</v>
      </c>
      <c r="C283" s="123" t="s">
        <v>1262</v>
      </c>
      <c r="D283" s="123" t="s">
        <v>1263</v>
      </c>
      <c r="E283" s="123" t="s">
        <v>1541</v>
      </c>
      <c r="F283" s="124">
        <v>0</v>
      </c>
      <c r="G283" s="124">
        <v>0</v>
      </c>
      <c r="H283" s="124">
        <v>0</v>
      </c>
      <c r="I283" s="125" t="s">
        <v>500</v>
      </c>
      <c r="J283" s="125" t="s">
        <v>1265</v>
      </c>
    </row>
    <row r="284" spans="1:10" hidden="1" x14ac:dyDescent="0.2">
      <c r="A284" s="123" t="s">
        <v>1687</v>
      </c>
      <c r="B284" s="123" t="s">
        <v>1688</v>
      </c>
      <c r="C284" s="123" t="s">
        <v>1262</v>
      </c>
      <c r="D284" s="123" t="s">
        <v>1263</v>
      </c>
      <c r="E284" s="123" t="s">
        <v>1541</v>
      </c>
      <c r="F284" s="124">
        <v>0</v>
      </c>
      <c r="G284" s="124">
        <v>0</v>
      </c>
      <c r="H284" s="124">
        <v>0</v>
      </c>
      <c r="I284" s="125" t="s">
        <v>500</v>
      </c>
      <c r="J284" s="125" t="s">
        <v>1265</v>
      </c>
    </row>
    <row r="285" spans="1:10" hidden="1" x14ac:dyDescent="0.2">
      <c r="A285" s="123" t="s">
        <v>1689</v>
      </c>
      <c r="B285" s="123" t="s">
        <v>1690</v>
      </c>
      <c r="C285" s="123" t="s">
        <v>1262</v>
      </c>
      <c r="D285" s="123" t="s">
        <v>1263</v>
      </c>
      <c r="E285" s="123" t="s">
        <v>1541</v>
      </c>
      <c r="F285" s="124">
        <v>0</v>
      </c>
      <c r="G285" s="124">
        <v>0</v>
      </c>
      <c r="H285" s="124">
        <v>0</v>
      </c>
      <c r="I285" s="125" t="s">
        <v>500</v>
      </c>
      <c r="J285" s="125" t="s">
        <v>1265</v>
      </c>
    </row>
    <row r="286" spans="1:10" hidden="1" x14ac:dyDescent="0.2">
      <c r="A286" s="123" t="s">
        <v>1691</v>
      </c>
      <c r="B286" s="123" t="s">
        <v>1692</v>
      </c>
      <c r="C286" s="123" t="s">
        <v>1262</v>
      </c>
      <c r="D286" s="123" t="s">
        <v>1263</v>
      </c>
      <c r="E286" s="123" t="s">
        <v>1541</v>
      </c>
      <c r="F286" s="124">
        <v>0</v>
      </c>
      <c r="G286" s="124">
        <v>0</v>
      </c>
      <c r="H286" s="124">
        <v>0</v>
      </c>
      <c r="I286" s="125" t="s">
        <v>500</v>
      </c>
      <c r="J286" s="125" t="s">
        <v>1265</v>
      </c>
    </row>
    <row r="287" spans="1:10" hidden="1" x14ac:dyDescent="0.2">
      <c r="A287" s="123" t="s">
        <v>1693</v>
      </c>
      <c r="B287" s="123" t="s">
        <v>1694</v>
      </c>
      <c r="C287" s="123" t="s">
        <v>1262</v>
      </c>
      <c r="D287" s="123" t="s">
        <v>1263</v>
      </c>
      <c r="E287" s="123" t="s">
        <v>1541</v>
      </c>
      <c r="F287" s="124">
        <v>0</v>
      </c>
      <c r="G287" s="124">
        <v>0</v>
      </c>
      <c r="H287" s="124">
        <v>0</v>
      </c>
      <c r="I287" s="125" t="s">
        <v>500</v>
      </c>
      <c r="J287" s="125" t="s">
        <v>1265</v>
      </c>
    </row>
    <row r="288" spans="1:10" hidden="1" x14ac:dyDescent="0.2">
      <c r="A288" s="123" t="s">
        <v>1695</v>
      </c>
      <c r="B288" s="123" t="s">
        <v>1696</v>
      </c>
      <c r="C288" s="123" t="s">
        <v>1262</v>
      </c>
      <c r="D288" s="123" t="s">
        <v>1263</v>
      </c>
      <c r="E288" s="123" t="s">
        <v>1541</v>
      </c>
      <c r="F288" s="124">
        <v>0</v>
      </c>
      <c r="G288" s="124">
        <v>0</v>
      </c>
      <c r="H288" s="124">
        <v>0</v>
      </c>
      <c r="I288" s="125" t="s">
        <v>500</v>
      </c>
      <c r="J288" s="125" t="s">
        <v>1265</v>
      </c>
    </row>
    <row r="289" spans="1:10" hidden="1" x14ac:dyDescent="0.2">
      <c r="A289" s="123" t="s">
        <v>1697</v>
      </c>
      <c r="B289" s="123" t="s">
        <v>1698</v>
      </c>
      <c r="C289" s="123" t="s">
        <v>1262</v>
      </c>
      <c r="D289" s="123" t="s">
        <v>1263</v>
      </c>
      <c r="E289" s="123" t="s">
        <v>1541</v>
      </c>
      <c r="F289" s="124">
        <v>0</v>
      </c>
      <c r="G289" s="124">
        <v>0</v>
      </c>
      <c r="H289" s="124">
        <v>0</v>
      </c>
      <c r="I289" s="125" t="s">
        <v>500</v>
      </c>
      <c r="J289" s="125" t="s">
        <v>1265</v>
      </c>
    </row>
    <row r="290" spans="1:10" hidden="1" x14ac:dyDescent="0.2">
      <c r="A290" s="123" t="s">
        <v>1699</v>
      </c>
      <c r="B290" s="123" t="s">
        <v>1700</v>
      </c>
      <c r="C290" s="123" t="s">
        <v>1262</v>
      </c>
      <c r="D290" s="123" t="s">
        <v>1263</v>
      </c>
      <c r="E290" s="123" t="s">
        <v>1541</v>
      </c>
      <c r="F290" s="124">
        <v>0</v>
      </c>
      <c r="G290" s="124">
        <v>0</v>
      </c>
      <c r="H290" s="124">
        <v>0</v>
      </c>
      <c r="I290" s="125" t="s">
        <v>500</v>
      </c>
      <c r="J290" s="125" t="s">
        <v>1265</v>
      </c>
    </row>
    <row r="291" spans="1:10" hidden="1" x14ac:dyDescent="0.2">
      <c r="A291" s="123" t="s">
        <v>1701</v>
      </c>
      <c r="B291" s="123" t="s">
        <v>1702</v>
      </c>
      <c r="C291" s="123" t="s">
        <v>1262</v>
      </c>
      <c r="D291" s="123" t="s">
        <v>1263</v>
      </c>
      <c r="E291" s="123" t="s">
        <v>1541</v>
      </c>
      <c r="F291" s="124">
        <v>126351105</v>
      </c>
      <c r="G291" s="124">
        <v>108000000</v>
      </c>
      <c r="H291" s="124">
        <v>68700000</v>
      </c>
      <c r="I291" s="125" t="s">
        <v>500</v>
      </c>
      <c r="J291" s="125" t="s">
        <v>1265</v>
      </c>
    </row>
    <row r="292" spans="1:10" hidden="1" x14ac:dyDescent="0.2">
      <c r="A292" s="123" t="s">
        <v>1701</v>
      </c>
      <c r="B292" s="123" t="s">
        <v>1702</v>
      </c>
      <c r="C292" s="123" t="s">
        <v>1292</v>
      </c>
      <c r="D292" s="123" t="s">
        <v>1293</v>
      </c>
      <c r="E292" s="123" t="s">
        <v>1541</v>
      </c>
      <c r="F292" s="124">
        <v>148500000</v>
      </c>
      <c r="G292" s="124">
        <v>148500000</v>
      </c>
      <c r="H292" s="124">
        <v>148500000</v>
      </c>
      <c r="I292" s="125" t="s">
        <v>500</v>
      </c>
      <c r="J292" s="125" t="s">
        <v>1265</v>
      </c>
    </row>
    <row r="293" spans="1:10" hidden="1" x14ac:dyDescent="0.2">
      <c r="A293" s="123" t="s">
        <v>1701</v>
      </c>
      <c r="B293" s="123" t="s">
        <v>1702</v>
      </c>
      <c r="C293" s="123" t="s">
        <v>1276</v>
      </c>
      <c r="D293" s="123" t="s">
        <v>1277</v>
      </c>
      <c r="E293" s="123" t="s">
        <v>1541</v>
      </c>
      <c r="F293" s="124">
        <v>1188895</v>
      </c>
      <c r="G293" s="124">
        <v>0</v>
      </c>
      <c r="H293" s="124">
        <v>0</v>
      </c>
      <c r="I293" s="125" t="s">
        <v>500</v>
      </c>
      <c r="J293" s="125" t="s">
        <v>1265</v>
      </c>
    </row>
    <row r="294" spans="1:10" hidden="1" x14ac:dyDescent="0.2">
      <c r="A294" s="123" t="s">
        <v>1703</v>
      </c>
      <c r="B294" s="123" t="s">
        <v>1704</v>
      </c>
      <c r="C294" s="123" t="s">
        <v>1292</v>
      </c>
      <c r="D294" s="123" t="s">
        <v>1293</v>
      </c>
      <c r="E294" s="123" t="s">
        <v>1541</v>
      </c>
      <c r="F294" s="124">
        <v>42223930.159999996</v>
      </c>
      <c r="G294" s="124">
        <v>42223930</v>
      </c>
      <c r="H294" s="124">
        <v>42223930</v>
      </c>
      <c r="I294" s="125" t="s">
        <v>500</v>
      </c>
      <c r="J294" s="125" t="s">
        <v>1265</v>
      </c>
    </row>
    <row r="295" spans="1:10" hidden="1" x14ac:dyDescent="0.2">
      <c r="A295" s="123" t="s">
        <v>1703</v>
      </c>
      <c r="B295" s="123" t="s">
        <v>1704</v>
      </c>
      <c r="C295" s="123" t="s">
        <v>1262</v>
      </c>
      <c r="D295" s="123" t="s">
        <v>1263</v>
      </c>
      <c r="E295" s="123" t="s">
        <v>1541</v>
      </c>
      <c r="F295" s="124">
        <v>81976070</v>
      </c>
      <c r="G295" s="124">
        <v>81976070</v>
      </c>
      <c r="H295" s="124">
        <v>60576070</v>
      </c>
      <c r="I295" s="125" t="s">
        <v>500</v>
      </c>
      <c r="J295" s="125" t="s">
        <v>1265</v>
      </c>
    </row>
    <row r="296" spans="1:10" hidden="1" x14ac:dyDescent="0.2">
      <c r="A296" s="123" t="s">
        <v>1703</v>
      </c>
      <c r="B296" s="123" t="s">
        <v>1704</v>
      </c>
      <c r="C296" s="123" t="s">
        <v>1276</v>
      </c>
      <c r="D296" s="123" t="s">
        <v>1277</v>
      </c>
      <c r="E296" s="123" t="s">
        <v>1541</v>
      </c>
      <c r="F296" s="124">
        <v>11780000</v>
      </c>
      <c r="G296" s="124">
        <v>0</v>
      </c>
      <c r="H296" s="124">
        <v>0</v>
      </c>
      <c r="I296" s="125" t="s">
        <v>500</v>
      </c>
      <c r="J296" s="125" t="s">
        <v>1265</v>
      </c>
    </row>
    <row r="297" spans="1:10" hidden="1" x14ac:dyDescent="0.2">
      <c r="A297" s="123" t="s">
        <v>1705</v>
      </c>
      <c r="B297" s="123" t="s">
        <v>1706</v>
      </c>
      <c r="C297" s="123" t="s">
        <v>1262</v>
      </c>
      <c r="D297" s="123" t="s">
        <v>1263</v>
      </c>
      <c r="E297" s="123" t="s">
        <v>1541</v>
      </c>
      <c r="F297" s="124">
        <v>0</v>
      </c>
      <c r="G297" s="124">
        <v>0</v>
      </c>
      <c r="H297" s="124">
        <v>0</v>
      </c>
      <c r="I297" s="125" t="s">
        <v>500</v>
      </c>
      <c r="J297" s="125" t="s">
        <v>1265</v>
      </c>
    </row>
    <row r="298" spans="1:10" hidden="1" x14ac:dyDescent="0.2">
      <c r="A298" s="123" t="s">
        <v>1707</v>
      </c>
      <c r="B298" s="123" t="s">
        <v>1708</v>
      </c>
      <c r="C298" s="123" t="s">
        <v>1248</v>
      </c>
      <c r="D298" s="123" t="s">
        <v>1248</v>
      </c>
      <c r="E298" s="123" t="s">
        <v>1248</v>
      </c>
      <c r="F298" s="124">
        <v>1410001550</v>
      </c>
      <c r="G298" s="124">
        <v>1230001596</v>
      </c>
      <c r="H298" s="124">
        <v>763001085</v>
      </c>
      <c r="I298" s="125"/>
      <c r="J298" s="125"/>
    </row>
    <row r="299" spans="1:10" hidden="1" x14ac:dyDescent="0.2">
      <c r="A299" s="123" t="s">
        <v>1709</v>
      </c>
      <c r="B299" s="123" t="s">
        <v>1505</v>
      </c>
      <c r="C299" s="123" t="s">
        <v>1248</v>
      </c>
      <c r="D299" s="123" t="s">
        <v>1248</v>
      </c>
      <c r="E299" s="123" t="s">
        <v>1248</v>
      </c>
      <c r="F299" s="124">
        <v>1410001550</v>
      </c>
      <c r="G299" s="124">
        <v>1230001596</v>
      </c>
      <c r="H299" s="124">
        <v>763001085</v>
      </c>
      <c r="I299" s="125"/>
      <c r="J299" s="125"/>
    </row>
    <row r="300" spans="1:10" hidden="1" x14ac:dyDescent="0.2">
      <c r="A300" s="123" t="s">
        <v>1710</v>
      </c>
      <c r="B300" s="123" t="s">
        <v>1711</v>
      </c>
      <c r="C300" s="123" t="s">
        <v>1248</v>
      </c>
      <c r="D300" s="123" t="s">
        <v>1248</v>
      </c>
      <c r="E300" s="123" t="s">
        <v>1248</v>
      </c>
      <c r="F300" s="124">
        <v>120000000</v>
      </c>
      <c r="G300" s="124">
        <v>0</v>
      </c>
      <c r="H300" s="124">
        <v>0</v>
      </c>
      <c r="I300" s="125"/>
      <c r="J300" s="125"/>
    </row>
    <row r="301" spans="1:10" ht="10.5" hidden="1" x14ac:dyDescent="0.25">
      <c r="A301" s="126" t="s">
        <v>1712</v>
      </c>
      <c r="B301" s="126" t="s">
        <v>1713</v>
      </c>
      <c r="C301" s="126" t="s">
        <v>1248</v>
      </c>
      <c r="D301" s="126" t="s">
        <v>1248</v>
      </c>
      <c r="E301" s="126" t="s">
        <v>1248</v>
      </c>
      <c r="F301" s="127">
        <v>120000000</v>
      </c>
      <c r="G301" s="127">
        <v>0</v>
      </c>
      <c r="H301" s="127">
        <v>0</v>
      </c>
      <c r="I301" s="128" t="s">
        <v>517</v>
      </c>
      <c r="J301" s="128" t="s">
        <v>10</v>
      </c>
    </row>
    <row r="302" spans="1:10" hidden="1" x14ac:dyDescent="0.2">
      <c r="A302" s="123" t="s">
        <v>1714</v>
      </c>
      <c r="B302" s="123" t="s">
        <v>1287</v>
      </c>
      <c r="C302" s="123" t="s">
        <v>1276</v>
      </c>
      <c r="D302" s="123" t="s">
        <v>1277</v>
      </c>
      <c r="E302" s="123" t="s">
        <v>1512</v>
      </c>
      <c r="F302" s="124">
        <v>120000000</v>
      </c>
      <c r="G302" s="124">
        <v>0</v>
      </c>
      <c r="H302" s="124">
        <v>0</v>
      </c>
      <c r="I302" s="125" t="s">
        <v>517</v>
      </c>
      <c r="J302" s="125" t="s">
        <v>1265</v>
      </c>
    </row>
    <row r="303" spans="1:10" hidden="1" x14ac:dyDescent="0.2">
      <c r="A303" s="123" t="s">
        <v>1715</v>
      </c>
      <c r="B303" s="123" t="s">
        <v>1716</v>
      </c>
      <c r="C303" s="123" t="s">
        <v>1248</v>
      </c>
      <c r="D303" s="123" t="s">
        <v>1248</v>
      </c>
      <c r="E303" s="123" t="s">
        <v>1248</v>
      </c>
      <c r="F303" s="124">
        <v>1290001550</v>
      </c>
      <c r="G303" s="124">
        <v>1230001596</v>
      </c>
      <c r="H303" s="124">
        <v>763001085</v>
      </c>
      <c r="I303" s="125"/>
      <c r="J303" s="125"/>
    </row>
    <row r="304" spans="1:10" ht="10.5" hidden="1" x14ac:dyDescent="0.25">
      <c r="A304" s="126" t="s">
        <v>1717</v>
      </c>
      <c r="B304" s="126" t="s">
        <v>1718</v>
      </c>
      <c r="C304" s="126" t="s">
        <v>1248</v>
      </c>
      <c r="D304" s="126" t="s">
        <v>1248</v>
      </c>
      <c r="E304" s="126" t="s">
        <v>1248</v>
      </c>
      <c r="F304" s="127">
        <v>1290001550</v>
      </c>
      <c r="G304" s="127">
        <v>1230001596</v>
      </c>
      <c r="H304" s="127">
        <v>763001085</v>
      </c>
      <c r="I304" s="128" t="s">
        <v>517</v>
      </c>
      <c r="J304" s="128" t="s">
        <v>10</v>
      </c>
    </row>
    <row r="305" spans="1:10" hidden="1" x14ac:dyDescent="0.2">
      <c r="A305" s="123" t="s">
        <v>1719</v>
      </c>
      <c r="B305" s="123" t="s">
        <v>1720</v>
      </c>
      <c r="C305" s="123" t="s">
        <v>1262</v>
      </c>
      <c r="D305" s="123" t="s">
        <v>1263</v>
      </c>
      <c r="E305" s="123" t="s">
        <v>1512</v>
      </c>
      <c r="F305" s="124">
        <v>1090001550</v>
      </c>
      <c r="G305" s="124">
        <v>1030003100</v>
      </c>
      <c r="H305" s="124">
        <v>763001085</v>
      </c>
      <c r="I305" s="125" t="s">
        <v>517</v>
      </c>
      <c r="J305" s="125" t="s">
        <v>1265</v>
      </c>
    </row>
    <row r="306" spans="1:10" hidden="1" x14ac:dyDescent="0.2">
      <c r="A306" s="123" t="s">
        <v>1719</v>
      </c>
      <c r="B306" s="123" t="s">
        <v>1720</v>
      </c>
      <c r="C306" s="123" t="s">
        <v>1276</v>
      </c>
      <c r="D306" s="123" t="s">
        <v>1277</v>
      </c>
      <c r="E306" s="123" t="s">
        <v>1512</v>
      </c>
      <c r="F306" s="124">
        <v>200000000</v>
      </c>
      <c r="G306" s="124">
        <v>199998496</v>
      </c>
      <c r="H306" s="124">
        <v>0</v>
      </c>
      <c r="I306" s="125" t="s">
        <v>517</v>
      </c>
      <c r="J306" s="125" t="s">
        <v>1265</v>
      </c>
    </row>
    <row r="307" spans="1:10" ht="10.5" hidden="1" x14ac:dyDescent="0.25">
      <c r="A307" s="126" t="s">
        <v>1721</v>
      </c>
      <c r="B307" s="126" t="s">
        <v>1722</v>
      </c>
      <c r="C307" s="126" t="s">
        <v>1248</v>
      </c>
      <c r="D307" s="126" t="s">
        <v>1248</v>
      </c>
      <c r="E307" s="126" t="s">
        <v>1248</v>
      </c>
      <c r="F307" s="127">
        <v>0</v>
      </c>
      <c r="G307" s="127">
        <v>0</v>
      </c>
      <c r="H307" s="127">
        <v>0</v>
      </c>
      <c r="I307" s="128" t="s">
        <v>517</v>
      </c>
      <c r="J307" s="128" t="s">
        <v>10</v>
      </c>
    </row>
    <row r="308" spans="1:10" hidden="1" x14ac:dyDescent="0.2">
      <c r="A308" s="123" t="s">
        <v>1723</v>
      </c>
      <c r="B308" s="123" t="s">
        <v>1724</v>
      </c>
      <c r="C308" s="123" t="s">
        <v>1262</v>
      </c>
      <c r="D308" s="123" t="s">
        <v>1263</v>
      </c>
      <c r="E308" s="123" t="s">
        <v>1541</v>
      </c>
      <c r="F308" s="124">
        <v>0</v>
      </c>
      <c r="G308" s="124">
        <v>0</v>
      </c>
      <c r="H308" s="124">
        <v>0</v>
      </c>
      <c r="I308" s="125" t="s">
        <v>517</v>
      </c>
      <c r="J308" s="125" t="s">
        <v>1265</v>
      </c>
    </row>
    <row r="309" spans="1:10" hidden="1" x14ac:dyDescent="0.2">
      <c r="A309" s="123" t="s">
        <v>1725</v>
      </c>
      <c r="B309" s="123" t="s">
        <v>1726</v>
      </c>
      <c r="C309" s="123" t="s">
        <v>1262</v>
      </c>
      <c r="D309" s="123" t="s">
        <v>1263</v>
      </c>
      <c r="E309" s="123" t="s">
        <v>1541</v>
      </c>
      <c r="F309" s="124">
        <v>0</v>
      </c>
      <c r="G309" s="124">
        <v>0</v>
      </c>
      <c r="H309" s="124">
        <v>0</v>
      </c>
      <c r="I309" s="125" t="s">
        <v>517</v>
      </c>
      <c r="J309" s="125" t="s">
        <v>1265</v>
      </c>
    </row>
    <row r="310" spans="1:10" hidden="1" x14ac:dyDescent="0.2">
      <c r="A310" s="123" t="s">
        <v>1727</v>
      </c>
      <c r="B310" s="123" t="s">
        <v>1728</v>
      </c>
      <c r="C310" s="123" t="s">
        <v>1262</v>
      </c>
      <c r="D310" s="123" t="s">
        <v>1263</v>
      </c>
      <c r="E310" s="123" t="s">
        <v>1541</v>
      </c>
      <c r="F310" s="124">
        <v>0</v>
      </c>
      <c r="G310" s="124">
        <v>0</v>
      </c>
      <c r="H310" s="124">
        <v>0</v>
      </c>
      <c r="I310" s="125" t="s">
        <v>517</v>
      </c>
      <c r="J310" s="125" t="s">
        <v>1265</v>
      </c>
    </row>
    <row r="311" spans="1:10" hidden="1" x14ac:dyDescent="0.2">
      <c r="A311" s="123" t="s">
        <v>1729</v>
      </c>
      <c r="B311" s="123" t="s">
        <v>1730</v>
      </c>
      <c r="C311" s="123" t="s">
        <v>1262</v>
      </c>
      <c r="D311" s="123" t="s">
        <v>1263</v>
      </c>
      <c r="E311" s="123" t="s">
        <v>1541</v>
      </c>
      <c r="F311" s="124">
        <v>0</v>
      </c>
      <c r="G311" s="124">
        <v>0</v>
      </c>
      <c r="H311" s="124">
        <v>0</v>
      </c>
      <c r="I311" s="125" t="s">
        <v>517</v>
      </c>
      <c r="J311" s="125" t="s">
        <v>1265</v>
      </c>
    </row>
    <row r="312" spans="1:10" hidden="1" x14ac:dyDescent="0.2">
      <c r="A312" s="123" t="s">
        <v>1731</v>
      </c>
      <c r="B312" s="123" t="s">
        <v>1732</v>
      </c>
      <c r="C312" s="123" t="s">
        <v>1262</v>
      </c>
      <c r="D312" s="123" t="s">
        <v>1263</v>
      </c>
      <c r="E312" s="123" t="s">
        <v>1541</v>
      </c>
      <c r="F312" s="124">
        <v>0</v>
      </c>
      <c r="G312" s="124">
        <v>0</v>
      </c>
      <c r="H312" s="124">
        <v>0</v>
      </c>
      <c r="I312" s="125" t="s">
        <v>517</v>
      </c>
      <c r="J312" s="125" t="s">
        <v>1265</v>
      </c>
    </row>
    <row r="313" spans="1:10" hidden="1" x14ac:dyDescent="0.2">
      <c r="A313" s="123" t="s">
        <v>1733</v>
      </c>
      <c r="B313" s="123" t="s">
        <v>1734</v>
      </c>
      <c r="C313" s="123" t="s">
        <v>1262</v>
      </c>
      <c r="D313" s="123" t="s">
        <v>1263</v>
      </c>
      <c r="E313" s="123" t="s">
        <v>1541</v>
      </c>
      <c r="F313" s="124">
        <v>0</v>
      </c>
      <c r="G313" s="124">
        <v>0</v>
      </c>
      <c r="H313" s="124">
        <v>0</v>
      </c>
      <c r="I313" s="125" t="s">
        <v>517</v>
      </c>
      <c r="J313" s="125" t="s">
        <v>1265</v>
      </c>
    </row>
    <row r="314" spans="1:10" hidden="1" x14ac:dyDescent="0.2">
      <c r="A314" s="123" t="s">
        <v>1735</v>
      </c>
      <c r="B314" s="123" t="s">
        <v>1736</v>
      </c>
      <c r="C314" s="123" t="s">
        <v>1262</v>
      </c>
      <c r="D314" s="123" t="s">
        <v>1263</v>
      </c>
      <c r="E314" s="123" t="s">
        <v>1541</v>
      </c>
      <c r="F314" s="124">
        <v>0</v>
      </c>
      <c r="G314" s="124">
        <v>0</v>
      </c>
      <c r="H314" s="124">
        <v>0</v>
      </c>
      <c r="I314" s="125" t="s">
        <v>517</v>
      </c>
      <c r="J314" s="125" t="s">
        <v>1265</v>
      </c>
    </row>
    <row r="315" spans="1:10" hidden="1" x14ac:dyDescent="0.2">
      <c r="A315" s="123" t="s">
        <v>1737</v>
      </c>
      <c r="B315" s="123" t="s">
        <v>1738</v>
      </c>
      <c r="C315" s="123" t="s">
        <v>1262</v>
      </c>
      <c r="D315" s="123" t="s">
        <v>1263</v>
      </c>
      <c r="E315" s="123" t="s">
        <v>1541</v>
      </c>
      <c r="F315" s="124">
        <v>0</v>
      </c>
      <c r="G315" s="124">
        <v>0</v>
      </c>
      <c r="H315" s="124">
        <v>0</v>
      </c>
      <c r="I315" s="125" t="s">
        <v>517</v>
      </c>
      <c r="J315" s="125" t="s">
        <v>1265</v>
      </c>
    </row>
    <row r="316" spans="1:10" hidden="1" x14ac:dyDescent="0.2">
      <c r="A316" s="123" t="s">
        <v>1739</v>
      </c>
      <c r="B316" s="123" t="s">
        <v>1740</v>
      </c>
      <c r="C316" s="123" t="s">
        <v>1262</v>
      </c>
      <c r="D316" s="123" t="s">
        <v>1263</v>
      </c>
      <c r="E316" s="123" t="s">
        <v>1541</v>
      </c>
      <c r="F316" s="124">
        <v>0</v>
      </c>
      <c r="G316" s="124">
        <v>0</v>
      </c>
      <c r="H316" s="124">
        <v>0</v>
      </c>
      <c r="I316" s="125" t="s">
        <v>517</v>
      </c>
      <c r="J316" s="125" t="s">
        <v>1265</v>
      </c>
    </row>
    <row r="317" spans="1:10" hidden="1" x14ac:dyDescent="0.2">
      <c r="A317" s="123" t="s">
        <v>1741</v>
      </c>
      <c r="B317" s="123" t="s">
        <v>1742</v>
      </c>
      <c r="C317" s="123" t="s">
        <v>1262</v>
      </c>
      <c r="D317" s="123" t="s">
        <v>1263</v>
      </c>
      <c r="E317" s="123" t="s">
        <v>1541</v>
      </c>
      <c r="F317" s="124">
        <v>0</v>
      </c>
      <c r="G317" s="124">
        <v>0</v>
      </c>
      <c r="H317" s="124">
        <v>0</v>
      </c>
      <c r="I317" s="125" t="s">
        <v>517</v>
      </c>
      <c r="J317" s="125" t="s">
        <v>1265</v>
      </c>
    </row>
    <row r="318" spans="1:10" hidden="1" x14ac:dyDescent="0.2">
      <c r="A318" s="123" t="s">
        <v>1743</v>
      </c>
      <c r="B318" s="123" t="s">
        <v>1744</v>
      </c>
      <c r="C318" s="123" t="s">
        <v>1262</v>
      </c>
      <c r="D318" s="123" t="s">
        <v>1263</v>
      </c>
      <c r="E318" s="123" t="s">
        <v>1541</v>
      </c>
      <c r="F318" s="124">
        <v>0</v>
      </c>
      <c r="G318" s="124">
        <v>0</v>
      </c>
      <c r="H318" s="124">
        <v>0</v>
      </c>
      <c r="I318" s="125" t="s">
        <v>517</v>
      </c>
      <c r="J318" s="125" t="s">
        <v>1265</v>
      </c>
    </row>
    <row r="319" spans="1:10" hidden="1" x14ac:dyDescent="0.2">
      <c r="A319" s="123" t="s">
        <v>1745</v>
      </c>
      <c r="B319" s="123" t="s">
        <v>1746</v>
      </c>
      <c r="C319" s="123" t="s">
        <v>1262</v>
      </c>
      <c r="D319" s="123" t="s">
        <v>1263</v>
      </c>
      <c r="E319" s="123" t="s">
        <v>1541</v>
      </c>
      <c r="F319" s="124">
        <v>0</v>
      </c>
      <c r="G319" s="124">
        <v>0</v>
      </c>
      <c r="H319" s="124">
        <v>0</v>
      </c>
      <c r="I319" s="125" t="s">
        <v>517</v>
      </c>
      <c r="J319" s="125" t="s">
        <v>1265</v>
      </c>
    </row>
    <row r="320" spans="1:10" hidden="1" x14ac:dyDescent="0.2">
      <c r="A320" s="123" t="s">
        <v>1747</v>
      </c>
      <c r="B320" s="123" t="s">
        <v>1748</v>
      </c>
      <c r="C320" s="123" t="s">
        <v>1262</v>
      </c>
      <c r="D320" s="123" t="s">
        <v>1263</v>
      </c>
      <c r="E320" s="123" t="s">
        <v>1541</v>
      </c>
      <c r="F320" s="124">
        <v>0</v>
      </c>
      <c r="G320" s="124">
        <v>0</v>
      </c>
      <c r="H320" s="124">
        <v>0</v>
      </c>
      <c r="I320" s="125" t="s">
        <v>517</v>
      </c>
      <c r="J320" s="125" t="s">
        <v>1265</v>
      </c>
    </row>
    <row r="321" spans="1:10" hidden="1" x14ac:dyDescent="0.2">
      <c r="A321" s="123" t="s">
        <v>1749</v>
      </c>
      <c r="B321" s="123" t="s">
        <v>1750</v>
      </c>
      <c r="C321" s="123" t="s">
        <v>1262</v>
      </c>
      <c r="D321" s="123" t="s">
        <v>1263</v>
      </c>
      <c r="E321" s="123" t="s">
        <v>1541</v>
      </c>
      <c r="F321" s="124">
        <v>0</v>
      </c>
      <c r="G321" s="124">
        <v>0</v>
      </c>
      <c r="H321" s="124">
        <v>0</v>
      </c>
      <c r="I321" s="125" t="s">
        <v>517</v>
      </c>
      <c r="J321" s="125" t="s">
        <v>1265</v>
      </c>
    </row>
    <row r="322" spans="1:10" hidden="1" x14ac:dyDescent="0.2">
      <c r="A322" s="123" t="s">
        <v>1751</v>
      </c>
      <c r="B322" s="123" t="s">
        <v>1752</v>
      </c>
      <c r="C322" s="123" t="s">
        <v>1262</v>
      </c>
      <c r="D322" s="123" t="s">
        <v>1263</v>
      </c>
      <c r="E322" s="123" t="s">
        <v>1541</v>
      </c>
      <c r="F322" s="124">
        <v>0</v>
      </c>
      <c r="G322" s="124">
        <v>0</v>
      </c>
      <c r="H322" s="124">
        <v>0</v>
      </c>
      <c r="I322" s="125" t="s">
        <v>517</v>
      </c>
      <c r="J322" s="125" t="s">
        <v>1265</v>
      </c>
    </row>
    <row r="323" spans="1:10" hidden="1" x14ac:dyDescent="0.2">
      <c r="A323" s="123" t="s">
        <v>1753</v>
      </c>
      <c r="B323" s="123" t="s">
        <v>1754</v>
      </c>
      <c r="C323" s="123" t="s">
        <v>1262</v>
      </c>
      <c r="D323" s="123" t="s">
        <v>1263</v>
      </c>
      <c r="E323" s="123" t="s">
        <v>1541</v>
      </c>
      <c r="F323" s="124">
        <v>0</v>
      </c>
      <c r="G323" s="124">
        <v>0</v>
      </c>
      <c r="H323" s="124">
        <v>0</v>
      </c>
      <c r="I323" s="125" t="s">
        <v>517</v>
      </c>
      <c r="J323" s="125" t="s">
        <v>1265</v>
      </c>
    </row>
    <row r="324" spans="1:10" hidden="1" x14ac:dyDescent="0.2">
      <c r="A324" s="123" t="s">
        <v>1755</v>
      </c>
      <c r="B324" s="123" t="s">
        <v>1756</v>
      </c>
      <c r="C324" s="123" t="s">
        <v>1262</v>
      </c>
      <c r="D324" s="123" t="s">
        <v>1263</v>
      </c>
      <c r="E324" s="123" t="s">
        <v>1541</v>
      </c>
      <c r="F324" s="124">
        <v>0</v>
      </c>
      <c r="G324" s="124">
        <v>0</v>
      </c>
      <c r="H324" s="124">
        <v>0</v>
      </c>
      <c r="I324" s="125" t="s">
        <v>517</v>
      </c>
      <c r="J324" s="125" t="s">
        <v>1265</v>
      </c>
    </row>
    <row r="325" spans="1:10" hidden="1" x14ac:dyDescent="0.2">
      <c r="A325" s="123" t="s">
        <v>1757</v>
      </c>
      <c r="B325" s="123" t="s">
        <v>1758</v>
      </c>
      <c r="C325" s="123" t="s">
        <v>1262</v>
      </c>
      <c r="D325" s="123" t="s">
        <v>1263</v>
      </c>
      <c r="E325" s="123" t="s">
        <v>1541</v>
      </c>
      <c r="F325" s="124">
        <v>0</v>
      </c>
      <c r="G325" s="124">
        <v>0</v>
      </c>
      <c r="H325" s="124">
        <v>0</v>
      </c>
      <c r="I325" s="125" t="s">
        <v>517</v>
      </c>
      <c r="J325" s="125" t="s">
        <v>1265</v>
      </c>
    </row>
    <row r="326" spans="1:10" ht="10.5" hidden="1" x14ac:dyDescent="0.25">
      <c r="A326" s="126" t="s">
        <v>1759</v>
      </c>
      <c r="B326" s="126" t="s">
        <v>1722</v>
      </c>
      <c r="C326" s="126" t="s">
        <v>1248</v>
      </c>
      <c r="D326" s="126" t="s">
        <v>1248</v>
      </c>
      <c r="E326" s="126" t="s">
        <v>1248</v>
      </c>
      <c r="F326" s="127">
        <v>0</v>
      </c>
      <c r="G326" s="127">
        <v>0</v>
      </c>
      <c r="H326" s="127">
        <v>0</v>
      </c>
      <c r="I326" s="128" t="s">
        <v>517</v>
      </c>
      <c r="J326" s="128" t="s">
        <v>10</v>
      </c>
    </row>
    <row r="327" spans="1:10" hidden="1" x14ac:dyDescent="0.2">
      <c r="A327" s="123" t="s">
        <v>1760</v>
      </c>
      <c r="B327" s="123" t="s">
        <v>1726</v>
      </c>
      <c r="C327" s="123" t="s">
        <v>1262</v>
      </c>
      <c r="D327" s="123" t="s">
        <v>1263</v>
      </c>
      <c r="E327" s="123" t="s">
        <v>1541</v>
      </c>
      <c r="F327" s="124">
        <v>0</v>
      </c>
      <c r="G327" s="124">
        <v>0</v>
      </c>
      <c r="H327" s="124">
        <v>0</v>
      </c>
      <c r="I327" s="125" t="s">
        <v>517</v>
      </c>
      <c r="J327" s="125" t="s">
        <v>1265</v>
      </c>
    </row>
    <row r="328" spans="1:10" hidden="1" x14ac:dyDescent="0.2">
      <c r="A328" s="123" t="s">
        <v>1761</v>
      </c>
      <c r="B328" s="123" t="s">
        <v>1762</v>
      </c>
      <c r="C328" s="123" t="s">
        <v>1248</v>
      </c>
      <c r="D328" s="123" t="s">
        <v>1248</v>
      </c>
      <c r="E328" s="123" t="s">
        <v>1248</v>
      </c>
      <c r="F328" s="124">
        <v>20742458429.27</v>
      </c>
      <c r="G328" s="124">
        <v>11992925003</v>
      </c>
      <c r="H328" s="124">
        <v>6258363605</v>
      </c>
      <c r="I328" s="125"/>
      <c r="J328" s="125"/>
    </row>
    <row r="329" spans="1:10" hidden="1" x14ac:dyDescent="0.2">
      <c r="A329" s="123" t="s">
        <v>1763</v>
      </c>
      <c r="B329" s="123" t="s">
        <v>1505</v>
      </c>
      <c r="C329" s="123" t="s">
        <v>1248</v>
      </c>
      <c r="D329" s="123" t="s">
        <v>1248</v>
      </c>
      <c r="E329" s="123" t="s">
        <v>1248</v>
      </c>
      <c r="F329" s="124">
        <v>20742458429.27</v>
      </c>
      <c r="G329" s="124">
        <v>11992925003</v>
      </c>
      <c r="H329" s="124">
        <v>6258363605</v>
      </c>
      <c r="I329" s="125"/>
      <c r="J329" s="125"/>
    </row>
    <row r="330" spans="1:10" hidden="1" x14ac:dyDescent="0.2">
      <c r="A330" s="123" t="s">
        <v>1764</v>
      </c>
      <c r="B330" s="123" t="s">
        <v>1765</v>
      </c>
      <c r="C330" s="123" t="s">
        <v>1248</v>
      </c>
      <c r="D330" s="123" t="s">
        <v>1248</v>
      </c>
      <c r="E330" s="123" t="s">
        <v>1248</v>
      </c>
      <c r="F330" s="124">
        <v>2169391480</v>
      </c>
      <c r="G330" s="124">
        <v>2085646666</v>
      </c>
      <c r="H330" s="124">
        <v>1647533333</v>
      </c>
      <c r="I330" s="125"/>
      <c r="J330" s="125"/>
    </row>
    <row r="331" spans="1:10" ht="10.5" hidden="1" x14ac:dyDescent="0.25">
      <c r="A331" s="126" t="s">
        <v>1766</v>
      </c>
      <c r="B331" s="126" t="s">
        <v>1767</v>
      </c>
      <c r="C331" s="126" t="s">
        <v>1248</v>
      </c>
      <c r="D331" s="126" t="s">
        <v>1248</v>
      </c>
      <c r="E331" s="126" t="s">
        <v>1248</v>
      </c>
      <c r="F331" s="127">
        <v>2169391480</v>
      </c>
      <c r="G331" s="127">
        <v>2085646666</v>
      </c>
      <c r="H331" s="127">
        <v>1647533333</v>
      </c>
      <c r="I331" s="128" t="s">
        <v>517</v>
      </c>
      <c r="J331" s="128" t="s">
        <v>10</v>
      </c>
    </row>
    <row r="332" spans="1:10" hidden="1" x14ac:dyDescent="0.2">
      <c r="A332" s="123" t="s">
        <v>1768</v>
      </c>
      <c r="B332" s="123" t="s">
        <v>1769</v>
      </c>
      <c r="C332" s="123" t="s">
        <v>1262</v>
      </c>
      <c r="D332" s="123" t="s">
        <v>1263</v>
      </c>
      <c r="E332" s="123" t="s">
        <v>1512</v>
      </c>
      <c r="F332" s="124">
        <v>543055178</v>
      </c>
      <c r="G332" s="124">
        <v>541200364</v>
      </c>
      <c r="H332" s="124">
        <v>443300000</v>
      </c>
      <c r="I332" s="125" t="s">
        <v>517</v>
      </c>
      <c r="J332" s="125" t="s">
        <v>1265</v>
      </c>
    </row>
    <row r="333" spans="1:10" hidden="1" x14ac:dyDescent="0.2">
      <c r="A333" s="123" t="s">
        <v>1768</v>
      </c>
      <c r="B333" s="123" t="s">
        <v>1769</v>
      </c>
      <c r="C333" s="123" t="s">
        <v>1276</v>
      </c>
      <c r="D333" s="123" t="s">
        <v>1277</v>
      </c>
      <c r="E333" s="123" t="s">
        <v>1512</v>
      </c>
      <c r="F333" s="124">
        <v>127349636</v>
      </c>
      <c r="G333" s="124">
        <v>100602969</v>
      </c>
      <c r="H333" s="124">
        <v>89200000</v>
      </c>
      <c r="I333" s="125" t="s">
        <v>517</v>
      </c>
      <c r="J333" s="125" t="s">
        <v>1265</v>
      </c>
    </row>
    <row r="334" spans="1:10" hidden="1" x14ac:dyDescent="0.2">
      <c r="A334" s="123" t="s">
        <v>1770</v>
      </c>
      <c r="B334" s="123" t="s">
        <v>1771</v>
      </c>
      <c r="C334" s="123" t="s">
        <v>1262</v>
      </c>
      <c r="D334" s="123" t="s">
        <v>1263</v>
      </c>
      <c r="E334" s="123" t="s">
        <v>1512</v>
      </c>
      <c r="F334" s="124">
        <v>102278000</v>
      </c>
      <c r="G334" s="124">
        <v>98228000</v>
      </c>
      <c r="H334" s="124">
        <v>90428000</v>
      </c>
      <c r="I334" s="125" t="s">
        <v>517</v>
      </c>
      <c r="J334" s="125" t="s">
        <v>1265</v>
      </c>
    </row>
    <row r="335" spans="1:10" hidden="1" x14ac:dyDescent="0.2">
      <c r="A335" s="123" t="s">
        <v>1770</v>
      </c>
      <c r="B335" s="123" t="s">
        <v>1772</v>
      </c>
      <c r="C335" s="123" t="s">
        <v>1276</v>
      </c>
      <c r="D335" s="123" t="s">
        <v>1277</v>
      </c>
      <c r="E335" s="123" t="s">
        <v>1512</v>
      </c>
      <c r="F335" s="124">
        <v>41922000</v>
      </c>
      <c r="G335" s="124">
        <v>39922000</v>
      </c>
      <c r="H335" s="124">
        <v>27172000</v>
      </c>
      <c r="I335" s="125" t="s">
        <v>517</v>
      </c>
      <c r="J335" s="125" t="s">
        <v>1265</v>
      </c>
    </row>
    <row r="336" spans="1:10" hidden="1" x14ac:dyDescent="0.2">
      <c r="A336" s="123" t="s">
        <v>1773</v>
      </c>
      <c r="B336" s="123" t="s">
        <v>1774</v>
      </c>
      <c r="C336" s="123" t="s">
        <v>1262</v>
      </c>
      <c r="D336" s="123" t="s">
        <v>1263</v>
      </c>
      <c r="E336" s="123" t="s">
        <v>1512</v>
      </c>
      <c r="F336" s="124">
        <v>248600000</v>
      </c>
      <c r="G336" s="124">
        <v>248600000</v>
      </c>
      <c r="H336" s="124">
        <v>215400000</v>
      </c>
      <c r="I336" s="125" t="s">
        <v>517</v>
      </c>
      <c r="J336" s="125" t="s">
        <v>1265</v>
      </c>
    </row>
    <row r="337" spans="1:10" hidden="1" x14ac:dyDescent="0.2">
      <c r="A337" s="123" t="s">
        <v>1773</v>
      </c>
      <c r="B337" s="123" t="s">
        <v>1774</v>
      </c>
      <c r="C337" s="123" t="s">
        <v>1276</v>
      </c>
      <c r="D337" s="123" t="s">
        <v>1277</v>
      </c>
      <c r="E337" s="123" t="s">
        <v>1512</v>
      </c>
      <c r="F337" s="124">
        <v>94530000</v>
      </c>
      <c r="G337" s="124">
        <v>81200000</v>
      </c>
      <c r="H337" s="124">
        <v>57200000</v>
      </c>
      <c r="I337" s="125" t="s">
        <v>517</v>
      </c>
      <c r="J337" s="125" t="s">
        <v>1265</v>
      </c>
    </row>
    <row r="338" spans="1:10" hidden="1" x14ac:dyDescent="0.2">
      <c r="A338" s="123" t="s">
        <v>1775</v>
      </c>
      <c r="B338" s="123" t="s">
        <v>1776</v>
      </c>
      <c r="C338" s="123" t="s">
        <v>1262</v>
      </c>
      <c r="D338" s="123" t="s">
        <v>1263</v>
      </c>
      <c r="E338" s="123" t="s">
        <v>1512</v>
      </c>
      <c r="F338" s="124">
        <v>36450000</v>
      </c>
      <c r="G338" s="124">
        <v>36450000</v>
      </c>
      <c r="H338" s="124">
        <v>31500000</v>
      </c>
      <c r="I338" s="125" t="s">
        <v>517</v>
      </c>
      <c r="J338" s="125" t="s">
        <v>1265</v>
      </c>
    </row>
    <row r="339" spans="1:10" hidden="1" x14ac:dyDescent="0.2">
      <c r="A339" s="123" t="s">
        <v>1775</v>
      </c>
      <c r="B339" s="123" t="s">
        <v>1776</v>
      </c>
      <c r="C339" s="123" t="s">
        <v>1276</v>
      </c>
      <c r="D339" s="123" t="s">
        <v>1277</v>
      </c>
      <c r="E339" s="123" t="s">
        <v>1512</v>
      </c>
      <c r="F339" s="124">
        <v>51983333</v>
      </c>
      <c r="G339" s="124">
        <v>47360000</v>
      </c>
      <c r="H339" s="124">
        <v>12500000</v>
      </c>
      <c r="I339" s="125" t="s">
        <v>517</v>
      </c>
      <c r="J339" s="125" t="s">
        <v>1265</v>
      </c>
    </row>
    <row r="340" spans="1:10" hidden="1" x14ac:dyDescent="0.2">
      <c r="A340" s="123" t="s">
        <v>1777</v>
      </c>
      <c r="B340" s="123" t="s">
        <v>1778</v>
      </c>
      <c r="C340" s="123" t="s">
        <v>1276</v>
      </c>
      <c r="D340" s="123" t="s">
        <v>1277</v>
      </c>
      <c r="E340" s="123" t="s">
        <v>1512</v>
      </c>
      <c r="F340" s="124">
        <v>0</v>
      </c>
      <c r="G340" s="124">
        <v>0</v>
      </c>
      <c r="H340" s="124">
        <v>0</v>
      </c>
      <c r="I340" s="125" t="s">
        <v>517</v>
      </c>
      <c r="J340" s="125" t="s">
        <v>1265</v>
      </c>
    </row>
    <row r="341" spans="1:10" hidden="1" x14ac:dyDescent="0.2">
      <c r="A341" s="123" t="s">
        <v>1779</v>
      </c>
      <c r="B341" s="123" t="s">
        <v>1780</v>
      </c>
      <c r="C341" s="123" t="s">
        <v>1262</v>
      </c>
      <c r="D341" s="123" t="s">
        <v>1263</v>
      </c>
      <c r="E341" s="123" t="s">
        <v>1512</v>
      </c>
      <c r="F341" s="124">
        <v>256043636</v>
      </c>
      <c r="G341" s="124">
        <v>244193636</v>
      </c>
      <c r="H341" s="124">
        <v>215550000</v>
      </c>
      <c r="I341" s="125" t="s">
        <v>517</v>
      </c>
      <c r="J341" s="125" t="s">
        <v>1265</v>
      </c>
    </row>
    <row r="342" spans="1:10" hidden="1" x14ac:dyDescent="0.2">
      <c r="A342" s="123" t="s">
        <v>1779</v>
      </c>
      <c r="B342" s="123" t="s">
        <v>1780</v>
      </c>
      <c r="C342" s="123" t="s">
        <v>1276</v>
      </c>
      <c r="D342" s="123" t="s">
        <v>1277</v>
      </c>
      <c r="E342" s="123" t="s">
        <v>1512</v>
      </c>
      <c r="F342" s="124">
        <v>57306364</v>
      </c>
      <c r="G342" s="124">
        <v>57306364</v>
      </c>
      <c r="H342" s="124">
        <v>40200000</v>
      </c>
      <c r="I342" s="125" t="s">
        <v>517</v>
      </c>
      <c r="J342" s="125" t="s">
        <v>1265</v>
      </c>
    </row>
    <row r="343" spans="1:10" hidden="1" x14ac:dyDescent="0.2">
      <c r="A343" s="123" t="s">
        <v>1781</v>
      </c>
      <c r="B343" s="123" t="s">
        <v>1782</v>
      </c>
      <c r="C343" s="123" t="s">
        <v>1262</v>
      </c>
      <c r="D343" s="123" t="s">
        <v>1263</v>
      </c>
      <c r="E343" s="123" t="s">
        <v>1512</v>
      </c>
      <c r="F343" s="124">
        <v>60000000</v>
      </c>
      <c r="G343" s="124">
        <v>60000000</v>
      </c>
      <c r="H343" s="124">
        <v>0</v>
      </c>
      <c r="I343" s="125" t="s">
        <v>517</v>
      </c>
      <c r="J343" s="125" t="s">
        <v>1265</v>
      </c>
    </row>
    <row r="344" spans="1:10" hidden="1" x14ac:dyDescent="0.2">
      <c r="A344" s="123" t="s">
        <v>1783</v>
      </c>
      <c r="B344" s="123" t="s">
        <v>1784</v>
      </c>
      <c r="C344" s="123" t="s">
        <v>1262</v>
      </c>
      <c r="D344" s="123" t="s">
        <v>1263</v>
      </c>
      <c r="E344" s="123" t="s">
        <v>1512</v>
      </c>
      <c r="F344" s="124">
        <v>389141333</v>
      </c>
      <c r="G344" s="124">
        <v>389141333</v>
      </c>
      <c r="H344" s="124">
        <v>324183333</v>
      </c>
      <c r="I344" s="125" t="s">
        <v>517</v>
      </c>
      <c r="J344" s="125" t="s">
        <v>1265</v>
      </c>
    </row>
    <row r="345" spans="1:10" hidden="1" x14ac:dyDescent="0.2">
      <c r="A345" s="123" t="s">
        <v>1783</v>
      </c>
      <c r="B345" s="123" t="s">
        <v>1784</v>
      </c>
      <c r="C345" s="123" t="s">
        <v>1276</v>
      </c>
      <c r="D345" s="123" t="s">
        <v>1277</v>
      </c>
      <c r="E345" s="123" t="s">
        <v>1512</v>
      </c>
      <c r="F345" s="124">
        <v>137732000</v>
      </c>
      <c r="G345" s="124">
        <v>118442000</v>
      </c>
      <c r="H345" s="124">
        <v>80200000</v>
      </c>
      <c r="I345" s="125" t="s">
        <v>517</v>
      </c>
      <c r="J345" s="125" t="s">
        <v>1265</v>
      </c>
    </row>
    <row r="346" spans="1:10" hidden="1" x14ac:dyDescent="0.2">
      <c r="A346" s="123" t="s">
        <v>1785</v>
      </c>
      <c r="B346" s="123" t="s">
        <v>1786</v>
      </c>
      <c r="C346" s="123" t="s">
        <v>1262</v>
      </c>
      <c r="D346" s="123" t="s">
        <v>1263</v>
      </c>
      <c r="E346" s="123" t="s">
        <v>1512</v>
      </c>
      <c r="F346" s="124">
        <v>18400000</v>
      </c>
      <c r="G346" s="124">
        <v>18400000</v>
      </c>
      <c r="H346" s="124">
        <v>16100000</v>
      </c>
      <c r="I346" s="125" t="s">
        <v>517</v>
      </c>
      <c r="J346" s="125" t="s">
        <v>1265</v>
      </c>
    </row>
    <row r="347" spans="1:10" hidden="1" x14ac:dyDescent="0.2">
      <c r="A347" s="123" t="s">
        <v>1785</v>
      </c>
      <c r="B347" s="123" t="s">
        <v>1786</v>
      </c>
      <c r="C347" s="123" t="s">
        <v>1276</v>
      </c>
      <c r="D347" s="123" t="s">
        <v>1277</v>
      </c>
      <c r="E347" s="123" t="s">
        <v>1512</v>
      </c>
      <c r="F347" s="124">
        <v>4600000</v>
      </c>
      <c r="G347" s="124">
        <v>4600000</v>
      </c>
      <c r="H347" s="124">
        <v>4600000</v>
      </c>
      <c r="I347" s="125" t="s">
        <v>517</v>
      </c>
      <c r="J347" s="125" t="s">
        <v>1265</v>
      </c>
    </row>
    <row r="348" spans="1:10" hidden="1" x14ac:dyDescent="0.2">
      <c r="A348" s="123" t="s">
        <v>1787</v>
      </c>
      <c r="B348" s="123" t="s">
        <v>1788</v>
      </c>
      <c r="C348" s="123" t="s">
        <v>1248</v>
      </c>
      <c r="D348" s="123" t="s">
        <v>1248</v>
      </c>
      <c r="E348" s="123" t="s">
        <v>1248</v>
      </c>
      <c r="F348" s="124">
        <v>8512084561.0600004</v>
      </c>
      <c r="G348" s="124">
        <v>3952048332</v>
      </c>
      <c r="H348" s="124">
        <v>2399084220</v>
      </c>
      <c r="I348" s="125"/>
      <c r="J348" s="125"/>
    </row>
    <row r="349" spans="1:10" ht="10.5" hidden="1" x14ac:dyDescent="0.25">
      <c r="A349" s="126" t="s">
        <v>1789</v>
      </c>
      <c r="B349" s="126" t="s">
        <v>1587</v>
      </c>
      <c r="C349" s="126" t="s">
        <v>1248</v>
      </c>
      <c r="D349" s="126" t="s">
        <v>1248</v>
      </c>
      <c r="E349" s="126" t="s">
        <v>1248</v>
      </c>
      <c r="F349" s="127">
        <v>8512084561.0600004</v>
      </c>
      <c r="G349" s="127">
        <v>3952048332</v>
      </c>
      <c r="H349" s="127">
        <v>2399084220</v>
      </c>
      <c r="I349" s="128" t="s">
        <v>517</v>
      </c>
      <c r="J349" s="128" t="s">
        <v>10</v>
      </c>
    </row>
    <row r="350" spans="1:10" hidden="1" x14ac:dyDescent="0.2">
      <c r="A350" s="123" t="s">
        <v>1790</v>
      </c>
      <c r="B350" s="123" t="s">
        <v>1791</v>
      </c>
      <c r="C350" s="123" t="s">
        <v>1262</v>
      </c>
      <c r="D350" s="123" t="s">
        <v>1263</v>
      </c>
      <c r="E350" s="123" t="s">
        <v>1512</v>
      </c>
      <c r="F350" s="124">
        <v>35564600</v>
      </c>
      <c r="G350" s="124">
        <v>0</v>
      </c>
      <c r="H350" s="124">
        <v>0</v>
      </c>
      <c r="I350" s="125" t="s">
        <v>517</v>
      </c>
      <c r="J350" s="125" t="s">
        <v>1265</v>
      </c>
    </row>
    <row r="351" spans="1:10" hidden="1" x14ac:dyDescent="0.2">
      <c r="A351" s="123" t="s">
        <v>1792</v>
      </c>
      <c r="B351" s="123" t="s">
        <v>1793</v>
      </c>
      <c r="C351" s="123" t="s">
        <v>1276</v>
      </c>
      <c r="D351" s="123" t="s">
        <v>1277</v>
      </c>
      <c r="E351" s="123" t="s">
        <v>1512</v>
      </c>
      <c r="F351" s="124">
        <v>62000000</v>
      </c>
      <c r="G351" s="124">
        <v>62000000</v>
      </c>
      <c r="H351" s="124">
        <v>0</v>
      </c>
      <c r="I351" s="125" t="s">
        <v>517</v>
      </c>
      <c r="J351" s="125" t="s">
        <v>1265</v>
      </c>
    </row>
    <row r="352" spans="1:10" hidden="1" x14ac:dyDescent="0.2">
      <c r="A352" s="123" t="s">
        <v>1794</v>
      </c>
      <c r="B352" s="123" t="s">
        <v>1795</v>
      </c>
      <c r="C352" s="123" t="s">
        <v>1262</v>
      </c>
      <c r="D352" s="123" t="s">
        <v>1263</v>
      </c>
      <c r="E352" s="123" t="s">
        <v>1512</v>
      </c>
      <c r="F352" s="124">
        <v>50000000</v>
      </c>
      <c r="G352" s="124">
        <v>0</v>
      </c>
      <c r="H352" s="124">
        <v>0</v>
      </c>
      <c r="I352" s="125" t="s">
        <v>517</v>
      </c>
      <c r="J352" s="125" t="s">
        <v>1265</v>
      </c>
    </row>
    <row r="353" spans="1:10" hidden="1" x14ac:dyDescent="0.2">
      <c r="A353" s="123" t="s">
        <v>1796</v>
      </c>
      <c r="B353" s="123" t="s">
        <v>1797</v>
      </c>
      <c r="C353" s="123" t="s">
        <v>1262</v>
      </c>
      <c r="D353" s="123" t="s">
        <v>1263</v>
      </c>
      <c r="E353" s="123" t="s">
        <v>1512</v>
      </c>
      <c r="F353" s="124">
        <v>94435400</v>
      </c>
      <c r="G353" s="124">
        <v>0</v>
      </c>
      <c r="H353" s="124">
        <v>0</v>
      </c>
      <c r="I353" s="125" t="s">
        <v>517</v>
      </c>
      <c r="J353" s="125" t="s">
        <v>1265</v>
      </c>
    </row>
    <row r="354" spans="1:10" hidden="1" x14ac:dyDescent="0.2">
      <c r="A354" s="123" t="s">
        <v>1798</v>
      </c>
      <c r="B354" s="123" t="s">
        <v>1799</v>
      </c>
      <c r="C354" s="123" t="s">
        <v>1262</v>
      </c>
      <c r="D354" s="123" t="s">
        <v>1263</v>
      </c>
      <c r="E354" s="123" t="s">
        <v>1512</v>
      </c>
      <c r="F354" s="124">
        <v>505097027</v>
      </c>
      <c r="G354" s="124">
        <v>0</v>
      </c>
      <c r="H354" s="124">
        <v>0</v>
      </c>
      <c r="I354" s="125" t="s">
        <v>517</v>
      </c>
      <c r="J354" s="125" t="s">
        <v>1265</v>
      </c>
    </row>
    <row r="355" spans="1:10" hidden="1" x14ac:dyDescent="0.2">
      <c r="A355" s="123" t="s">
        <v>1798</v>
      </c>
      <c r="B355" s="123" t="s">
        <v>1799</v>
      </c>
      <c r="C355" s="123" t="s">
        <v>1276</v>
      </c>
      <c r="D355" s="123" t="s">
        <v>1277</v>
      </c>
      <c r="E355" s="123" t="s">
        <v>1512</v>
      </c>
      <c r="F355" s="124">
        <v>7145122</v>
      </c>
      <c r="G355" s="124">
        <v>0</v>
      </c>
      <c r="H355" s="124">
        <v>0</v>
      </c>
      <c r="I355" s="125" t="s">
        <v>517</v>
      </c>
      <c r="J355" s="125" t="s">
        <v>1265</v>
      </c>
    </row>
    <row r="356" spans="1:10" hidden="1" x14ac:dyDescent="0.2">
      <c r="A356" s="123" t="s">
        <v>1800</v>
      </c>
      <c r="B356" s="123" t="s">
        <v>1801</v>
      </c>
      <c r="C356" s="123" t="s">
        <v>1262</v>
      </c>
      <c r="D356" s="123" t="s">
        <v>1263</v>
      </c>
      <c r="E356" s="123" t="s">
        <v>1512</v>
      </c>
      <c r="F356" s="124">
        <v>900000000</v>
      </c>
      <c r="G356" s="124">
        <v>511881797</v>
      </c>
      <c r="H356" s="124">
        <v>0</v>
      </c>
      <c r="I356" s="125" t="s">
        <v>517</v>
      </c>
      <c r="J356" s="125" t="s">
        <v>1265</v>
      </c>
    </row>
    <row r="357" spans="1:10" hidden="1" x14ac:dyDescent="0.2">
      <c r="A357" s="123" t="s">
        <v>1800</v>
      </c>
      <c r="B357" s="123" t="s">
        <v>1802</v>
      </c>
      <c r="C357" s="123" t="s">
        <v>1276</v>
      </c>
      <c r="D357" s="123" t="s">
        <v>1277</v>
      </c>
      <c r="E357" s="123" t="s">
        <v>1512</v>
      </c>
      <c r="F357" s="124">
        <v>0</v>
      </c>
      <c r="G357" s="124">
        <v>0</v>
      </c>
      <c r="H357" s="124">
        <v>0</v>
      </c>
      <c r="I357" s="125" t="s">
        <v>517</v>
      </c>
      <c r="J357" s="125" t="s">
        <v>1265</v>
      </c>
    </row>
    <row r="358" spans="1:10" hidden="1" x14ac:dyDescent="0.2">
      <c r="A358" s="123" t="s">
        <v>1803</v>
      </c>
      <c r="B358" s="123" t="s">
        <v>1804</v>
      </c>
      <c r="C358" s="123" t="s">
        <v>1262</v>
      </c>
      <c r="D358" s="123" t="s">
        <v>1263</v>
      </c>
      <c r="E358" s="123" t="s">
        <v>1512</v>
      </c>
      <c r="F358" s="124">
        <v>0</v>
      </c>
      <c r="G358" s="124">
        <v>0</v>
      </c>
      <c r="H358" s="124">
        <v>0</v>
      </c>
      <c r="I358" s="125" t="s">
        <v>517</v>
      </c>
      <c r="J358" s="125" t="s">
        <v>1265</v>
      </c>
    </row>
    <row r="359" spans="1:10" hidden="1" x14ac:dyDescent="0.2">
      <c r="A359" s="123" t="s">
        <v>1805</v>
      </c>
      <c r="B359" s="123" t="s">
        <v>1806</v>
      </c>
      <c r="C359" s="123" t="s">
        <v>1262</v>
      </c>
      <c r="D359" s="123" t="s">
        <v>1263</v>
      </c>
      <c r="E359" s="123" t="s">
        <v>1512</v>
      </c>
      <c r="F359" s="124">
        <v>260000000</v>
      </c>
      <c r="G359" s="124">
        <v>0</v>
      </c>
      <c r="H359" s="124">
        <v>0</v>
      </c>
      <c r="I359" s="125" t="s">
        <v>517</v>
      </c>
      <c r="J359" s="125" t="s">
        <v>1265</v>
      </c>
    </row>
    <row r="360" spans="1:10" hidden="1" x14ac:dyDescent="0.2">
      <c r="A360" s="123" t="s">
        <v>1805</v>
      </c>
      <c r="B360" s="123" t="s">
        <v>1806</v>
      </c>
      <c r="C360" s="123" t="s">
        <v>1276</v>
      </c>
      <c r="D360" s="123" t="s">
        <v>1277</v>
      </c>
      <c r="E360" s="123" t="s">
        <v>1512</v>
      </c>
      <c r="F360" s="124">
        <v>35968500</v>
      </c>
      <c r="G360" s="124">
        <v>0</v>
      </c>
      <c r="H360" s="124">
        <v>0</v>
      </c>
      <c r="I360" s="125" t="s">
        <v>517</v>
      </c>
      <c r="J360" s="125" t="s">
        <v>1265</v>
      </c>
    </row>
    <row r="361" spans="1:10" hidden="1" x14ac:dyDescent="0.2">
      <c r="A361" s="123" t="s">
        <v>1807</v>
      </c>
      <c r="B361" s="123" t="s">
        <v>1808</v>
      </c>
      <c r="C361" s="123" t="s">
        <v>1262</v>
      </c>
      <c r="D361" s="123" t="s">
        <v>1263</v>
      </c>
      <c r="E361" s="123" t="s">
        <v>1512</v>
      </c>
      <c r="F361" s="124">
        <v>388022800</v>
      </c>
      <c r="G361" s="124">
        <v>252668600</v>
      </c>
      <c r="H361" s="124">
        <v>0</v>
      </c>
      <c r="I361" s="125" t="s">
        <v>517</v>
      </c>
      <c r="J361" s="125" t="s">
        <v>1265</v>
      </c>
    </row>
    <row r="362" spans="1:10" hidden="1" x14ac:dyDescent="0.2">
      <c r="A362" s="123" t="s">
        <v>1807</v>
      </c>
      <c r="B362" s="123" t="s">
        <v>1809</v>
      </c>
      <c r="C362" s="123" t="s">
        <v>1276</v>
      </c>
      <c r="D362" s="123" t="s">
        <v>1277</v>
      </c>
      <c r="E362" s="123" t="s">
        <v>1512</v>
      </c>
      <c r="F362" s="124">
        <v>141092500</v>
      </c>
      <c r="G362" s="124">
        <v>135132756</v>
      </c>
      <c r="H362" s="124">
        <v>0</v>
      </c>
      <c r="I362" s="125" t="s">
        <v>517</v>
      </c>
      <c r="J362" s="125" t="s">
        <v>1265</v>
      </c>
    </row>
    <row r="363" spans="1:10" hidden="1" x14ac:dyDescent="0.2">
      <c r="A363" s="123" t="s">
        <v>1810</v>
      </c>
      <c r="B363" s="123" t="s">
        <v>1811</v>
      </c>
      <c r="C363" s="123" t="s">
        <v>1262</v>
      </c>
      <c r="D363" s="123" t="s">
        <v>1263</v>
      </c>
      <c r="E363" s="123" t="s">
        <v>1512</v>
      </c>
      <c r="F363" s="124">
        <v>1402475286</v>
      </c>
      <c r="G363" s="124">
        <v>99000000</v>
      </c>
      <c r="H363" s="124">
        <v>0</v>
      </c>
      <c r="I363" s="125" t="s">
        <v>517</v>
      </c>
      <c r="J363" s="125" t="s">
        <v>1265</v>
      </c>
    </row>
    <row r="364" spans="1:10" hidden="1" x14ac:dyDescent="0.2">
      <c r="A364" s="123" t="s">
        <v>1810</v>
      </c>
      <c r="B364" s="123" t="s">
        <v>1812</v>
      </c>
      <c r="C364" s="123" t="s">
        <v>1276</v>
      </c>
      <c r="D364" s="123" t="s">
        <v>1277</v>
      </c>
      <c r="E364" s="123" t="s">
        <v>1512</v>
      </c>
      <c r="F364" s="124">
        <v>86517200</v>
      </c>
      <c r="G364" s="124">
        <v>0</v>
      </c>
      <c r="H364" s="124">
        <v>0</v>
      </c>
      <c r="I364" s="125" t="s">
        <v>517</v>
      </c>
      <c r="J364" s="125" t="s">
        <v>1265</v>
      </c>
    </row>
    <row r="365" spans="1:10" hidden="1" x14ac:dyDescent="0.2">
      <c r="A365" s="123" t="s">
        <v>1813</v>
      </c>
      <c r="B365" s="123" t="s">
        <v>1814</v>
      </c>
      <c r="C365" s="123" t="s">
        <v>1276</v>
      </c>
      <c r="D365" s="123" t="s">
        <v>1277</v>
      </c>
      <c r="E365" s="123" t="s">
        <v>1512</v>
      </c>
      <c r="F365" s="124">
        <v>537982500</v>
      </c>
      <c r="G365" s="124">
        <v>537982465</v>
      </c>
      <c r="H365" s="124">
        <v>537982465</v>
      </c>
      <c r="I365" s="125" t="s">
        <v>517</v>
      </c>
      <c r="J365" s="125" t="s">
        <v>1265</v>
      </c>
    </row>
    <row r="366" spans="1:10" hidden="1" x14ac:dyDescent="0.2">
      <c r="A366" s="123" t="s">
        <v>1815</v>
      </c>
      <c r="B366" s="123" t="s">
        <v>1816</v>
      </c>
      <c r="C366" s="123" t="s">
        <v>1262</v>
      </c>
      <c r="D366" s="123" t="s">
        <v>1263</v>
      </c>
      <c r="E366" s="123" t="s">
        <v>1512</v>
      </c>
      <c r="F366" s="124">
        <v>500000000</v>
      </c>
      <c r="G366" s="124">
        <v>0</v>
      </c>
      <c r="H366" s="124">
        <v>0</v>
      </c>
      <c r="I366" s="125" t="s">
        <v>517</v>
      </c>
      <c r="J366" s="125" t="s">
        <v>1265</v>
      </c>
    </row>
    <row r="367" spans="1:10" hidden="1" x14ac:dyDescent="0.2">
      <c r="A367" s="123" t="s">
        <v>1815</v>
      </c>
      <c r="B367" s="123" t="s">
        <v>1816</v>
      </c>
      <c r="C367" s="123" t="s">
        <v>1276</v>
      </c>
      <c r="D367" s="123" t="s">
        <v>1277</v>
      </c>
      <c r="E367" s="123" t="s">
        <v>1512</v>
      </c>
      <c r="F367" s="124">
        <v>0</v>
      </c>
      <c r="G367" s="124">
        <v>0</v>
      </c>
      <c r="H367" s="124">
        <v>0</v>
      </c>
      <c r="I367" s="125" t="s">
        <v>517</v>
      </c>
      <c r="J367" s="125" t="s">
        <v>1265</v>
      </c>
    </row>
    <row r="368" spans="1:10" hidden="1" x14ac:dyDescent="0.2">
      <c r="A368" s="123" t="s">
        <v>1817</v>
      </c>
      <c r="B368" s="123" t="s">
        <v>1818</v>
      </c>
      <c r="C368" s="123" t="s">
        <v>1276</v>
      </c>
      <c r="D368" s="123" t="s">
        <v>1277</v>
      </c>
      <c r="E368" s="123" t="s">
        <v>1512</v>
      </c>
      <c r="F368" s="124">
        <v>2282997420</v>
      </c>
      <c r="G368" s="124">
        <v>2282356022</v>
      </c>
      <c r="H368" s="124">
        <v>1791200596</v>
      </c>
      <c r="I368" s="125" t="s">
        <v>517</v>
      </c>
      <c r="J368" s="125" t="s">
        <v>1265</v>
      </c>
    </row>
    <row r="369" spans="1:10" hidden="1" x14ac:dyDescent="0.2">
      <c r="A369" s="123" t="s">
        <v>1819</v>
      </c>
      <c r="B369" s="123" t="s">
        <v>1820</v>
      </c>
      <c r="C369" s="123" t="s">
        <v>1262</v>
      </c>
      <c r="D369" s="123" t="s">
        <v>1263</v>
      </c>
      <c r="E369" s="123" t="s">
        <v>1512</v>
      </c>
      <c r="F369" s="124">
        <v>378299177.06</v>
      </c>
      <c r="G369" s="124">
        <v>0</v>
      </c>
      <c r="H369" s="124">
        <v>0</v>
      </c>
      <c r="I369" s="125" t="s">
        <v>517</v>
      </c>
      <c r="J369" s="125" t="s">
        <v>1265</v>
      </c>
    </row>
    <row r="370" spans="1:10" hidden="1" x14ac:dyDescent="0.2">
      <c r="A370" s="123" t="s">
        <v>1819</v>
      </c>
      <c r="B370" s="123" t="s">
        <v>1821</v>
      </c>
      <c r="C370" s="123" t="s">
        <v>1276</v>
      </c>
      <c r="D370" s="123" t="s">
        <v>1277</v>
      </c>
      <c r="E370" s="123" t="s">
        <v>1512</v>
      </c>
      <c r="F370" s="124">
        <v>588243276</v>
      </c>
      <c r="G370" s="124">
        <v>0</v>
      </c>
      <c r="H370" s="124">
        <v>0</v>
      </c>
      <c r="I370" s="125" t="s">
        <v>517</v>
      </c>
      <c r="J370" s="125" t="s">
        <v>1265</v>
      </c>
    </row>
    <row r="371" spans="1:10" hidden="1" x14ac:dyDescent="0.2">
      <c r="A371" s="123" t="s">
        <v>1822</v>
      </c>
      <c r="B371" s="123" t="s">
        <v>1823</v>
      </c>
      <c r="C371" s="123" t="s">
        <v>1262</v>
      </c>
      <c r="D371" s="123" t="s">
        <v>1263</v>
      </c>
      <c r="E371" s="123" t="s">
        <v>1512</v>
      </c>
      <c r="F371" s="124">
        <v>183020359</v>
      </c>
      <c r="G371" s="124">
        <v>0</v>
      </c>
      <c r="H371" s="124">
        <v>0</v>
      </c>
      <c r="I371" s="125" t="s">
        <v>517</v>
      </c>
      <c r="J371" s="125" t="s">
        <v>1265</v>
      </c>
    </row>
    <row r="372" spans="1:10" hidden="1" x14ac:dyDescent="0.2">
      <c r="A372" s="123" t="s">
        <v>1822</v>
      </c>
      <c r="B372" s="123" t="s">
        <v>1824</v>
      </c>
      <c r="C372" s="123" t="s">
        <v>1276</v>
      </c>
      <c r="D372" s="123" t="s">
        <v>1277</v>
      </c>
      <c r="E372" s="123" t="s">
        <v>1512</v>
      </c>
      <c r="F372" s="124">
        <v>0</v>
      </c>
      <c r="G372" s="124">
        <v>0</v>
      </c>
      <c r="H372" s="124">
        <v>0</v>
      </c>
      <c r="I372" s="125" t="s">
        <v>517</v>
      </c>
      <c r="J372" s="125" t="s">
        <v>1265</v>
      </c>
    </row>
    <row r="373" spans="1:10" hidden="1" x14ac:dyDescent="0.2">
      <c r="A373" s="123" t="s">
        <v>1825</v>
      </c>
      <c r="B373" s="123" t="s">
        <v>1826</v>
      </c>
      <c r="C373" s="123" t="s">
        <v>1276</v>
      </c>
      <c r="D373" s="123" t="s">
        <v>1277</v>
      </c>
      <c r="E373" s="123" t="s">
        <v>1512</v>
      </c>
      <c r="F373" s="124">
        <v>73223394</v>
      </c>
      <c r="G373" s="124">
        <v>71026692</v>
      </c>
      <c r="H373" s="124">
        <v>69901159</v>
      </c>
      <c r="I373" s="125" t="s">
        <v>517</v>
      </c>
      <c r="J373" s="125" t="s">
        <v>1265</v>
      </c>
    </row>
    <row r="374" spans="1:10" hidden="1" x14ac:dyDescent="0.2">
      <c r="A374" s="123" t="s">
        <v>1827</v>
      </c>
      <c r="B374" s="123" t="s">
        <v>1828</v>
      </c>
      <c r="C374" s="123" t="s">
        <v>1248</v>
      </c>
      <c r="D374" s="123" t="s">
        <v>1248</v>
      </c>
      <c r="E374" s="123" t="s">
        <v>1248</v>
      </c>
      <c r="F374" s="124">
        <v>9265982388.2099991</v>
      </c>
      <c r="G374" s="124">
        <v>5955230005</v>
      </c>
      <c r="H374" s="124">
        <v>2211746052</v>
      </c>
      <c r="I374" s="125"/>
      <c r="J374" s="125"/>
    </row>
    <row r="375" spans="1:10" ht="10.5" hidden="1" x14ac:dyDescent="0.25">
      <c r="A375" s="126" t="s">
        <v>1829</v>
      </c>
      <c r="B375" s="126" t="s">
        <v>1563</v>
      </c>
      <c r="C375" s="126" t="s">
        <v>1248</v>
      </c>
      <c r="D375" s="126" t="s">
        <v>1248</v>
      </c>
      <c r="E375" s="126" t="s">
        <v>1248</v>
      </c>
      <c r="F375" s="127">
        <v>9265982388.2099991</v>
      </c>
      <c r="G375" s="127">
        <v>5955230005</v>
      </c>
      <c r="H375" s="127">
        <v>2211746052</v>
      </c>
      <c r="I375" s="128" t="s">
        <v>517</v>
      </c>
      <c r="J375" s="128" t="s">
        <v>10</v>
      </c>
    </row>
    <row r="376" spans="1:10" hidden="1" x14ac:dyDescent="0.2">
      <c r="A376" s="123" t="s">
        <v>1830</v>
      </c>
      <c r="B376" s="123" t="s">
        <v>1793</v>
      </c>
      <c r="C376" s="123" t="s">
        <v>1566</v>
      </c>
      <c r="D376" s="123" t="s">
        <v>1567</v>
      </c>
      <c r="E376" s="123" t="s">
        <v>1512</v>
      </c>
      <c r="F376" s="124">
        <v>587198818</v>
      </c>
      <c r="G376" s="124">
        <v>540312618</v>
      </c>
      <c r="H376" s="124">
        <v>0</v>
      </c>
      <c r="I376" s="125" t="s">
        <v>517</v>
      </c>
      <c r="J376" s="125" t="s">
        <v>1265</v>
      </c>
    </row>
    <row r="377" spans="1:10" hidden="1" x14ac:dyDescent="0.2">
      <c r="A377" s="123" t="s">
        <v>1830</v>
      </c>
      <c r="B377" s="123" t="s">
        <v>1793</v>
      </c>
      <c r="C377" s="123" t="s">
        <v>1831</v>
      </c>
      <c r="D377" s="123" t="s">
        <v>1832</v>
      </c>
      <c r="E377" s="123" t="s">
        <v>1512</v>
      </c>
      <c r="F377" s="124">
        <v>0</v>
      </c>
      <c r="G377" s="124">
        <v>0</v>
      </c>
      <c r="H377" s="124">
        <v>0</v>
      </c>
      <c r="I377" s="125" t="s">
        <v>517</v>
      </c>
      <c r="J377" s="125" t="s">
        <v>1265</v>
      </c>
    </row>
    <row r="378" spans="1:10" hidden="1" x14ac:dyDescent="0.2">
      <c r="A378" s="123" t="s">
        <v>1833</v>
      </c>
      <c r="B378" s="123" t="s">
        <v>1834</v>
      </c>
      <c r="C378" s="123" t="s">
        <v>1566</v>
      </c>
      <c r="D378" s="123" t="s">
        <v>1567</v>
      </c>
      <c r="E378" s="123" t="s">
        <v>1512</v>
      </c>
      <c r="F378" s="124">
        <v>0</v>
      </c>
      <c r="G378" s="124">
        <v>0</v>
      </c>
      <c r="H378" s="124">
        <v>0</v>
      </c>
      <c r="I378" s="125" t="s">
        <v>517</v>
      </c>
      <c r="J378" s="125" t="s">
        <v>1265</v>
      </c>
    </row>
    <row r="379" spans="1:10" hidden="1" x14ac:dyDescent="0.2">
      <c r="A379" s="123" t="s">
        <v>1833</v>
      </c>
      <c r="B379" s="123" t="s">
        <v>1834</v>
      </c>
      <c r="C379" s="123" t="s">
        <v>1831</v>
      </c>
      <c r="D379" s="123" t="s">
        <v>1832</v>
      </c>
      <c r="E379" s="123" t="s">
        <v>1512</v>
      </c>
      <c r="F379" s="124">
        <v>0</v>
      </c>
      <c r="G379" s="124">
        <v>0</v>
      </c>
      <c r="H379" s="124">
        <v>0</v>
      </c>
      <c r="I379" s="125" t="s">
        <v>517</v>
      </c>
      <c r="J379" s="125" t="s">
        <v>1265</v>
      </c>
    </row>
    <row r="380" spans="1:10" hidden="1" x14ac:dyDescent="0.2">
      <c r="A380" s="123" t="s">
        <v>1835</v>
      </c>
      <c r="B380" s="123" t="s">
        <v>1836</v>
      </c>
      <c r="C380" s="123" t="s">
        <v>1566</v>
      </c>
      <c r="D380" s="123" t="s">
        <v>1567</v>
      </c>
      <c r="E380" s="123" t="s">
        <v>1512</v>
      </c>
      <c r="F380" s="124">
        <v>33625190</v>
      </c>
      <c r="G380" s="124">
        <v>0</v>
      </c>
      <c r="H380" s="124">
        <v>0</v>
      </c>
      <c r="I380" s="125" t="s">
        <v>517</v>
      </c>
      <c r="J380" s="125" t="s">
        <v>1265</v>
      </c>
    </row>
    <row r="381" spans="1:10" hidden="1" x14ac:dyDescent="0.2">
      <c r="A381" s="123" t="s">
        <v>1837</v>
      </c>
      <c r="B381" s="123" t="s">
        <v>1838</v>
      </c>
      <c r="C381" s="123" t="s">
        <v>1566</v>
      </c>
      <c r="D381" s="123" t="s">
        <v>1567</v>
      </c>
      <c r="E381" s="123" t="s">
        <v>1512</v>
      </c>
      <c r="F381" s="124">
        <v>0</v>
      </c>
      <c r="G381" s="124">
        <v>0</v>
      </c>
      <c r="H381" s="124">
        <v>0</v>
      </c>
      <c r="I381" s="125" t="s">
        <v>517</v>
      </c>
      <c r="J381" s="125" t="s">
        <v>1265</v>
      </c>
    </row>
    <row r="382" spans="1:10" hidden="1" x14ac:dyDescent="0.2">
      <c r="A382" s="123" t="s">
        <v>1837</v>
      </c>
      <c r="B382" s="123" t="s">
        <v>1838</v>
      </c>
      <c r="C382" s="123" t="s">
        <v>1831</v>
      </c>
      <c r="D382" s="123" t="s">
        <v>1832</v>
      </c>
      <c r="E382" s="123" t="s">
        <v>1512</v>
      </c>
      <c r="F382" s="124">
        <v>0</v>
      </c>
      <c r="G382" s="124">
        <v>0</v>
      </c>
      <c r="H382" s="124">
        <v>0</v>
      </c>
      <c r="I382" s="125" t="s">
        <v>517</v>
      </c>
      <c r="J382" s="125" t="s">
        <v>1265</v>
      </c>
    </row>
    <row r="383" spans="1:10" hidden="1" x14ac:dyDescent="0.2">
      <c r="A383" s="123" t="s">
        <v>1839</v>
      </c>
      <c r="B383" s="123" t="s">
        <v>1840</v>
      </c>
      <c r="C383" s="123" t="s">
        <v>1566</v>
      </c>
      <c r="D383" s="123" t="s">
        <v>1567</v>
      </c>
      <c r="E383" s="123" t="s">
        <v>1512</v>
      </c>
      <c r="F383" s="124">
        <v>0</v>
      </c>
      <c r="G383" s="124">
        <v>0</v>
      </c>
      <c r="H383" s="124">
        <v>0</v>
      </c>
      <c r="I383" s="125" t="s">
        <v>517</v>
      </c>
      <c r="J383" s="125" t="s">
        <v>1265</v>
      </c>
    </row>
    <row r="384" spans="1:10" hidden="1" x14ac:dyDescent="0.2">
      <c r="A384" s="123" t="s">
        <v>1841</v>
      </c>
      <c r="B384" s="123" t="s">
        <v>1842</v>
      </c>
      <c r="C384" s="123" t="s">
        <v>1566</v>
      </c>
      <c r="D384" s="123" t="s">
        <v>1567</v>
      </c>
      <c r="E384" s="123" t="s">
        <v>1512</v>
      </c>
      <c r="F384" s="124">
        <v>65000000</v>
      </c>
      <c r="G384" s="124">
        <v>0</v>
      </c>
      <c r="H384" s="124">
        <v>0</v>
      </c>
      <c r="I384" s="125" t="s">
        <v>517</v>
      </c>
      <c r="J384" s="125" t="s">
        <v>1265</v>
      </c>
    </row>
    <row r="385" spans="1:10" hidden="1" x14ac:dyDescent="0.2">
      <c r="A385" s="123" t="s">
        <v>1843</v>
      </c>
      <c r="B385" s="123" t="s">
        <v>1844</v>
      </c>
      <c r="C385" s="123" t="s">
        <v>1566</v>
      </c>
      <c r="D385" s="123" t="s">
        <v>1567</v>
      </c>
      <c r="E385" s="123" t="s">
        <v>1512</v>
      </c>
      <c r="F385" s="124">
        <v>0</v>
      </c>
      <c r="G385" s="124">
        <v>0</v>
      </c>
      <c r="H385" s="124">
        <v>0</v>
      </c>
      <c r="I385" s="125" t="s">
        <v>517</v>
      </c>
      <c r="J385" s="125" t="s">
        <v>1265</v>
      </c>
    </row>
    <row r="386" spans="1:10" hidden="1" x14ac:dyDescent="0.2">
      <c r="A386" s="123" t="s">
        <v>1845</v>
      </c>
      <c r="B386" s="123" t="s">
        <v>1536</v>
      </c>
      <c r="C386" s="123" t="s">
        <v>1566</v>
      </c>
      <c r="D386" s="123" t="s">
        <v>1567</v>
      </c>
      <c r="E386" s="123" t="s">
        <v>1512</v>
      </c>
      <c r="F386" s="124">
        <v>244760000</v>
      </c>
      <c r="G386" s="124">
        <v>0</v>
      </c>
      <c r="H386" s="124">
        <v>0</v>
      </c>
      <c r="I386" s="125" t="s">
        <v>517</v>
      </c>
      <c r="J386" s="125" t="s">
        <v>1265</v>
      </c>
    </row>
    <row r="387" spans="1:10" hidden="1" x14ac:dyDescent="0.2">
      <c r="A387" s="123" t="s">
        <v>1846</v>
      </c>
      <c r="B387" s="123" t="s">
        <v>1802</v>
      </c>
      <c r="C387" s="123" t="s">
        <v>1831</v>
      </c>
      <c r="D387" s="123" t="s">
        <v>1832</v>
      </c>
      <c r="E387" s="123" t="s">
        <v>1512</v>
      </c>
      <c r="F387" s="124">
        <v>400675019</v>
      </c>
      <c r="G387" s="124">
        <v>318172147</v>
      </c>
      <c r="H387" s="124">
        <v>0</v>
      </c>
      <c r="I387" s="125" t="s">
        <v>517</v>
      </c>
      <c r="J387" s="125" t="s">
        <v>1265</v>
      </c>
    </row>
    <row r="388" spans="1:10" hidden="1" x14ac:dyDescent="0.2">
      <c r="A388" s="123" t="s">
        <v>1847</v>
      </c>
      <c r="B388" s="123" t="s">
        <v>1848</v>
      </c>
      <c r="C388" s="123" t="s">
        <v>1566</v>
      </c>
      <c r="D388" s="123" t="s">
        <v>1567</v>
      </c>
      <c r="E388" s="123" t="s">
        <v>1512</v>
      </c>
      <c r="F388" s="124">
        <v>285399184</v>
      </c>
      <c r="G388" s="124">
        <v>238353224</v>
      </c>
      <c r="H388" s="124">
        <v>0</v>
      </c>
      <c r="I388" s="125" t="s">
        <v>517</v>
      </c>
      <c r="J388" s="125" t="s">
        <v>1265</v>
      </c>
    </row>
    <row r="389" spans="1:10" hidden="1" x14ac:dyDescent="0.2">
      <c r="A389" s="123" t="s">
        <v>1847</v>
      </c>
      <c r="B389" s="123" t="s">
        <v>1848</v>
      </c>
      <c r="C389" s="123" t="s">
        <v>1831</v>
      </c>
      <c r="D389" s="123" t="s">
        <v>1832</v>
      </c>
      <c r="E389" s="123" t="s">
        <v>1512</v>
      </c>
      <c r="F389" s="124">
        <v>718600816</v>
      </c>
      <c r="G389" s="124">
        <v>717669827</v>
      </c>
      <c r="H389" s="124">
        <v>0</v>
      </c>
      <c r="I389" s="125" t="s">
        <v>517</v>
      </c>
      <c r="J389" s="125" t="s">
        <v>1265</v>
      </c>
    </row>
    <row r="390" spans="1:10" hidden="1" x14ac:dyDescent="0.2">
      <c r="A390" s="123" t="s">
        <v>1849</v>
      </c>
      <c r="B390" s="123" t="s">
        <v>1850</v>
      </c>
      <c r="C390" s="123" t="s">
        <v>1566</v>
      </c>
      <c r="D390" s="123" t="s">
        <v>1567</v>
      </c>
      <c r="E390" s="123" t="s">
        <v>1512</v>
      </c>
      <c r="F390" s="124">
        <v>460170762</v>
      </c>
      <c r="G390" s="124">
        <v>0</v>
      </c>
      <c r="H390" s="124">
        <v>0</v>
      </c>
      <c r="I390" s="125" t="s">
        <v>517</v>
      </c>
      <c r="J390" s="125" t="s">
        <v>1265</v>
      </c>
    </row>
    <row r="391" spans="1:10" hidden="1" x14ac:dyDescent="0.2">
      <c r="A391" s="123" t="s">
        <v>1851</v>
      </c>
      <c r="B391" s="123" t="s">
        <v>1812</v>
      </c>
      <c r="C391" s="123" t="s">
        <v>1566</v>
      </c>
      <c r="D391" s="123" t="s">
        <v>1567</v>
      </c>
      <c r="E391" s="123" t="s">
        <v>1512</v>
      </c>
      <c r="F391" s="124">
        <v>1098251686.79</v>
      </c>
      <c r="G391" s="124">
        <v>0</v>
      </c>
      <c r="H391" s="124">
        <v>0</v>
      </c>
      <c r="I391" s="125" t="s">
        <v>517</v>
      </c>
      <c r="J391" s="125" t="s">
        <v>1265</v>
      </c>
    </row>
    <row r="392" spans="1:10" hidden="1" x14ac:dyDescent="0.2">
      <c r="A392" s="123" t="s">
        <v>1851</v>
      </c>
      <c r="B392" s="123" t="s">
        <v>1812</v>
      </c>
      <c r="C392" s="123" t="s">
        <v>1831</v>
      </c>
      <c r="D392" s="123" t="s">
        <v>1832</v>
      </c>
      <c r="E392" s="123" t="s">
        <v>1512</v>
      </c>
      <c r="F392" s="124">
        <v>285925999.20999998</v>
      </c>
      <c r="G392" s="124">
        <v>0</v>
      </c>
      <c r="H392" s="124">
        <v>0</v>
      </c>
      <c r="I392" s="125" t="s">
        <v>517</v>
      </c>
      <c r="J392" s="125" t="s">
        <v>1265</v>
      </c>
    </row>
    <row r="393" spans="1:10" hidden="1" x14ac:dyDescent="0.2">
      <c r="A393" s="123" t="s">
        <v>1852</v>
      </c>
      <c r="B393" s="123" t="s">
        <v>1814</v>
      </c>
      <c r="C393" s="123" t="s">
        <v>1831</v>
      </c>
      <c r="D393" s="123" t="s">
        <v>1832</v>
      </c>
      <c r="E393" s="123" t="s">
        <v>1512</v>
      </c>
      <c r="F393" s="124">
        <v>179623800</v>
      </c>
      <c r="G393" s="124">
        <v>179580036</v>
      </c>
      <c r="H393" s="124">
        <v>179580036</v>
      </c>
      <c r="I393" s="125" t="s">
        <v>517</v>
      </c>
      <c r="J393" s="125" t="s">
        <v>1265</v>
      </c>
    </row>
    <row r="394" spans="1:10" hidden="1" x14ac:dyDescent="0.2">
      <c r="A394" s="123" t="s">
        <v>1853</v>
      </c>
      <c r="B394" s="123" t="s">
        <v>1854</v>
      </c>
      <c r="C394" s="123" t="s">
        <v>1566</v>
      </c>
      <c r="D394" s="123" t="s">
        <v>1567</v>
      </c>
      <c r="E394" s="123" t="s">
        <v>1512</v>
      </c>
      <c r="F394" s="124">
        <v>88634860</v>
      </c>
      <c r="G394" s="124">
        <v>36585700</v>
      </c>
      <c r="H394" s="124">
        <v>0</v>
      </c>
      <c r="I394" s="125" t="s">
        <v>517</v>
      </c>
      <c r="J394" s="125" t="s">
        <v>1265</v>
      </c>
    </row>
    <row r="395" spans="1:10" hidden="1" x14ac:dyDescent="0.2">
      <c r="A395" s="123" t="s">
        <v>1853</v>
      </c>
      <c r="B395" s="123" t="s">
        <v>1854</v>
      </c>
      <c r="C395" s="123" t="s">
        <v>1831</v>
      </c>
      <c r="D395" s="123" t="s">
        <v>1832</v>
      </c>
      <c r="E395" s="123" t="s">
        <v>1512</v>
      </c>
      <c r="F395" s="124">
        <v>167891120</v>
      </c>
      <c r="G395" s="124">
        <v>131365140</v>
      </c>
      <c r="H395" s="124">
        <v>101128440</v>
      </c>
      <c r="I395" s="125" t="s">
        <v>517</v>
      </c>
      <c r="J395" s="125" t="s">
        <v>1265</v>
      </c>
    </row>
    <row r="396" spans="1:10" hidden="1" x14ac:dyDescent="0.2">
      <c r="A396" s="123" t="s">
        <v>1855</v>
      </c>
      <c r="B396" s="123" t="s">
        <v>1856</v>
      </c>
      <c r="C396" s="123" t="s">
        <v>1566</v>
      </c>
      <c r="D396" s="123" t="s">
        <v>1567</v>
      </c>
      <c r="E396" s="123" t="s">
        <v>1512</v>
      </c>
      <c r="F396" s="124">
        <v>0</v>
      </c>
      <c r="G396" s="124">
        <v>0</v>
      </c>
      <c r="H396" s="124">
        <v>0</v>
      </c>
      <c r="I396" s="125" t="s">
        <v>517</v>
      </c>
      <c r="J396" s="125" t="s">
        <v>1265</v>
      </c>
    </row>
    <row r="397" spans="1:10" hidden="1" x14ac:dyDescent="0.2">
      <c r="A397" s="123" t="s">
        <v>1857</v>
      </c>
      <c r="B397" s="123" t="s">
        <v>1858</v>
      </c>
      <c r="C397" s="123" t="s">
        <v>1566</v>
      </c>
      <c r="D397" s="123" t="s">
        <v>1567</v>
      </c>
      <c r="E397" s="123" t="s">
        <v>1512</v>
      </c>
      <c r="F397" s="124">
        <v>245613800</v>
      </c>
      <c r="G397" s="124">
        <v>245500000</v>
      </c>
      <c r="H397" s="124">
        <v>173297200</v>
      </c>
      <c r="I397" s="125" t="s">
        <v>517</v>
      </c>
      <c r="J397" s="125" t="s">
        <v>1265</v>
      </c>
    </row>
    <row r="398" spans="1:10" hidden="1" x14ac:dyDescent="0.2">
      <c r="A398" s="123" t="s">
        <v>1859</v>
      </c>
      <c r="B398" s="123" t="s">
        <v>1860</v>
      </c>
      <c r="C398" s="123" t="s">
        <v>1566</v>
      </c>
      <c r="D398" s="123" t="s">
        <v>1567</v>
      </c>
      <c r="E398" s="123" t="s">
        <v>1512</v>
      </c>
      <c r="F398" s="124">
        <v>30000000</v>
      </c>
      <c r="G398" s="124">
        <v>30000000</v>
      </c>
      <c r="H398" s="124">
        <v>30000000</v>
      </c>
      <c r="I398" s="125" t="s">
        <v>517</v>
      </c>
      <c r="J398" s="125" t="s">
        <v>1265</v>
      </c>
    </row>
    <row r="399" spans="1:10" hidden="1" x14ac:dyDescent="0.2">
      <c r="A399" s="123" t="s">
        <v>1861</v>
      </c>
      <c r="B399" s="123" t="s">
        <v>1862</v>
      </c>
      <c r="C399" s="123" t="s">
        <v>1566</v>
      </c>
      <c r="D399" s="123" t="s">
        <v>1567</v>
      </c>
      <c r="E399" s="123" t="s">
        <v>1512</v>
      </c>
      <c r="F399" s="124">
        <v>235138904</v>
      </c>
      <c r="G399" s="124">
        <v>0</v>
      </c>
      <c r="H399" s="124">
        <v>0</v>
      </c>
      <c r="I399" s="125" t="s">
        <v>517</v>
      </c>
      <c r="J399" s="125" t="s">
        <v>1265</v>
      </c>
    </row>
    <row r="400" spans="1:10" hidden="1" x14ac:dyDescent="0.2">
      <c r="A400" s="123" t="s">
        <v>1863</v>
      </c>
      <c r="B400" s="123" t="s">
        <v>1769</v>
      </c>
      <c r="C400" s="123" t="s">
        <v>1566</v>
      </c>
      <c r="D400" s="123" t="s">
        <v>1567</v>
      </c>
      <c r="E400" s="123" t="s">
        <v>1512</v>
      </c>
      <c r="F400" s="124">
        <v>20000000</v>
      </c>
      <c r="G400" s="124">
        <v>15000000</v>
      </c>
      <c r="H400" s="124">
        <v>5000000</v>
      </c>
      <c r="I400" s="125" t="s">
        <v>517</v>
      </c>
      <c r="J400" s="125" t="s">
        <v>1265</v>
      </c>
    </row>
    <row r="401" spans="1:10" hidden="1" x14ac:dyDescent="0.2">
      <c r="A401" s="123" t="s">
        <v>1864</v>
      </c>
      <c r="B401" s="123" t="s">
        <v>1865</v>
      </c>
      <c r="C401" s="123" t="s">
        <v>1566</v>
      </c>
      <c r="D401" s="123" t="s">
        <v>1567</v>
      </c>
      <c r="E401" s="123" t="s">
        <v>1512</v>
      </c>
      <c r="F401" s="124">
        <v>0</v>
      </c>
      <c r="G401" s="124">
        <v>0</v>
      </c>
      <c r="H401" s="124">
        <v>0</v>
      </c>
      <c r="I401" s="125" t="s">
        <v>517</v>
      </c>
      <c r="J401" s="125" t="s">
        <v>1265</v>
      </c>
    </row>
    <row r="402" spans="1:10" hidden="1" x14ac:dyDescent="0.2">
      <c r="A402" s="123" t="s">
        <v>1866</v>
      </c>
      <c r="B402" s="123" t="s">
        <v>1816</v>
      </c>
      <c r="C402" s="123" t="s">
        <v>1831</v>
      </c>
      <c r="D402" s="123" t="s">
        <v>1832</v>
      </c>
      <c r="E402" s="123" t="s">
        <v>1512</v>
      </c>
      <c r="F402" s="124">
        <v>1370685934</v>
      </c>
      <c r="G402" s="124">
        <v>1052736750</v>
      </c>
      <c r="H402" s="124">
        <v>0</v>
      </c>
      <c r="I402" s="125" t="s">
        <v>517</v>
      </c>
      <c r="J402" s="125" t="s">
        <v>1265</v>
      </c>
    </row>
    <row r="403" spans="1:10" hidden="1" x14ac:dyDescent="0.2">
      <c r="A403" s="123" t="s">
        <v>1867</v>
      </c>
      <c r="B403" s="123" t="s">
        <v>1818</v>
      </c>
      <c r="C403" s="123" t="s">
        <v>1831</v>
      </c>
      <c r="D403" s="123" t="s">
        <v>1832</v>
      </c>
      <c r="E403" s="123" t="s">
        <v>1512</v>
      </c>
      <c r="F403" s="124">
        <v>1346644575</v>
      </c>
      <c r="G403" s="124">
        <v>1346594128</v>
      </c>
      <c r="H403" s="124">
        <v>830762278</v>
      </c>
      <c r="I403" s="125" t="s">
        <v>517</v>
      </c>
      <c r="J403" s="125" t="s">
        <v>1265</v>
      </c>
    </row>
    <row r="404" spans="1:10" hidden="1" x14ac:dyDescent="0.2">
      <c r="A404" s="123" t="s">
        <v>1868</v>
      </c>
      <c r="B404" s="123" t="s">
        <v>1468</v>
      </c>
      <c r="C404" s="123" t="s">
        <v>1566</v>
      </c>
      <c r="D404" s="123" t="s">
        <v>1567</v>
      </c>
      <c r="E404" s="123" t="s">
        <v>1512</v>
      </c>
      <c r="F404" s="124">
        <v>20000000</v>
      </c>
      <c r="G404" s="124">
        <v>15000000</v>
      </c>
      <c r="H404" s="124">
        <v>5000000</v>
      </c>
      <c r="I404" s="125" t="s">
        <v>517</v>
      </c>
      <c r="J404" s="125" t="s">
        <v>1265</v>
      </c>
    </row>
    <row r="405" spans="1:10" hidden="1" x14ac:dyDescent="0.2">
      <c r="A405" s="123" t="s">
        <v>1869</v>
      </c>
      <c r="B405" s="123" t="s">
        <v>1821</v>
      </c>
      <c r="C405" s="123" t="s">
        <v>1566</v>
      </c>
      <c r="D405" s="123" t="s">
        <v>1567</v>
      </c>
      <c r="E405" s="123" t="s">
        <v>1512</v>
      </c>
      <c r="F405" s="124">
        <v>262902085.21000001</v>
      </c>
      <c r="G405" s="124">
        <v>103220600</v>
      </c>
      <c r="H405" s="124">
        <v>93220600</v>
      </c>
      <c r="I405" s="125" t="s">
        <v>517</v>
      </c>
      <c r="J405" s="125" t="s">
        <v>1265</v>
      </c>
    </row>
    <row r="406" spans="1:10" hidden="1" x14ac:dyDescent="0.2">
      <c r="A406" s="123" t="s">
        <v>1869</v>
      </c>
      <c r="B406" s="123" t="s">
        <v>1821</v>
      </c>
      <c r="C406" s="123" t="s">
        <v>1831</v>
      </c>
      <c r="D406" s="123" t="s">
        <v>1832</v>
      </c>
      <c r="E406" s="123" t="s">
        <v>1512</v>
      </c>
      <c r="F406" s="124">
        <v>400000000</v>
      </c>
      <c r="G406" s="124">
        <v>400000000</v>
      </c>
      <c r="H406" s="124">
        <v>400000000</v>
      </c>
      <c r="I406" s="125" t="s">
        <v>517</v>
      </c>
      <c r="J406" s="125" t="s">
        <v>1265</v>
      </c>
    </row>
    <row r="407" spans="1:10" hidden="1" x14ac:dyDescent="0.2">
      <c r="A407" s="123" t="s">
        <v>1870</v>
      </c>
      <c r="B407" s="123" t="s">
        <v>1871</v>
      </c>
      <c r="C407" s="123" t="s">
        <v>1566</v>
      </c>
      <c r="D407" s="123" t="s">
        <v>1567</v>
      </c>
      <c r="E407" s="123" t="s">
        <v>1512</v>
      </c>
      <c r="F407" s="124">
        <v>8800000</v>
      </c>
      <c r="G407" s="124">
        <v>6600000</v>
      </c>
      <c r="H407" s="124">
        <v>2200000</v>
      </c>
      <c r="I407" s="125" t="s">
        <v>517</v>
      </c>
      <c r="J407" s="125" t="s">
        <v>1265</v>
      </c>
    </row>
    <row r="408" spans="1:10" hidden="1" x14ac:dyDescent="0.2">
      <c r="A408" s="123" t="s">
        <v>1872</v>
      </c>
      <c r="B408" s="123" t="s">
        <v>1873</v>
      </c>
      <c r="C408" s="123" t="s">
        <v>1566</v>
      </c>
      <c r="D408" s="123" t="s">
        <v>1567</v>
      </c>
      <c r="E408" s="123" t="s">
        <v>1512</v>
      </c>
      <c r="F408" s="124">
        <v>280439835</v>
      </c>
      <c r="G408" s="124">
        <v>161439835</v>
      </c>
      <c r="H408" s="124">
        <v>0</v>
      </c>
      <c r="I408" s="125" t="s">
        <v>517</v>
      </c>
      <c r="J408" s="125" t="s">
        <v>1265</v>
      </c>
    </row>
    <row r="409" spans="1:10" hidden="1" x14ac:dyDescent="0.2">
      <c r="A409" s="123" t="s">
        <v>1872</v>
      </c>
      <c r="B409" s="123" t="s">
        <v>1873</v>
      </c>
      <c r="C409" s="123" t="s">
        <v>1831</v>
      </c>
      <c r="D409" s="123" t="s">
        <v>1832</v>
      </c>
      <c r="E409" s="123" t="s">
        <v>1512</v>
      </c>
      <c r="F409" s="124">
        <v>0</v>
      </c>
      <c r="G409" s="124">
        <v>0</v>
      </c>
      <c r="H409" s="124">
        <v>0</v>
      </c>
      <c r="I409" s="125" t="s">
        <v>517</v>
      </c>
      <c r="J409" s="125" t="s">
        <v>1265</v>
      </c>
    </row>
    <row r="410" spans="1:10" hidden="1" x14ac:dyDescent="0.2">
      <c r="A410" s="123" t="s">
        <v>1874</v>
      </c>
      <c r="B410" s="123" t="s">
        <v>1875</v>
      </c>
      <c r="C410" s="123" t="s">
        <v>1831</v>
      </c>
      <c r="D410" s="123" t="s">
        <v>1832</v>
      </c>
      <c r="E410" s="123" t="s">
        <v>1512</v>
      </c>
      <c r="F410" s="124">
        <v>430000000</v>
      </c>
      <c r="G410" s="124">
        <v>417100000</v>
      </c>
      <c r="H410" s="124">
        <v>391557498</v>
      </c>
      <c r="I410" s="125" t="s">
        <v>517</v>
      </c>
      <c r="J410" s="125" t="s">
        <v>1265</v>
      </c>
    </row>
    <row r="411" spans="1:10" hidden="1" x14ac:dyDescent="0.2">
      <c r="A411" s="123" t="s">
        <v>1876</v>
      </c>
      <c r="B411" s="123" t="s">
        <v>1877</v>
      </c>
      <c r="C411" s="123" t="s">
        <v>1248</v>
      </c>
      <c r="D411" s="123" t="s">
        <v>1248</v>
      </c>
      <c r="E411" s="123" t="s">
        <v>1248</v>
      </c>
      <c r="F411" s="124">
        <v>0</v>
      </c>
      <c r="G411" s="124">
        <v>0</v>
      </c>
      <c r="H411" s="124">
        <v>0</v>
      </c>
      <c r="I411" s="125"/>
      <c r="J411" s="125"/>
    </row>
    <row r="412" spans="1:10" ht="10.5" hidden="1" x14ac:dyDescent="0.25">
      <c r="A412" s="126" t="s">
        <v>1878</v>
      </c>
      <c r="B412" s="126" t="s">
        <v>1879</v>
      </c>
      <c r="C412" s="126" t="s">
        <v>1248</v>
      </c>
      <c r="D412" s="126" t="s">
        <v>1248</v>
      </c>
      <c r="E412" s="126" t="s">
        <v>1248</v>
      </c>
      <c r="F412" s="127">
        <v>0</v>
      </c>
      <c r="G412" s="127">
        <v>0</v>
      </c>
      <c r="H412" s="127">
        <v>0</v>
      </c>
      <c r="I412" s="128" t="s">
        <v>517</v>
      </c>
      <c r="J412" s="128" t="s">
        <v>10</v>
      </c>
    </row>
    <row r="413" spans="1:10" hidden="1" x14ac:dyDescent="0.2">
      <c r="A413" s="123" t="s">
        <v>1880</v>
      </c>
      <c r="B413" s="123" t="s">
        <v>1769</v>
      </c>
      <c r="C413" s="123" t="s">
        <v>1262</v>
      </c>
      <c r="D413" s="123" t="s">
        <v>1263</v>
      </c>
      <c r="E413" s="123" t="s">
        <v>1541</v>
      </c>
      <c r="F413" s="124">
        <v>0</v>
      </c>
      <c r="G413" s="124">
        <v>0</v>
      </c>
      <c r="H413" s="124">
        <v>0</v>
      </c>
      <c r="I413" s="125" t="s">
        <v>517</v>
      </c>
      <c r="J413" s="125" t="s">
        <v>1265</v>
      </c>
    </row>
    <row r="414" spans="1:10" hidden="1" x14ac:dyDescent="0.2">
      <c r="A414" s="123" t="s">
        <v>1881</v>
      </c>
      <c r="B414" s="123" t="s">
        <v>1771</v>
      </c>
      <c r="C414" s="123" t="s">
        <v>1262</v>
      </c>
      <c r="D414" s="123" t="s">
        <v>1263</v>
      </c>
      <c r="E414" s="123" t="s">
        <v>1541</v>
      </c>
      <c r="F414" s="124">
        <v>0</v>
      </c>
      <c r="G414" s="124">
        <v>0</v>
      </c>
      <c r="H414" s="124">
        <v>0</v>
      </c>
      <c r="I414" s="125" t="s">
        <v>517</v>
      </c>
      <c r="J414" s="125" t="s">
        <v>1265</v>
      </c>
    </row>
    <row r="415" spans="1:10" hidden="1" x14ac:dyDescent="0.2">
      <c r="A415" s="123" t="s">
        <v>1882</v>
      </c>
      <c r="B415" s="123" t="s">
        <v>1774</v>
      </c>
      <c r="C415" s="123" t="s">
        <v>1262</v>
      </c>
      <c r="D415" s="123" t="s">
        <v>1263</v>
      </c>
      <c r="E415" s="123" t="s">
        <v>1541</v>
      </c>
      <c r="F415" s="124">
        <v>0</v>
      </c>
      <c r="G415" s="124">
        <v>0</v>
      </c>
      <c r="H415" s="124">
        <v>0</v>
      </c>
      <c r="I415" s="125" t="s">
        <v>517</v>
      </c>
      <c r="J415" s="125" t="s">
        <v>1265</v>
      </c>
    </row>
    <row r="416" spans="1:10" hidden="1" x14ac:dyDescent="0.2">
      <c r="A416" s="123" t="s">
        <v>1883</v>
      </c>
      <c r="B416" s="123" t="s">
        <v>1884</v>
      </c>
      <c r="C416" s="123" t="s">
        <v>1262</v>
      </c>
      <c r="D416" s="123" t="s">
        <v>1263</v>
      </c>
      <c r="E416" s="123" t="s">
        <v>1541</v>
      </c>
      <c r="F416" s="124">
        <v>0</v>
      </c>
      <c r="G416" s="124">
        <v>0</v>
      </c>
      <c r="H416" s="124">
        <v>0</v>
      </c>
      <c r="I416" s="125" t="s">
        <v>517</v>
      </c>
      <c r="J416" s="125" t="s">
        <v>1265</v>
      </c>
    </row>
    <row r="417" spans="1:10" hidden="1" x14ac:dyDescent="0.2">
      <c r="A417" s="123" t="s">
        <v>1885</v>
      </c>
      <c r="B417" s="123" t="s">
        <v>1886</v>
      </c>
      <c r="C417" s="123" t="s">
        <v>1248</v>
      </c>
      <c r="D417" s="123" t="s">
        <v>1248</v>
      </c>
      <c r="E417" s="123" t="s">
        <v>1248</v>
      </c>
      <c r="F417" s="124">
        <v>795000000</v>
      </c>
      <c r="G417" s="124">
        <v>0</v>
      </c>
      <c r="H417" s="124">
        <v>0</v>
      </c>
      <c r="I417" s="125"/>
      <c r="J417" s="125"/>
    </row>
    <row r="418" spans="1:10" ht="10.5" hidden="1" x14ac:dyDescent="0.25">
      <c r="A418" s="126" t="s">
        <v>1887</v>
      </c>
      <c r="B418" s="126" t="s">
        <v>1888</v>
      </c>
      <c r="C418" s="126" t="s">
        <v>1248</v>
      </c>
      <c r="D418" s="126" t="s">
        <v>1248</v>
      </c>
      <c r="E418" s="126" t="s">
        <v>1248</v>
      </c>
      <c r="F418" s="127">
        <v>795000000</v>
      </c>
      <c r="G418" s="127">
        <v>0</v>
      </c>
      <c r="H418" s="127">
        <v>0</v>
      </c>
      <c r="I418" s="128" t="s">
        <v>517</v>
      </c>
      <c r="J418" s="128" t="s">
        <v>10</v>
      </c>
    </row>
    <row r="419" spans="1:10" hidden="1" x14ac:dyDescent="0.2">
      <c r="A419" s="123" t="s">
        <v>1889</v>
      </c>
      <c r="B419" s="123" t="s">
        <v>1890</v>
      </c>
      <c r="C419" s="123" t="s">
        <v>1262</v>
      </c>
      <c r="D419" s="123" t="s">
        <v>1263</v>
      </c>
      <c r="E419" s="123" t="s">
        <v>1541</v>
      </c>
      <c r="F419" s="124">
        <v>695000000</v>
      </c>
      <c r="G419" s="124">
        <v>0</v>
      </c>
      <c r="H419" s="124">
        <v>0</v>
      </c>
      <c r="I419" s="125" t="s">
        <v>517</v>
      </c>
      <c r="J419" s="125" t="s">
        <v>1265</v>
      </c>
    </row>
    <row r="420" spans="1:10" hidden="1" x14ac:dyDescent="0.2">
      <c r="A420" s="123" t="s">
        <v>1889</v>
      </c>
      <c r="B420" s="123" t="s">
        <v>1891</v>
      </c>
      <c r="C420" s="123" t="s">
        <v>1292</v>
      </c>
      <c r="D420" s="123" t="s">
        <v>1293</v>
      </c>
      <c r="E420" s="123" t="s">
        <v>1541</v>
      </c>
      <c r="F420" s="124">
        <v>100000000</v>
      </c>
      <c r="G420" s="124">
        <v>0</v>
      </c>
      <c r="H420" s="124">
        <v>0</v>
      </c>
      <c r="I420" s="125" t="s">
        <v>517</v>
      </c>
      <c r="J420" s="125" t="s">
        <v>1265</v>
      </c>
    </row>
    <row r="421" spans="1:10" ht="10.5" hidden="1" x14ac:dyDescent="0.25">
      <c r="A421" s="120" t="s">
        <v>1892</v>
      </c>
      <c r="B421" s="120" t="s">
        <v>1893</v>
      </c>
      <c r="C421" s="120" t="s">
        <v>1248</v>
      </c>
      <c r="D421" s="120" t="s">
        <v>1248</v>
      </c>
      <c r="E421" s="120" t="s">
        <v>1248</v>
      </c>
      <c r="F421" s="121">
        <v>4005131508.3699999</v>
      </c>
      <c r="G421" s="121">
        <v>1336739954</v>
      </c>
      <c r="H421" s="121">
        <v>946066666.66999996</v>
      </c>
      <c r="I421" s="122"/>
      <c r="J421" s="122" t="s">
        <v>1241</v>
      </c>
    </row>
    <row r="422" spans="1:10" hidden="1" x14ac:dyDescent="0.2">
      <c r="A422" s="123" t="s">
        <v>1894</v>
      </c>
      <c r="B422" s="123" t="s">
        <v>1895</v>
      </c>
      <c r="C422" s="123" t="s">
        <v>1248</v>
      </c>
      <c r="D422" s="123" t="s">
        <v>1248</v>
      </c>
      <c r="E422" s="123" t="s">
        <v>1248</v>
      </c>
      <c r="F422" s="124">
        <v>1410588807</v>
      </c>
      <c r="G422" s="124">
        <v>810619954</v>
      </c>
      <c r="H422" s="124">
        <v>544366666.66999996</v>
      </c>
      <c r="I422" s="125"/>
      <c r="J422" s="125"/>
    </row>
    <row r="423" spans="1:10" hidden="1" x14ac:dyDescent="0.2">
      <c r="A423" s="123" t="s">
        <v>1896</v>
      </c>
      <c r="B423" s="123" t="s">
        <v>1897</v>
      </c>
      <c r="C423" s="123" t="s">
        <v>1248</v>
      </c>
      <c r="D423" s="123" t="s">
        <v>1248</v>
      </c>
      <c r="E423" s="123" t="s">
        <v>1248</v>
      </c>
      <c r="F423" s="124">
        <v>1410588807</v>
      </c>
      <c r="G423" s="124">
        <v>810619954</v>
      </c>
      <c r="H423" s="124">
        <v>544366666.66999996</v>
      </c>
      <c r="I423" s="125"/>
      <c r="J423" s="125"/>
    </row>
    <row r="424" spans="1:10" hidden="1" x14ac:dyDescent="0.2">
      <c r="A424" s="123" t="s">
        <v>1898</v>
      </c>
      <c r="B424" s="123" t="s">
        <v>1899</v>
      </c>
      <c r="C424" s="123" t="s">
        <v>1248</v>
      </c>
      <c r="D424" s="123" t="s">
        <v>1248</v>
      </c>
      <c r="E424" s="123" t="s">
        <v>1248</v>
      </c>
      <c r="F424" s="124">
        <v>450000000</v>
      </c>
      <c r="G424" s="124">
        <v>0</v>
      </c>
      <c r="H424" s="124">
        <v>0</v>
      </c>
      <c r="I424" s="125"/>
      <c r="J424" s="125"/>
    </row>
    <row r="425" spans="1:10" ht="10.5" hidden="1" x14ac:dyDescent="0.25">
      <c r="A425" s="126" t="s">
        <v>1900</v>
      </c>
      <c r="B425" s="126" t="s">
        <v>1901</v>
      </c>
      <c r="C425" s="126" t="s">
        <v>1248</v>
      </c>
      <c r="D425" s="126" t="s">
        <v>1248</v>
      </c>
      <c r="E425" s="126" t="s">
        <v>1248</v>
      </c>
      <c r="F425" s="127">
        <v>0</v>
      </c>
      <c r="G425" s="127">
        <v>0</v>
      </c>
      <c r="H425" s="127">
        <v>0</v>
      </c>
      <c r="I425" s="128" t="s">
        <v>510</v>
      </c>
      <c r="J425" s="128" t="s">
        <v>10</v>
      </c>
    </row>
    <row r="426" spans="1:10" ht="10.5" hidden="1" x14ac:dyDescent="0.25">
      <c r="A426" s="126" t="s">
        <v>1902</v>
      </c>
      <c r="B426" s="126" t="s">
        <v>1903</v>
      </c>
      <c r="C426" s="126" t="s">
        <v>1248</v>
      </c>
      <c r="D426" s="126" t="s">
        <v>1248</v>
      </c>
      <c r="E426" s="126" t="s">
        <v>1248</v>
      </c>
      <c r="F426" s="127">
        <v>450000000</v>
      </c>
      <c r="G426" s="127">
        <v>0</v>
      </c>
      <c r="H426" s="127">
        <v>0</v>
      </c>
      <c r="I426" s="128" t="s">
        <v>510</v>
      </c>
      <c r="J426" s="128" t="s">
        <v>10</v>
      </c>
    </row>
    <row r="427" spans="1:10" hidden="1" x14ac:dyDescent="0.2">
      <c r="A427" s="123" t="s">
        <v>1904</v>
      </c>
      <c r="B427" s="123" t="s">
        <v>1905</v>
      </c>
      <c r="C427" s="123" t="s">
        <v>1292</v>
      </c>
      <c r="D427" s="123" t="s">
        <v>1293</v>
      </c>
      <c r="E427" s="123" t="s">
        <v>1906</v>
      </c>
      <c r="F427" s="124">
        <v>450000000</v>
      </c>
      <c r="G427" s="124">
        <v>0</v>
      </c>
      <c r="H427" s="124">
        <v>0</v>
      </c>
      <c r="I427" s="125" t="s">
        <v>510</v>
      </c>
      <c r="J427" s="125" t="s">
        <v>1265</v>
      </c>
    </row>
    <row r="428" spans="1:10" hidden="1" x14ac:dyDescent="0.2">
      <c r="A428" s="123" t="s">
        <v>1907</v>
      </c>
      <c r="B428" s="123" t="s">
        <v>1620</v>
      </c>
      <c r="C428" s="123" t="s">
        <v>1292</v>
      </c>
      <c r="D428" s="123" t="s">
        <v>1293</v>
      </c>
      <c r="E428" s="123" t="s">
        <v>1906</v>
      </c>
      <c r="F428" s="124">
        <v>0</v>
      </c>
      <c r="G428" s="124">
        <v>0</v>
      </c>
      <c r="H428" s="124">
        <v>0</v>
      </c>
      <c r="I428" s="125" t="s">
        <v>510</v>
      </c>
      <c r="J428" s="125" t="s">
        <v>1265</v>
      </c>
    </row>
    <row r="429" spans="1:10" hidden="1" x14ac:dyDescent="0.2">
      <c r="A429" s="123" t="s">
        <v>1908</v>
      </c>
      <c r="B429" s="123" t="s">
        <v>1909</v>
      </c>
      <c r="C429" s="123" t="s">
        <v>1248</v>
      </c>
      <c r="D429" s="123" t="s">
        <v>1248</v>
      </c>
      <c r="E429" s="123" t="s">
        <v>1248</v>
      </c>
      <c r="F429" s="124">
        <v>96500000</v>
      </c>
      <c r="G429" s="124">
        <v>0</v>
      </c>
      <c r="H429" s="124">
        <v>0</v>
      </c>
      <c r="I429" s="125"/>
      <c r="J429" s="125"/>
    </row>
    <row r="430" spans="1:10" ht="10.5" hidden="1" x14ac:dyDescent="0.25">
      <c r="A430" s="126" t="s">
        <v>1910</v>
      </c>
      <c r="B430" s="126" t="s">
        <v>1911</v>
      </c>
      <c r="C430" s="126" t="s">
        <v>1248</v>
      </c>
      <c r="D430" s="126" t="s">
        <v>1248</v>
      </c>
      <c r="E430" s="126" t="s">
        <v>1248</v>
      </c>
      <c r="F430" s="127">
        <v>96500000</v>
      </c>
      <c r="G430" s="127">
        <v>0</v>
      </c>
      <c r="H430" s="127">
        <v>0</v>
      </c>
      <c r="I430" s="128" t="s">
        <v>510</v>
      </c>
      <c r="J430" s="128" t="s">
        <v>10</v>
      </c>
    </row>
    <row r="431" spans="1:10" hidden="1" x14ac:dyDescent="0.2">
      <c r="A431" s="123" t="s">
        <v>1912</v>
      </c>
      <c r="B431" s="123" t="s">
        <v>1913</v>
      </c>
      <c r="C431" s="123" t="s">
        <v>1292</v>
      </c>
      <c r="D431" s="123" t="s">
        <v>1293</v>
      </c>
      <c r="E431" s="123" t="s">
        <v>1906</v>
      </c>
      <c r="F431" s="124">
        <v>0</v>
      </c>
      <c r="G431" s="124">
        <v>0</v>
      </c>
      <c r="H431" s="124">
        <v>0</v>
      </c>
      <c r="I431" s="125" t="s">
        <v>510</v>
      </c>
      <c r="J431" s="125" t="s">
        <v>1265</v>
      </c>
    </row>
    <row r="432" spans="1:10" hidden="1" x14ac:dyDescent="0.2">
      <c r="A432" s="123" t="s">
        <v>1914</v>
      </c>
      <c r="B432" s="123" t="s">
        <v>1915</v>
      </c>
      <c r="C432" s="123" t="s">
        <v>1292</v>
      </c>
      <c r="D432" s="123" t="s">
        <v>1293</v>
      </c>
      <c r="E432" s="123" t="s">
        <v>1906</v>
      </c>
      <c r="F432" s="124">
        <v>37500000</v>
      </c>
      <c r="G432" s="124">
        <v>0</v>
      </c>
      <c r="H432" s="124">
        <v>0</v>
      </c>
      <c r="I432" s="125" t="s">
        <v>510</v>
      </c>
      <c r="J432" s="125" t="s">
        <v>1265</v>
      </c>
    </row>
    <row r="433" spans="1:10" hidden="1" x14ac:dyDescent="0.2">
      <c r="A433" s="123" t="s">
        <v>1916</v>
      </c>
      <c r="B433" s="123" t="s">
        <v>1917</v>
      </c>
      <c r="C433" s="123" t="s">
        <v>1292</v>
      </c>
      <c r="D433" s="123" t="s">
        <v>1293</v>
      </c>
      <c r="E433" s="123" t="s">
        <v>1906</v>
      </c>
      <c r="F433" s="124">
        <v>37500000</v>
      </c>
      <c r="G433" s="124">
        <v>0</v>
      </c>
      <c r="H433" s="124">
        <v>0</v>
      </c>
      <c r="I433" s="125" t="s">
        <v>510</v>
      </c>
      <c r="J433" s="125" t="s">
        <v>1265</v>
      </c>
    </row>
    <row r="434" spans="1:10" hidden="1" x14ac:dyDescent="0.2">
      <c r="A434" s="123" t="s">
        <v>1918</v>
      </c>
      <c r="B434" s="123" t="s">
        <v>1772</v>
      </c>
      <c r="C434" s="123" t="s">
        <v>1292</v>
      </c>
      <c r="D434" s="123" t="s">
        <v>1293</v>
      </c>
      <c r="E434" s="123" t="s">
        <v>1906</v>
      </c>
      <c r="F434" s="124">
        <v>21500000</v>
      </c>
      <c r="G434" s="124">
        <v>0</v>
      </c>
      <c r="H434" s="124">
        <v>0</v>
      </c>
      <c r="I434" s="125" t="s">
        <v>510</v>
      </c>
      <c r="J434" s="125" t="s">
        <v>1265</v>
      </c>
    </row>
    <row r="435" spans="1:10" hidden="1" x14ac:dyDescent="0.2">
      <c r="A435" s="123" t="s">
        <v>1919</v>
      </c>
      <c r="B435" s="123" t="s">
        <v>1920</v>
      </c>
      <c r="C435" s="123" t="s">
        <v>1248</v>
      </c>
      <c r="D435" s="123" t="s">
        <v>1248</v>
      </c>
      <c r="E435" s="123" t="s">
        <v>1248</v>
      </c>
      <c r="F435" s="124">
        <v>864088807</v>
      </c>
      <c r="G435" s="124">
        <v>810619954</v>
      </c>
      <c r="H435" s="124">
        <v>544366666.66999996</v>
      </c>
      <c r="I435" s="125"/>
      <c r="J435" s="125"/>
    </row>
    <row r="436" spans="1:10" ht="10.5" hidden="1" x14ac:dyDescent="0.25">
      <c r="A436" s="126" t="s">
        <v>1921</v>
      </c>
      <c r="B436" s="126" t="s">
        <v>1922</v>
      </c>
      <c r="C436" s="126" t="s">
        <v>1248</v>
      </c>
      <c r="D436" s="126" t="s">
        <v>1248</v>
      </c>
      <c r="E436" s="126" t="s">
        <v>1248</v>
      </c>
      <c r="F436" s="127">
        <v>864088807</v>
      </c>
      <c r="G436" s="127">
        <v>810619954</v>
      </c>
      <c r="H436" s="127">
        <v>544366666.66999996</v>
      </c>
      <c r="I436" s="128" t="s">
        <v>510</v>
      </c>
      <c r="J436" s="128" t="s">
        <v>10</v>
      </c>
    </row>
    <row r="437" spans="1:10" hidden="1" x14ac:dyDescent="0.2">
      <c r="A437" s="123" t="s">
        <v>1923</v>
      </c>
      <c r="B437" s="123" t="s">
        <v>1917</v>
      </c>
      <c r="C437" s="123" t="s">
        <v>1262</v>
      </c>
      <c r="D437" s="123" t="s">
        <v>1263</v>
      </c>
      <c r="E437" s="123" t="s">
        <v>1906</v>
      </c>
      <c r="F437" s="124">
        <v>200250000</v>
      </c>
      <c r="G437" s="124">
        <v>185150000</v>
      </c>
      <c r="H437" s="124">
        <v>126000000</v>
      </c>
      <c r="I437" s="125" t="s">
        <v>510</v>
      </c>
      <c r="J437" s="125" t="s">
        <v>1265</v>
      </c>
    </row>
    <row r="438" spans="1:10" hidden="1" x14ac:dyDescent="0.2">
      <c r="A438" s="123" t="s">
        <v>1924</v>
      </c>
      <c r="B438" s="123" t="s">
        <v>1925</v>
      </c>
      <c r="C438" s="123" t="s">
        <v>1262</v>
      </c>
      <c r="D438" s="123" t="s">
        <v>1263</v>
      </c>
      <c r="E438" s="123" t="s">
        <v>1906</v>
      </c>
      <c r="F438" s="124">
        <v>18763290</v>
      </c>
      <c r="G438" s="124">
        <v>18763290</v>
      </c>
      <c r="H438" s="124">
        <v>0</v>
      </c>
      <c r="I438" s="125" t="s">
        <v>510</v>
      </c>
      <c r="J438" s="125" t="s">
        <v>1265</v>
      </c>
    </row>
    <row r="439" spans="1:10" hidden="1" x14ac:dyDescent="0.2">
      <c r="A439" s="123" t="s">
        <v>1926</v>
      </c>
      <c r="B439" s="123" t="s">
        <v>1620</v>
      </c>
      <c r="C439" s="123" t="s">
        <v>1262</v>
      </c>
      <c r="D439" s="123" t="s">
        <v>1263</v>
      </c>
      <c r="E439" s="123" t="s">
        <v>1906</v>
      </c>
      <c r="F439" s="124">
        <v>509575517</v>
      </c>
      <c r="G439" s="124">
        <v>476506664</v>
      </c>
      <c r="H439" s="124">
        <v>306616666.67000002</v>
      </c>
      <c r="I439" s="125" t="s">
        <v>510</v>
      </c>
      <c r="J439" s="125" t="s">
        <v>1265</v>
      </c>
    </row>
    <row r="440" spans="1:10" hidden="1" x14ac:dyDescent="0.2">
      <c r="A440" s="123" t="s">
        <v>1927</v>
      </c>
      <c r="B440" s="123" t="s">
        <v>1928</v>
      </c>
      <c r="C440" s="123" t="s">
        <v>1262</v>
      </c>
      <c r="D440" s="123" t="s">
        <v>1263</v>
      </c>
      <c r="E440" s="123" t="s">
        <v>1906</v>
      </c>
      <c r="F440" s="124">
        <v>97500000</v>
      </c>
      <c r="G440" s="124">
        <v>96200000</v>
      </c>
      <c r="H440" s="124">
        <v>81750000</v>
      </c>
      <c r="I440" s="125" t="s">
        <v>510</v>
      </c>
      <c r="J440" s="125" t="s">
        <v>1265</v>
      </c>
    </row>
    <row r="441" spans="1:10" hidden="1" x14ac:dyDescent="0.2">
      <c r="A441" s="123" t="s">
        <v>1929</v>
      </c>
      <c r="B441" s="123" t="s">
        <v>1930</v>
      </c>
      <c r="C441" s="123" t="s">
        <v>1262</v>
      </c>
      <c r="D441" s="123" t="s">
        <v>1263</v>
      </c>
      <c r="E441" s="123" t="s">
        <v>1906</v>
      </c>
      <c r="F441" s="124">
        <v>38000000</v>
      </c>
      <c r="G441" s="124">
        <v>34000000</v>
      </c>
      <c r="H441" s="124">
        <v>30000000</v>
      </c>
      <c r="I441" s="125" t="s">
        <v>510</v>
      </c>
      <c r="J441" s="125" t="s">
        <v>1265</v>
      </c>
    </row>
    <row r="442" spans="1:10" hidden="1" x14ac:dyDescent="0.2">
      <c r="A442" s="123" t="s">
        <v>1931</v>
      </c>
      <c r="B442" s="123" t="s">
        <v>1932</v>
      </c>
      <c r="C442" s="123" t="s">
        <v>1248</v>
      </c>
      <c r="D442" s="123" t="s">
        <v>1248</v>
      </c>
      <c r="E442" s="123" t="s">
        <v>1248</v>
      </c>
      <c r="F442" s="124">
        <v>2594542701.3699999</v>
      </c>
      <c r="G442" s="124">
        <v>526120000</v>
      </c>
      <c r="H442" s="124">
        <v>401700000</v>
      </c>
      <c r="I442" s="125"/>
      <c r="J442" s="125"/>
    </row>
    <row r="443" spans="1:10" hidden="1" x14ac:dyDescent="0.2">
      <c r="A443" s="123" t="s">
        <v>1933</v>
      </c>
      <c r="B443" s="123" t="s">
        <v>1897</v>
      </c>
      <c r="C443" s="123" t="s">
        <v>1248</v>
      </c>
      <c r="D443" s="123" t="s">
        <v>1248</v>
      </c>
      <c r="E443" s="123" t="s">
        <v>1248</v>
      </c>
      <c r="F443" s="124">
        <v>2594542701.3699999</v>
      </c>
      <c r="G443" s="124">
        <v>526120000</v>
      </c>
      <c r="H443" s="124">
        <v>401700000</v>
      </c>
      <c r="I443" s="125"/>
      <c r="J443" s="125"/>
    </row>
    <row r="444" spans="1:10" hidden="1" x14ac:dyDescent="0.2">
      <c r="A444" s="123" t="s">
        <v>1934</v>
      </c>
      <c r="B444" s="123" t="s">
        <v>1935</v>
      </c>
      <c r="C444" s="123" t="s">
        <v>1248</v>
      </c>
      <c r="D444" s="123" t="s">
        <v>1248</v>
      </c>
      <c r="E444" s="123" t="s">
        <v>1248</v>
      </c>
      <c r="F444" s="124">
        <v>200000000</v>
      </c>
      <c r="G444" s="124">
        <v>0</v>
      </c>
      <c r="H444" s="124">
        <v>0</v>
      </c>
      <c r="I444" s="125"/>
      <c r="J444" s="125"/>
    </row>
    <row r="445" spans="1:10" ht="10.5" hidden="1" x14ac:dyDescent="0.25">
      <c r="A445" s="126" t="s">
        <v>1936</v>
      </c>
      <c r="B445" s="126" t="s">
        <v>1937</v>
      </c>
      <c r="C445" s="126" t="s">
        <v>1248</v>
      </c>
      <c r="D445" s="126" t="s">
        <v>1248</v>
      </c>
      <c r="E445" s="126" t="s">
        <v>1248</v>
      </c>
      <c r="F445" s="127">
        <v>200000000</v>
      </c>
      <c r="G445" s="127">
        <v>0</v>
      </c>
      <c r="H445" s="127">
        <v>0</v>
      </c>
      <c r="I445" s="128" t="s">
        <v>510</v>
      </c>
      <c r="J445" s="128" t="s">
        <v>10</v>
      </c>
    </row>
    <row r="446" spans="1:10" hidden="1" x14ac:dyDescent="0.2">
      <c r="A446" s="123" t="s">
        <v>1938</v>
      </c>
      <c r="B446" s="123" t="s">
        <v>1620</v>
      </c>
      <c r="C446" s="123" t="s">
        <v>1262</v>
      </c>
      <c r="D446" s="123" t="s">
        <v>1263</v>
      </c>
      <c r="E446" s="123" t="s">
        <v>1906</v>
      </c>
      <c r="F446" s="124">
        <v>0</v>
      </c>
      <c r="G446" s="124">
        <v>0</v>
      </c>
      <c r="H446" s="124">
        <v>0</v>
      </c>
      <c r="I446" s="125" t="s">
        <v>510</v>
      </c>
      <c r="J446" s="125" t="s">
        <v>1265</v>
      </c>
    </row>
    <row r="447" spans="1:10" hidden="1" x14ac:dyDescent="0.2">
      <c r="A447" s="123" t="s">
        <v>1938</v>
      </c>
      <c r="B447" s="123" t="s">
        <v>1620</v>
      </c>
      <c r="C447" s="123" t="s">
        <v>1276</v>
      </c>
      <c r="D447" s="123" t="s">
        <v>1277</v>
      </c>
      <c r="E447" s="123" t="s">
        <v>1906</v>
      </c>
      <c r="F447" s="124">
        <v>100000000</v>
      </c>
      <c r="G447" s="124">
        <v>0</v>
      </c>
      <c r="H447" s="124">
        <v>0</v>
      </c>
      <c r="I447" s="125" t="s">
        <v>510</v>
      </c>
      <c r="J447" s="125" t="s">
        <v>1265</v>
      </c>
    </row>
    <row r="448" spans="1:10" hidden="1" x14ac:dyDescent="0.2">
      <c r="A448" s="123" t="s">
        <v>1939</v>
      </c>
      <c r="B448" s="123" t="s">
        <v>1940</v>
      </c>
      <c r="C448" s="123" t="s">
        <v>1292</v>
      </c>
      <c r="D448" s="123" t="s">
        <v>1293</v>
      </c>
      <c r="E448" s="123" t="s">
        <v>1906</v>
      </c>
      <c r="F448" s="124">
        <v>100000000</v>
      </c>
      <c r="G448" s="124">
        <v>0</v>
      </c>
      <c r="H448" s="124">
        <v>0</v>
      </c>
      <c r="I448" s="125" t="s">
        <v>510</v>
      </c>
      <c r="J448" s="125" t="s">
        <v>1265</v>
      </c>
    </row>
    <row r="449" spans="1:10" hidden="1" x14ac:dyDescent="0.2">
      <c r="A449" s="123" t="s">
        <v>1941</v>
      </c>
      <c r="B449" s="123" t="s">
        <v>1942</v>
      </c>
      <c r="C449" s="123" t="s">
        <v>1248</v>
      </c>
      <c r="D449" s="123" t="s">
        <v>1248</v>
      </c>
      <c r="E449" s="123" t="s">
        <v>1248</v>
      </c>
      <c r="F449" s="124">
        <v>1958841701.3699999</v>
      </c>
      <c r="G449" s="124">
        <v>364500000</v>
      </c>
      <c r="H449" s="124">
        <v>263200000</v>
      </c>
      <c r="I449" s="125"/>
      <c r="J449" s="125"/>
    </row>
    <row r="450" spans="1:10" ht="10.5" hidden="1" x14ac:dyDescent="0.25">
      <c r="A450" s="126" t="s">
        <v>1943</v>
      </c>
      <c r="B450" s="126" t="s">
        <v>1944</v>
      </c>
      <c r="C450" s="126" t="s">
        <v>1248</v>
      </c>
      <c r="D450" s="126" t="s">
        <v>1248</v>
      </c>
      <c r="E450" s="126" t="s">
        <v>1248</v>
      </c>
      <c r="F450" s="127">
        <v>0</v>
      </c>
      <c r="G450" s="127">
        <v>0</v>
      </c>
      <c r="H450" s="127">
        <v>0</v>
      </c>
      <c r="I450" s="128" t="s">
        <v>510</v>
      </c>
      <c r="J450" s="128" t="s">
        <v>10</v>
      </c>
    </row>
    <row r="451" spans="1:10" hidden="1" x14ac:dyDescent="0.2">
      <c r="A451" s="123" t="s">
        <v>1945</v>
      </c>
      <c r="B451" s="123" t="s">
        <v>1946</v>
      </c>
      <c r="C451" s="123" t="s">
        <v>1947</v>
      </c>
      <c r="D451" s="123" t="s">
        <v>1948</v>
      </c>
      <c r="E451" s="123" t="s">
        <v>1906</v>
      </c>
      <c r="F451" s="124">
        <v>0</v>
      </c>
      <c r="G451" s="124">
        <v>0</v>
      </c>
      <c r="H451" s="124">
        <v>0</v>
      </c>
      <c r="I451" s="125" t="s">
        <v>510</v>
      </c>
      <c r="J451" s="125" t="s">
        <v>1265</v>
      </c>
    </row>
    <row r="452" spans="1:10" hidden="1" x14ac:dyDescent="0.2">
      <c r="A452" s="123" t="s">
        <v>1949</v>
      </c>
      <c r="B452" s="123" t="s">
        <v>1950</v>
      </c>
      <c r="C452" s="123" t="s">
        <v>1947</v>
      </c>
      <c r="D452" s="123" t="s">
        <v>1948</v>
      </c>
      <c r="E452" s="123" t="s">
        <v>1906</v>
      </c>
      <c r="F452" s="124">
        <v>0</v>
      </c>
      <c r="G452" s="124">
        <v>0</v>
      </c>
      <c r="H452" s="124">
        <v>0</v>
      </c>
      <c r="I452" s="125" t="s">
        <v>510</v>
      </c>
      <c r="J452" s="125" t="s">
        <v>1265</v>
      </c>
    </row>
    <row r="453" spans="1:10" hidden="1" x14ac:dyDescent="0.2">
      <c r="A453" s="123" t="s">
        <v>1951</v>
      </c>
      <c r="B453" s="123" t="s">
        <v>1952</v>
      </c>
      <c r="C453" s="123" t="s">
        <v>1947</v>
      </c>
      <c r="D453" s="123" t="s">
        <v>1948</v>
      </c>
      <c r="E453" s="123" t="s">
        <v>1906</v>
      </c>
      <c r="F453" s="124">
        <v>0</v>
      </c>
      <c r="G453" s="124">
        <v>0</v>
      </c>
      <c r="H453" s="124">
        <v>0</v>
      </c>
      <c r="I453" s="125" t="s">
        <v>510</v>
      </c>
      <c r="J453" s="125" t="s">
        <v>1265</v>
      </c>
    </row>
    <row r="454" spans="1:10" hidden="1" x14ac:dyDescent="0.2">
      <c r="A454" s="123" t="s">
        <v>1953</v>
      </c>
      <c r="B454" s="123" t="s">
        <v>1954</v>
      </c>
      <c r="C454" s="123" t="s">
        <v>1947</v>
      </c>
      <c r="D454" s="123" t="s">
        <v>1948</v>
      </c>
      <c r="E454" s="123" t="s">
        <v>1906</v>
      </c>
      <c r="F454" s="124">
        <v>0</v>
      </c>
      <c r="G454" s="124">
        <v>0</v>
      </c>
      <c r="H454" s="124">
        <v>0</v>
      </c>
      <c r="I454" s="125" t="s">
        <v>510</v>
      </c>
      <c r="J454" s="125" t="s">
        <v>1265</v>
      </c>
    </row>
    <row r="455" spans="1:10" hidden="1" x14ac:dyDescent="0.2">
      <c r="A455" s="123" t="s">
        <v>1955</v>
      </c>
      <c r="B455" s="123" t="s">
        <v>1956</v>
      </c>
      <c r="C455" s="123" t="s">
        <v>1947</v>
      </c>
      <c r="D455" s="123" t="s">
        <v>1948</v>
      </c>
      <c r="E455" s="123" t="s">
        <v>1906</v>
      </c>
      <c r="F455" s="124">
        <v>0</v>
      </c>
      <c r="G455" s="124">
        <v>0</v>
      </c>
      <c r="H455" s="124">
        <v>0</v>
      </c>
      <c r="I455" s="125" t="s">
        <v>510</v>
      </c>
      <c r="J455" s="125" t="s">
        <v>1265</v>
      </c>
    </row>
    <row r="456" spans="1:10" hidden="1" x14ac:dyDescent="0.2">
      <c r="A456" s="123" t="s">
        <v>1957</v>
      </c>
      <c r="B456" s="123" t="s">
        <v>1958</v>
      </c>
      <c r="C456" s="123" t="s">
        <v>1947</v>
      </c>
      <c r="D456" s="123" t="s">
        <v>1948</v>
      </c>
      <c r="E456" s="123" t="s">
        <v>1906</v>
      </c>
      <c r="F456" s="124">
        <v>0</v>
      </c>
      <c r="G456" s="124">
        <v>0</v>
      </c>
      <c r="H456" s="124">
        <v>0</v>
      </c>
      <c r="I456" s="125" t="s">
        <v>510</v>
      </c>
      <c r="J456" s="125" t="s">
        <v>1265</v>
      </c>
    </row>
    <row r="457" spans="1:10" hidden="1" x14ac:dyDescent="0.2">
      <c r="A457" s="123" t="s">
        <v>1959</v>
      </c>
      <c r="B457" s="123" t="s">
        <v>1960</v>
      </c>
      <c r="C457" s="123" t="s">
        <v>1947</v>
      </c>
      <c r="D457" s="123" t="s">
        <v>1948</v>
      </c>
      <c r="E457" s="123" t="s">
        <v>1906</v>
      </c>
      <c r="F457" s="124">
        <v>0</v>
      </c>
      <c r="G457" s="124">
        <v>0</v>
      </c>
      <c r="H457" s="124">
        <v>0</v>
      </c>
      <c r="I457" s="125" t="s">
        <v>510</v>
      </c>
      <c r="J457" s="125" t="s">
        <v>1265</v>
      </c>
    </row>
    <row r="458" spans="1:10" hidden="1" x14ac:dyDescent="0.2">
      <c r="A458" s="123" t="s">
        <v>1961</v>
      </c>
      <c r="B458" s="123" t="s">
        <v>1962</v>
      </c>
      <c r="C458" s="123" t="s">
        <v>1947</v>
      </c>
      <c r="D458" s="123" t="s">
        <v>1948</v>
      </c>
      <c r="E458" s="123" t="s">
        <v>1906</v>
      </c>
      <c r="F458" s="124">
        <v>0</v>
      </c>
      <c r="G458" s="124">
        <v>0</v>
      </c>
      <c r="H458" s="124">
        <v>0</v>
      </c>
      <c r="I458" s="125" t="s">
        <v>510</v>
      </c>
      <c r="J458" s="125" t="s">
        <v>1265</v>
      </c>
    </row>
    <row r="459" spans="1:10" hidden="1" x14ac:dyDescent="0.2">
      <c r="A459" s="123" t="s">
        <v>1963</v>
      </c>
      <c r="B459" s="123" t="s">
        <v>1964</v>
      </c>
      <c r="C459" s="123" t="s">
        <v>1947</v>
      </c>
      <c r="D459" s="123" t="s">
        <v>1948</v>
      </c>
      <c r="E459" s="123" t="s">
        <v>1906</v>
      </c>
      <c r="F459" s="124">
        <v>0</v>
      </c>
      <c r="G459" s="124">
        <v>0</v>
      </c>
      <c r="H459" s="124">
        <v>0</v>
      </c>
      <c r="I459" s="125" t="s">
        <v>510</v>
      </c>
      <c r="J459" s="125" t="s">
        <v>1265</v>
      </c>
    </row>
    <row r="460" spans="1:10" hidden="1" x14ac:dyDescent="0.2">
      <c r="A460" s="123" t="s">
        <v>1965</v>
      </c>
      <c r="B460" s="123" t="s">
        <v>1966</v>
      </c>
      <c r="C460" s="123" t="s">
        <v>1947</v>
      </c>
      <c r="D460" s="123" t="s">
        <v>1948</v>
      </c>
      <c r="E460" s="123" t="s">
        <v>1906</v>
      </c>
      <c r="F460" s="124">
        <v>0</v>
      </c>
      <c r="G460" s="124">
        <v>0</v>
      </c>
      <c r="H460" s="124">
        <v>0</v>
      </c>
      <c r="I460" s="125" t="s">
        <v>510</v>
      </c>
      <c r="J460" s="125" t="s">
        <v>1265</v>
      </c>
    </row>
    <row r="461" spans="1:10" hidden="1" x14ac:dyDescent="0.2">
      <c r="A461" s="123" t="s">
        <v>1967</v>
      </c>
      <c r="B461" s="123" t="s">
        <v>1968</v>
      </c>
      <c r="C461" s="123" t="s">
        <v>1947</v>
      </c>
      <c r="D461" s="123" t="s">
        <v>1948</v>
      </c>
      <c r="E461" s="123" t="s">
        <v>1906</v>
      </c>
      <c r="F461" s="124">
        <v>0</v>
      </c>
      <c r="G461" s="124">
        <v>0</v>
      </c>
      <c r="H461" s="124">
        <v>0</v>
      </c>
      <c r="I461" s="125" t="s">
        <v>510</v>
      </c>
      <c r="J461" s="125" t="s">
        <v>1265</v>
      </c>
    </row>
    <row r="462" spans="1:10" hidden="1" x14ac:dyDescent="0.2">
      <c r="A462" s="123" t="s">
        <v>1969</v>
      </c>
      <c r="B462" s="123" t="s">
        <v>1970</v>
      </c>
      <c r="C462" s="123" t="s">
        <v>1947</v>
      </c>
      <c r="D462" s="123" t="s">
        <v>1948</v>
      </c>
      <c r="E462" s="123" t="s">
        <v>1906</v>
      </c>
      <c r="F462" s="124">
        <v>0</v>
      </c>
      <c r="G462" s="124">
        <v>0</v>
      </c>
      <c r="H462" s="124">
        <v>0</v>
      </c>
      <c r="I462" s="125" t="s">
        <v>510</v>
      </c>
      <c r="J462" s="125" t="s">
        <v>1265</v>
      </c>
    </row>
    <row r="463" spans="1:10" hidden="1" x14ac:dyDescent="0.2">
      <c r="A463" s="123" t="s">
        <v>1971</v>
      </c>
      <c r="B463" s="123" t="s">
        <v>1972</v>
      </c>
      <c r="C463" s="123" t="s">
        <v>1947</v>
      </c>
      <c r="D463" s="123" t="s">
        <v>1948</v>
      </c>
      <c r="E463" s="123" t="s">
        <v>1906</v>
      </c>
      <c r="F463" s="124">
        <v>0</v>
      </c>
      <c r="G463" s="124">
        <v>0</v>
      </c>
      <c r="H463" s="124">
        <v>0</v>
      </c>
      <c r="I463" s="125" t="s">
        <v>510</v>
      </c>
      <c r="J463" s="125" t="s">
        <v>1265</v>
      </c>
    </row>
    <row r="464" spans="1:10" hidden="1" x14ac:dyDescent="0.2">
      <c r="A464" s="123" t="s">
        <v>1973</v>
      </c>
      <c r="B464" s="123" t="s">
        <v>1974</v>
      </c>
      <c r="C464" s="123" t="s">
        <v>1947</v>
      </c>
      <c r="D464" s="123" t="s">
        <v>1948</v>
      </c>
      <c r="E464" s="123" t="s">
        <v>1906</v>
      </c>
      <c r="F464" s="124">
        <v>0</v>
      </c>
      <c r="G464" s="124">
        <v>0</v>
      </c>
      <c r="H464" s="124">
        <v>0</v>
      </c>
      <c r="I464" s="125" t="s">
        <v>510</v>
      </c>
      <c r="J464" s="125" t="s">
        <v>1265</v>
      </c>
    </row>
    <row r="465" spans="1:10" hidden="1" x14ac:dyDescent="0.2">
      <c r="A465" s="123" t="s">
        <v>1975</v>
      </c>
      <c r="B465" s="123" t="s">
        <v>1976</v>
      </c>
      <c r="C465" s="123" t="s">
        <v>1947</v>
      </c>
      <c r="D465" s="123" t="s">
        <v>1948</v>
      </c>
      <c r="E465" s="123" t="s">
        <v>1906</v>
      </c>
      <c r="F465" s="124">
        <v>0</v>
      </c>
      <c r="G465" s="124">
        <v>0</v>
      </c>
      <c r="H465" s="124">
        <v>0</v>
      </c>
      <c r="I465" s="125" t="s">
        <v>510</v>
      </c>
      <c r="J465" s="125" t="s">
        <v>1265</v>
      </c>
    </row>
    <row r="466" spans="1:10" hidden="1" x14ac:dyDescent="0.2">
      <c r="A466" s="123" t="s">
        <v>1977</v>
      </c>
      <c r="B466" s="123" t="s">
        <v>1620</v>
      </c>
      <c r="C466" s="123" t="s">
        <v>1947</v>
      </c>
      <c r="D466" s="123" t="s">
        <v>1948</v>
      </c>
      <c r="E466" s="123" t="s">
        <v>1906</v>
      </c>
      <c r="F466" s="124">
        <v>0</v>
      </c>
      <c r="G466" s="124">
        <v>0</v>
      </c>
      <c r="H466" s="124">
        <v>0</v>
      </c>
      <c r="I466" s="125" t="s">
        <v>510</v>
      </c>
      <c r="J466" s="125" t="s">
        <v>1265</v>
      </c>
    </row>
    <row r="467" spans="1:10" ht="10.5" hidden="1" x14ac:dyDescent="0.25">
      <c r="A467" s="126" t="s">
        <v>1978</v>
      </c>
      <c r="B467" s="126" t="s">
        <v>1944</v>
      </c>
      <c r="C467" s="126" t="s">
        <v>1248</v>
      </c>
      <c r="D467" s="126" t="s">
        <v>1248</v>
      </c>
      <c r="E467" s="126" t="s">
        <v>1248</v>
      </c>
      <c r="F467" s="127">
        <v>754444126</v>
      </c>
      <c r="G467" s="127">
        <v>0</v>
      </c>
      <c r="H467" s="127">
        <v>0</v>
      </c>
      <c r="I467" s="128" t="s">
        <v>510</v>
      </c>
      <c r="J467" s="128" t="s">
        <v>10</v>
      </c>
    </row>
    <row r="468" spans="1:10" hidden="1" x14ac:dyDescent="0.2">
      <c r="A468" s="123" t="s">
        <v>1979</v>
      </c>
      <c r="B468" s="123" t="s">
        <v>1980</v>
      </c>
      <c r="C468" s="123" t="s">
        <v>1947</v>
      </c>
      <c r="D468" s="123" t="s">
        <v>1948</v>
      </c>
      <c r="E468" s="123" t="s">
        <v>1906</v>
      </c>
      <c r="F468" s="124">
        <v>700944126</v>
      </c>
      <c r="G468" s="124">
        <v>0</v>
      </c>
      <c r="H468" s="124">
        <v>0</v>
      </c>
      <c r="I468" s="125" t="s">
        <v>510</v>
      </c>
      <c r="J468" s="125" t="s">
        <v>1265</v>
      </c>
    </row>
    <row r="469" spans="1:10" hidden="1" x14ac:dyDescent="0.2">
      <c r="A469" s="123" t="s">
        <v>1981</v>
      </c>
      <c r="B469" s="123" t="s">
        <v>1917</v>
      </c>
      <c r="C469" s="123" t="s">
        <v>1292</v>
      </c>
      <c r="D469" s="123" t="s">
        <v>1293</v>
      </c>
      <c r="E469" s="123" t="s">
        <v>1906</v>
      </c>
      <c r="F469" s="124">
        <v>0</v>
      </c>
      <c r="G469" s="124">
        <v>0</v>
      </c>
      <c r="H469" s="124">
        <v>0</v>
      </c>
      <c r="I469" s="125" t="s">
        <v>510</v>
      </c>
      <c r="J469" s="125" t="s">
        <v>1265</v>
      </c>
    </row>
    <row r="470" spans="1:10" hidden="1" x14ac:dyDescent="0.2">
      <c r="A470" s="123" t="s">
        <v>1982</v>
      </c>
      <c r="B470" s="123" t="s">
        <v>1620</v>
      </c>
      <c r="C470" s="123" t="s">
        <v>1292</v>
      </c>
      <c r="D470" s="123" t="s">
        <v>1293</v>
      </c>
      <c r="E470" s="123" t="s">
        <v>1906</v>
      </c>
      <c r="F470" s="124">
        <v>0</v>
      </c>
      <c r="G470" s="124">
        <v>0</v>
      </c>
      <c r="H470" s="124">
        <v>0</v>
      </c>
      <c r="I470" s="125" t="s">
        <v>510</v>
      </c>
      <c r="J470" s="125" t="s">
        <v>1265</v>
      </c>
    </row>
    <row r="471" spans="1:10" hidden="1" x14ac:dyDescent="0.2">
      <c r="A471" s="123" t="s">
        <v>1983</v>
      </c>
      <c r="B471" s="123" t="s">
        <v>1984</v>
      </c>
      <c r="C471" s="123" t="s">
        <v>1292</v>
      </c>
      <c r="D471" s="123" t="s">
        <v>1293</v>
      </c>
      <c r="E471" s="123" t="s">
        <v>1906</v>
      </c>
      <c r="F471" s="124">
        <v>53500000</v>
      </c>
      <c r="G471" s="124">
        <v>0</v>
      </c>
      <c r="H471" s="124">
        <v>0</v>
      </c>
      <c r="I471" s="125" t="s">
        <v>510</v>
      </c>
      <c r="J471" s="125" t="s">
        <v>1265</v>
      </c>
    </row>
    <row r="472" spans="1:10" ht="10.5" hidden="1" x14ac:dyDescent="0.25">
      <c r="A472" s="126" t="s">
        <v>1985</v>
      </c>
      <c r="B472" s="126" t="s">
        <v>1986</v>
      </c>
      <c r="C472" s="126" t="s">
        <v>1248</v>
      </c>
      <c r="D472" s="126" t="s">
        <v>1248</v>
      </c>
      <c r="E472" s="126" t="s">
        <v>1248</v>
      </c>
      <c r="F472" s="127">
        <v>586000000</v>
      </c>
      <c r="G472" s="127">
        <v>0</v>
      </c>
      <c r="H472" s="127">
        <v>0</v>
      </c>
      <c r="I472" s="128" t="s">
        <v>510</v>
      </c>
      <c r="J472" s="128" t="s">
        <v>10</v>
      </c>
    </row>
    <row r="473" spans="1:10" hidden="1" x14ac:dyDescent="0.2">
      <c r="A473" s="123" t="s">
        <v>1987</v>
      </c>
      <c r="B473" s="123" t="s">
        <v>1620</v>
      </c>
      <c r="C473" s="123" t="s">
        <v>1262</v>
      </c>
      <c r="D473" s="123" t="s">
        <v>1263</v>
      </c>
      <c r="E473" s="123" t="s">
        <v>1906</v>
      </c>
      <c r="F473" s="124">
        <v>0</v>
      </c>
      <c r="G473" s="124">
        <v>0</v>
      </c>
      <c r="H473" s="124">
        <v>0</v>
      </c>
      <c r="I473" s="125" t="s">
        <v>510</v>
      </c>
      <c r="J473" s="125" t="s">
        <v>1265</v>
      </c>
    </row>
    <row r="474" spans="1:10" hidden="1" x14ac:dyDescent="0.2">
      <c r="A474" s="123" t="s">
        <v>1987</v>
      </c>
      <c r="B474" s="123" t="s">
        <v>1620</v>
      </c>
      <c r="C474" s="123" t="s">
        <v>1276</v>
      </c>
      <c r="D474" s="123" t="s">
        <v>1277</v>
      </c>
      <c r="E474" s="123" t="s">
        <v>1906</v>
      </c>
      <c r="F474" s="124">
        <v>0</v>
      </c>
      <c r="G474" s="124">
        <v>0</v>
      </c>
      <c r="H474" s="124">
        <v>0</v>
      </c>
      <c r="I474" s="125" t="s">
        <v>510</v>
      </c>
      <c r="J474" s="125" t="s">
        <v>1265</v>
      </c>
    </row>
    <row r="475" spans="1:10" hidden="1" x14ac:dyDescent="0.2">
      <c r="A475" s="123" t="s">
        <v>1987</v>
      </c>
      <c r="B475" s="123" t="s">
        <v>1620</v>
      </c>
      <c r="C475" s="123" t="s">
        <v>1988</v>
      </c>
      <c r="D475" s="123" t="s">
        <v>1989</v>
      </c>
      <c r="E475" s="123" t="s">
        <v>1906</v>
      </c>
      <c r="F475" s="124">
        <v>0</v>
      </c>
      <c r="G475" s="124">
        <v>0</v>
      </c>
      <c r="H475" s="124">
        <v>0</v>
      </c>
      <c r="I475" s="125" t="s">
        <v>510</v>
      </c>
      <c r="J475" s="125" t="s">
        <v>1265</v>
      </c>
    </row>
    <row r="476" spans="1:10" hidden="1" x14ac:dyDescent="0.2">
      <c r="A476" s="123" t="s">
        <v>1990</v>
      </c>
      <c r="B476" s="123" t="s">
        <v>1991</v>
      </c>
      <c r="C476" s="123" t="s">
        <v>1988</v>
      </c>
      <c r="D476" s="123" t="s">
        <v>1989</v>
      </c>
      <c r="E476" s="123" t="s">
        <v>1906</v>
      </c>
      <c r="F476" s="124">
        <v>0</v>
      </c>
      <c r="G476" s="124">
        <v>0</v>
      </c>
      <c r="H476" s="124">
        <v>0</v>
      </c>
      <c r="I476" s="125" t="s">
        <v>510</v>
      </c>
      <c r="J476" s="125" t="s">
        <v>1265</v>
      </c>
    </row>
    <row r="477" spans="1:10" hidden="1" x14ac:dyDescent="0.2">
      <c r="A477" s="123" t="s">
        <v>1990</v>
      </c>
      <c r="B477" s="123" t="s">
        <v>1991</v>
      </c>
      <c r="C477" s="123" t="s">
        <v>1292</v>
      </c>
      <c r="D477" s="123" t="s">
        <v>1293</v>
      </c>
      <c r="E477" s="123" t="s">
        <v>1906</v>
      </c>
      <c r="F477" s="124">
        <v>0</v>
      </c>
      <c r="G477" s="124">
        <v>0</v>
      </c>
      <c r="H477" s="124">
        <v>0</v>
      </c>
      <c r="I477" s="125" t="s">
        <v>510</v>
      </c>
      <c r="J477" s="125" t="s">
        <v>1265</v>
      </c>
    </row>
    <row r="478" spans="1:10" hidden="1" x14ac:dyDescent="0.2">
      <c r="A478" s="123" t="s">
        <v>1992</v>
      </c>
      <c r="B478" s="123" t="s">
        <v>1993</v>
      </c>
      <c r="C478" s="123" t="s">
        <v>1292</v>
      </c>
      <c r="D478" s="123" t="s">
        <v>1293</v>
      </c>
      <c r="E478" s="123" t="s">
        <v>1906</v>
      </c>
      <c r="F478" s="124">
        <v>0</v>
      </c>
      <c r="G478" s="124">
        <v>0</v>
      </c>
      <c r="H478" s="124">
        <v>0</v>
      </c>
      <c r="I478" s="125" t="s">
        <v>510</v>
      </c>
      <c r="J478" s="125" t="s">
        <v>1265</v>
      </c>
    </row>
    <row r="479" spans="1:10" hidden="1" x14ac:dyDescent="0.2">
      <c r="A479" s="123" t="s">
        <v>1992</v>
      </c>
      <c r="B479" s="123" t="s">
        <v>1993</v>
      </c>
      <c r="C479" s="123" t="s">
        <v>1262</v>
      </c>
      <c r="D479" s="123" t="s">
        <v>1263</v>
      </c>
      <c r="E479" s="123" t="s">
        <v>1906</v>
      </c>
      <c r="F479" s="124">
        <v>0</v>
      </c>
      <c r="G479" s="124">
        <v>0</v>
      </c>
      <c r="H479" s="124">
        <v>0</v>
      </c>
      <c r="I479" s="125" t="s">
        <v>510</v>
      </c>
      <c r="J479" s="125" t="s">
        <v>1265</v>
      </c>
    </row>
    <row r="480" spans="1:10" hidden="1" x14ac:dyDescent="0.2">
      <c r="A480" s="123" t="s">
        <v>1994</v>
      </c>
      <c r="B480" s="123" t="s">
        <v>1995</v>
      </c>
      <c r="C480" s="123" t="s">
        <v>1262</v>
      </c>
      <c r="D480" s="123" t="s">
        <v>1263</v>
      </c>
      <c r="E480" s="123" t="s">
        <v>1906</v>
      </c>
      <c r="F480" s="124">
        <v>36000000</v>
      </c>
      <c r="G480" s="124">
        <v>0</v>
      </c>
      <c r="H480" s="124">
        <v>0</v>
      </c>
      <c r="I480" s="125" t="s">
        <v>510</v>
      </c>
      <c r="J480" s="125" t="s">
        <v>1265</v>
      </c>
    </row>
    <row r="481" spans="1:10" hidden="1" x14ac:dyDescent="0.2">
      <c r="A481" s="123" t="s">
        <v>1994</v>
      </c>
      <c r="B481" s="123" t="s">
        <v>1995</v>
      </c>
      <c r="C481" s="123" t="s">
        <v>1292</v>
      </c>
      <c r="D481" s="123" t="s">
        <v>1293</v>
      </c>
      <c r="E481" s="123" t="s">
        <v>1906</v>
      </c>
      <c r="F481" s="124">
        <v>450000000</v>
      </c>
      <c r="G481" s="124">
        <v>0</v>
      </c>
      <c r="H481" s="124">
        <v>0</v>
      </c>
      <c r="I481" s="125" t="s">
        <v>510</v>
      </c>
      <c r="J481" s="125" t="s">
        <v>1265</v>
      </c>
    </row>
    <row r="482" spans="1:10" hidden="1" x14ac:dyDescent="0.2">
      <c r="A482" s="123" t="s">
        <v>1994</v>
      </c>
      <c r="B482" s="123" t="s">
        <v>1995</v>
      </c>
      <c r="C482" s="123" t="s">
        <v>1276</v>
      </c>
      <c r="D482" s="123" t="s">
        <v>1277</v>
      </c>
      <c r="E482" s="123" t="s">
        <v>1906</v>
      </c>
      <c r="F482" s="124">
        <v>35000000</v>
      </c>
      <c r="G482" s="124">
        <v>0</v>
      </c>
      <c r="H482" s="124">
        <v>0</v>
      </c>
      <c r="I482" s="125" t="s">
        <v>510</v>
      </c>
      <c r="J482" s="125" t="s">
        <v>1265</v>
      </c>
    </row>
    <row r="483" spans="1:10" hidden="1" x14ac:dyDescent="0.2">
      <c r="A483" s="123" t="s">
        <v>1996</v>
      </c>
      <c r="B483" s="123" t="s">
        <v>1997</v>
      </c>
      <c r="C483" s="123" t="s">
        <v>1276</v>
      </c>
      <c r="D483" s="123" t="s">
        <v>1277</v>
      </c>
      <c r="E483" s="123" t="s">
        <v>1906</v>
      </c>
      <c r="F483" s="124">
        <v>65000000</v>
      </c>
      <c r="G483" s="124">
        <v>0</v>
      </c>
      <c r="H483" s="124">
        <v>0</v>
      </c>
      <c r="I483" s="125" t="s">
        <v>510</v>
      </c>
      <c r="J483" s="125" t="s">
        <v>1265</v>
      </c>
    </row>
    <row r="484" spans="1:10" hidden="1" x14ac:dyDescent="0.2">
      <c r="A484" s="123" t="s">
        <v>1998</v>
      </c>
      <c r="B484" s="123" t="s">
        <v>1999</v>
      </c>
      <c r="C484" s="123" t="s">
        <v>1292</v>
      </c>
      <c r="D484" s="123" t="s">
        <v>1293</v>
      </c>
      <c r="E484" s="123" t="s">
        <v>1906</v>
      </c>
      <c r="F484" s="124">
        <v>0</v>
      </c>
      <c r="G484" s="124">
        <v>0</v>
      </c>
      <c r="H484" s="124">
        <v>0</v>
      </c>
      <c r="I484" s="125" t="s">
        <v>510</v>
      </c>
      <c r="J484" s="125" t="s">
        <v>1265</v>
      </c>
    </row>
    <row r="485" spans="1:10" hidden="1" x14ac:dyDescent="0.2">
      <c r="A485" s="123" t="s">
        <v>2000</v>
      </c>
      <c r="B485" s="123" t="s">
        <v>2001</v>
      </c>
      <c r="C485" s="123" t="s">
        <v>1988</v>
      </c>
      <c r="D485" s="123" t="s">
        <v>1989</v>
      </c>
      <c r="E485" s="123" t="s">
        <v>1906</v>
      </c>
      <c r="F485" s="124">
        <v>0</v>
      </c>
      <c r="G485" s="124">
        <v>0</v>
      </c>
      <c r="H485" s="124">
        <v>0</v>
      </c>
      <c r="I485" s="125" t="s">
        <v>510</v>
      </c>
      <c r="J485" s="125" t="s">
        <v>1265</v>
      </c>
    </row>
    <row r="486" spans="1:10" ht="10.5" hidden="1" x14ac:dyDescent="0.25">
      <c r="A486" s="126" t="s">
        <v>2002</v>
      </c>
      <c r="B486" s="126" t="s">
        <v>2003</v>
      </c>
      <c r="C486" s="126" t="s">
        <v>1248</v>
      </c>
      <c r="D486" s="126" t="s">
        <v>1248</v>
      </c>
      <c r="E486" s="126" t="s">
        <v>1248</v>
      </c>
      <c r="F486" s="127">
        <v>388100000.5</v>
      </c>
      <c r="G486" s="127">
        <v>364500000</v>
      </c>
      <c r="H486" s="127">
        <v>263200000</v>
      </c>
      <c r="I486" s="128" t="s">
        <v>510</v>
      </c>
      <c r="J486" s="128" t="s">
        <v>10</v>
      </c>
    </row>
    <row r="487" spans="1:10" hidden="1" x14ac:dyDescent="0.2">
      <c r="A487" s="123" t="s">
        <v>2004</v>
      </c>
      <c r="B487" s="123" t="s">
        <v>1620</v>
      </c>
      <c r="C487" s="123" t="s">
        <v>1262</v>
      </c>
      <c r="D487" s="123" t="s">
        <v>1263</v>
      </c>
      <c r="E487" s="123" t="s">
        <v>1906</v>
      </c>
      <c r="F487" s="124">
        <v>228711193</v>
      </c>
      <c r="G487" s="124">
        <v>221011193</v>
      </c>
      <c r="H487" s="124">
        <v>156111193</v>
      </c>
      <c r="I487" s="125" t="s">
        <v>510</v>
      </c>
      <c r="J487" s="125" t="s">
        <v>1265</v>
      </c>
    </row>
    <row r="488" spans="1:10" hidden="1" x14ac:dyDescent="0.2">
      <c r="A488" s="123" t="s">
        <v>2004</v>
      </c>
      <c r="B488" s="123" t="s">
        <v>1620</v>
      </c>
      <c r="C488" s="123" t="s">
        <v>1276</v>
      </c>
      <c r="D488" s="123" t="s">
        <v>1277</v>
      </c>
      <c r="E488" s="123" t="s">
        <v>1906</v>
      </c>
      <c r="F488" s="124">
        <v>60000000</v>
      </c>
      <c r="G488" s="124">
        <v>44100000</v>
      </c>
      <c r="H488" s="124">
        <v>14700000</v>
      </c>
      <c r="I488" s="125" t="s">
        <v>510</v>
      </c>
      <c r="J488" s="125" t="s">
        <v>1265</v>
      </c>
    </row>
    <row r="489" spans="1:10" hidden="1" x14ac:dyDescent="0.2">
      <c r="A489" s="123" t="s">
        <v>2004</v>
      </c>
      <c r="B489" s="123" t="s">
        <v>1620</v>
      </c>
      <c r="C489" s="123" t="s">
        <v>1292</v>
      </c>
      <c r="D489" s="123" t="s">
        <v>1293</v>
      </c>
      <c r="E489" s="123" t="s">
        <v>1906</v>
      </c>
      <c r="F489" s="124">
        <v>99388807.5</v>
      </c>
      <c r="G489" s="124">
        <v>99388807</v>
      </c>
      <c r="H489" s="124">
        <v>92388807</v>
      </c>
      <c r="I489" s="125" t="s">
        <v>510</v>
      </c>
      <c r="J489" s="125" t="s">
        <v>1265</v>
      </c>
    </row>
    <row r="490" spans="1:10" ht="10.5" hidden="1" x14ac:dyDescent="0.25">
      <c r="A490" s="126" t="s">
        <v>2005</v>
      </c>
      <c r="B490" s="126" t="s">
        <v>2006</v>
      </c>
      <c r="C490" s="126" t="s">
        <v>1248</v>
      </c>
      <c r="D490" s="126" t="s">
        <v>1248</v>
      </c>
      <c r="E490" s="126" t="s">
        <v>1248</v>
      </c>
      <c r="F490" s="127">
        <v>230297574.87</v>
      </c>
      <c r="G490" s="127">
        <v>0</v>
      </c>
      <c r="H490" s="127">
        <v>0</v>
      </c>
      <c r="I490" s="128" t="s">
        <v>510</v>
      </c>
      <c r="J490" s="128" t="s">
        <v>10</v>
      </c>
    </row>
    <row r="491" spans="1:10" hidden="1" x14ac:dyDescent="0.2">
      <c r="A491" s="123" t="s">
        <v>2007</v>
      </c>
      <c r="B491" s="123" t="s">
        <v>1620</v>
      </c>
      <c r="C491" s="123" t="s">
        <v>1262</v>
      </c>
      <c r="D491" s="123" t="s">
        <v>1263</v>
      </c>
      <c r="E491" s="123" t="s">
        <v>1906</v>
      </c>
      <c r="F491" s="124">
        <v>47338147.869999997</v>
      </c>
      <c r="G491" s="124">
        <v>0</v>
      </c>
      <c r="H491" s="124">
        <v>0</v>
      </c>
      <c r="I491" s="125" t="s">
        <v>510</v>
      </c>
      <c r="J491" s="125" t="s">
        <v>1265</v>
      </c>
    </row>
    <row r="492" spans="1:10" hidden="1" x14ac:dyDescent="0.2">
      <c r="A492" s="123" t="s">
        <v>2008</v>
      </c>
      <c r="B492" s="123" t="s">
        <v>1999</v>
      </c>
      <c r="C492" s="123" t="s">
        <v>1292</v>
      </c>
      <c r="D492" s="123" t="s">
        <v>1293</v>
      </c>
      <c r="E492" s="123" t="s">
        <v>1906</v>
      </c>
      <c r="F492" s="124">
        <v>182959427</v>
      </c>
      <c r="G492" s="124">
        <v>0</v>
      </c>
      <c r="H492" s="124">
        <v>0</v>
      </c>
      <c r="I492" s="125" t="s">
        <v>510</v>
      </c>
      <c r="J492" s="125" t="s">
        <v>1265</v>
      </c>
    </row>
    <row r="493" spans="1:10" hidden="1" x14ac:dyDescent="0.2">
      <c r="A493" s="123" t="s">
        <v>2009</v>
      </c>
      <c r="B493" s="123" t="s">
        <v>2010</v>
      </c>
      <c r="C493" s="123" t="s">
        <v>1248</v>
      </c>
      <c r="D493" s="123" t="s">
        <v>1248</v>
      </c>
      <c r="E493" s="123" t="s">
        <v>1248</v>
      </c>
      <c r="F493" s="124">
        <v>120000000</v>
      </c>
      <c r="G493" s="124">
        <v>78500000</v>
      </c>
      <c r="H493" s="124">
        <v>73300000</v>
      </c>
      <c r="I493" s="125"/>
      <c r="J493" s="125"/>
    </row>
    <row r="494" spans="1:10" ht="10.5" hidden="1" x14ac:dyDescent="0.25">
      <c r="A494" s="126" t="s">
        <v>2011</v>
      </c>
      <c r="B494" s="126" t="s">
        <v>2012</v>
      </c>
      <c r="C494" s="126" t="s">
        <v>1248</v>
      </c>
      <c r="D494" s="126" t="s">
        <v>1248</v>
      </c>
      <c r="E494" s="126" t="s">
        <v>1248</v>
      </c>
      <c r="F494" s="127">
        <v>120000000</v>
      </c>
      <c r="G494" s="127">
        <v>78500000</v>
      </c>
      <c r="H494" s="127">
        <v>73300000</v>
      </c>
      <c r="I494" s="128" t="s">
        <v>510</v>
      </c>
      <c r="J494" s="128" t="s">
        <v>10</v>
      </c>
    </row>
    <row r="495" spans="1:10" hidden="1" x14ac:dyDescent="0.2">
      <c r="A495" s="123" t="s">
        <v>2013</v>
      </c>
      <c r="B495" s="123" t="s">
        <v>1620</v>
      </c>
      <c r="C495" s="123" t="s">
        <v>1262</v>
      </c>
      <c r="D495" s="123" t="s">
        <v>1263</v>
      </c>
      <c r="E495" s="123" t="s">
        <v>1906</v>
      </c>
      <c r="F495" s="124">
        <v>60000000</v>
      </c>
      <c r="G495" s="124">
        <v>47000000</v>
      </c>
      <c r="H495" s="124">
        <v>41800000</v>
      </c>
      <c r="I495" s="125" t="s">
        <v>510</v>
      </c>
      <c r="J495" s="125" t="s">
        <v>1265</v>
      </c>
    </row>
    <row r="496" spans="1:10" hidden="1" x14ac:dyDescent="0.2">
      <c r="A496" s="123" t="s">
        <v>2013</v>
      </c>
      <c r="B496" s="123" t="s">
        <v>1620</v>
      </c>
      <c r="C496" s="123" t="s">
        <v>1292</v>
      </c>
      <c r="D496" s="123" t="s">
        <v>1293</v>
      </c>
      <c r="E496" s="123" t="s">
        <v>1906</v>
      </c>
      <c r="F496" s="124">
        <v>60000000</v>
      </c>
      <c r="G496" s="124">
        <v>31500000</v>
      </c>
      <c r="H496" s="124">
        <v>31500000</v>
      </c>
      <c r="I496" s="125" t="s">
        <v>510</v>
      </c>
      <c r="J496" s="125" t="s">
        <v>1265</v>
      </c>
    </row>
    <row r="497" spans="1:10" hidden="1" x14ac:dyDescent="0.2">
      <c r="A497" s="123" t="s">
        <v>2014</v>
      </c>
      <c r="B497" s="123" t="s">
        <v>2015</v>
      </c>
      <c r="C497" s="123" t="s">
        <v>1248</v>
      </c>
      <c r="D497" s="123" t="s">
        <v>1248</v>
      </c>
      <c r="E497" s="123" t="s">
        <v>1248</v>
      </c>
      <c r="F497" s="124">
        <v>128200000</v>
      </c>
      <c r="G497" s="124">
        <v>23920000</v>
      </c>
      <c r="H497" s="124">
        <v>17300000</v>
      </c>
      <c r="I497" s="125"/>
      <c r="J497" s="125"/>
    </row>
    <row r="498" spans="1:10" ht="10.5" hidden="1" x14ac:dyDescent="0.25">
      <c r="A498" s="126" t="s">
        <v>2016</v>
      </c>
      <c r="B498" s="126" t="s">
        <v>2012</v>
      </c>
      <c r="C498" s="126" t="s">
        <v>1248</v>
      </c>
      <c r="D498" s="126" t="s">
        <v>1248</v>
      </c>
      <c r="E498" s="126" t="s">
        <v>1248</v>
      </c>
      <c r="F498" s="127">
        <v>128200000</v>
      </c>
      <c r="G498" s="127">
        <v>23920000</v>
      </c>
      <c r="H498" s="127">
        <v>17300000</v>
      </c>
      <c r="I498" s="128" t="s">
        <v>510</v>
      </c>
      <c r="J498" s="128" t="s">
        <v>10</v>
      </c>
    </row>
    <row r="499" spans="1:10" hidden="1" x14ac:dyDescent="0.2">
      <c r="A499" s="123" t="s">
        <v>2017</v>
      </c>
      <c r="B499" s="123" t="s">
        <v>1620</v>
      </c>
      <c r="C499" s="123" t="s">
        <v>1292</v>
      </c>
      <c r="D499" s="123" t="s">
        <v>1293</v>
      </c>
      <c r="E499" s="123" t="s">
        <v>1906</v>
      </c>
      <c r="F499" s="124">
        <v>110000000</v>
      </c>
      <c r="G499" s="124">
        <v>10920000</v>
      </c>
      <c r="H499" s="124">
        <v>5600000</v>
      </c>
      <c r="I499" s="125" t="s">
        <v>510</v>
      </c>
      <c r="J499" s="125" t="s">
        <v>1265</v>
      </c>
    </row>
    <row r="500" spans="1:10" hidden="1" x14ac:dyDescent="0.2">
      <c r="A500" s="123" t="s">
        <v>2017</v>
      </c>
      <c r="B500" s="123" t="s">
        <v>1620</v>
      </c>
      <c r="C500" s="123" t="s">
        <v>1262</v>
      </c>
      <c r="D500" s="123" t="s">
        <v>1263</v>
      </c>
      <c r="E500" s="123" t="s">
        <v>1906</v>
      </c>
      <c r="F500" s="124">
        <v>18200000</v>
      </c>
      <c r="G500" s="124">
        <v>13000000</v>
      </c>
      <c r="H500" s="124">
        <v>11700000</v>
      </c>
      <c r="I500" s="125" t="s">
        <v>510</v>
      </c>
      <c r="J500" s="125" t="s">
        <v>1265</v>
      </c>
    </row>
    <row r="501" spans="1:10" hidden="1" x14ac:dyDescent="0.2">
      <c r="A501" s="123" t="s">
        <v>2018</v>
      </c>
      <c r="B501" s="123" t="s">
        <v>2019</v>
      </c>
      <c r="C501" s="123" t="s">
        <v>1248</v>
      </c>
      <c r="D501" s="123" t="s">
        <v>1248</v>
      </c>
      <c r="E501" s="123" t="s">
        <v>1248</v>
      </c>
      <c r="F501" s="124">
        <v>187501000</v>
      </c>
      <c r="G501" s="124">
        <v>59200000</v>
      </c>
      <c r="H501" s="124">
        <v>47900000</v>
      </c>
      <c r="I501" s="125"/>
      <c r="J501" s="125"/>
    </row>
    <row r="502" spans="1:10" ht="10.5" hidden="1" x14ac:dyDescent="0.25">
      <c r="A502" s="126" t="s">
        <v>2020</v>
      </c>
      <c r="B502" s="126" t="s">
        <v>2021</v>
      </c>
      <c r="C502" s="126" t="s">
        <v>1248</v>
      </c>
      <c r="D502" s="126" t="s">
        <v>1248</v>
      </c>
      <c r="E502" s="126" t="s">
        <v>1248</v>
      </c>
      <c r="F502" s="127">
        <v>72000000</v>
      </c>
      <c r="G502" s="127">
        <v>59200000</v>
      </c>
      <c r="H502" s="127">
        <v>47900000</v>
      </c>
      <c r="I502" s="128" t="s">
        <v>510</v>
      </c>
      <c r="J502" s="128" t="s">
        <v>10</v>
      </c>
    </row>
    <row r="503" spans="1:10" hidden="1" x14ac:dyDescent="0.2">
      <c r="A503" s="123" t="s">
        <v>2022</v>
      </c>
      <c r="B503" s="123" t="s">
        <v>1620</v>
      </c>
      <c r="C503" s="123" t="s">
        <v>1262</v>
      </c>
      <c r="D503" s="123" t="s">
        <v>1263</v>
      </c>
      <c r="E503" s="123" t="s">
        <v>1906</v>
      </c>
      <c r="F503" s="124">
        <v>23000000</v>
      </c>
      <c r="G503" s="124">
        <v>19500000</v>
      </c>
      <c r="H503" s="124">
        <v>19500000</v>
      </c>
      <c r="I503" s="125" t="s">
        <v>510</v>
      </c>
      <c r="J503" s="125" t="s">
        <v>1265</v>
      </c>
    </row>
    <row r="504" spans="1:10" hidden="1" x14ac:dyDescent="0.2">
      <c r="A504" s="123" t="s">
        <v>2022</v>
      </c>
      <c r="B504" s="123" t="s">
        <v>1620</v>
      </c>
      <c r="C504" s="123" t="s">
        <v>1276</v>
      </c>
      <c r="D504" s="123" t="s">
        <v>1277</v>
      </c>
      <c r="E504" s="123" t="s">
        <v>1906</v>
      </c>
      <c r="F504" s="124">
        <v>13000000</v>
      </c>
      <c r="G504" s="124">
        <v>11700000</v>
      </c>
      <c r="H504" s="124">
        <v>3900000</v>
      </c>
      <c r="I504" s="125" t="s">
        <v>510</v>
      </c>
      <c r="J504" s="125" t="s">
        <v>1265</v>
      </c>
    </row>
    <row r="505" spans="1:10" hidden="1" x14ac:dyDescent="0.2">
      <c r="A505" s="123" t="s">
        <v>2022</v>
      </c>
      <c r="B505" s="123" t="s">
        <v>1620</v>
      </c>
      <c r="C505" s="123" t="s">
        <v>1292</v>
      </c>
      <c r="D505" s="123" t="s">
        <v>1293</v>
      </c>
      <c r="E505" s="123" t="s">
        <v>1906</v>
      </c>
      <c r="F505" s="124">
        <v>36000000</v>
      </c>
      <c r="G505" s="124">
        <v>28000000</v>
      </c>
      <c r="H505" s="124">
        <v>24500000</v>
      </c>
      <c r="I505" s="125" t="s">
        <v>510</v>
      </c>
      <c r="J505" s="125" t="s">
        <v>1265</v>
      </c>
    </row>
    <row r="506" spans="1:10" ht="10.5" hidden="1" x14ac:dyDescent="0.25">
      <c r="A506" s="126" t="s">
        <v>2023</v>
      </c>
      <c r="B506" s="126" t="s">
        <v>2006</v>
      </c>
      <c r="C506" s="126" t="s">
        <v>1248</v>
      </c>
      <c r="D506" s="126" t="s">
        <v>1248</v>
      </c>
      <c r="E506" s="126" t="s">
        <v>1248</v>
      </c>
      <c r="F506" s="127">
        <v>115501000</v>
      </c>
      <c r="G506" s="127">
        <v>0</v>
      </c>
      <c r="H506" s="127">
        <v>0</v>
      </c>
      <c r="I506" s="128" t="s">
        <v>510</v>
      </c>
      <c r="J506" s="128" t="s">
        <v>10</v>
      </c>
    </row>
    <row r="507" spans="1:10" hidden="1" x14ac:dyDescent="0.2">
      <c r="A507" s="123" t="s">
        <v>2024</v>
      </c>
      <c r="B507" s="123" t="s">
        <v>2025</v>
      </c>
      <c r="C507" s="123" t="s">
        <v>1262</v>
      </c>
      <c r="D507" s="123" t="s">
        <v>1263</v>
      </c>
      <c r="E507" s="123" t="s">
        <v>1906</v>
      </c>
      <c r="F507" s="124">
        <v>0</v>
      </c>
      <c r="G507" s="124">
        <v>0</v>
      </c>
      <c r="H507" s="124">
        <v>0</v>
      </c>
      <c r="I507" s="125" t="s">
        <v>510</v>
      </c>
      <c r="J507" s="125" t="s">
        <v>1265</v>
      </c>
    </row>
    <row r="508" spans="1:10" hidden="1" x14ac:dyDescent="0.2">
      <c r="A508" s="123" t="s">
        <v>2024</v>
      </c>
      <c r="B508" s="123" t="s">
        <v>2025</v>
      </c>
      <c r="C508" s="123" t="s">
        <v>1276</v>
      </c>
      <c r="D508" s="123" t="s">
        <v>1277</v>
      </c>
      <c r="E508" s="123" t="s">
        <v>1906</v>
      </c>
      <c r="F508" s="124">
        <v>115501000</v>
      </c>
      <c r="G508" s="124">
        <v>0</v>
      </c>
      <c r="H508" s="124">
        <v>0</v>
      </c>
      <c r="I508" s="125" t="s">
        <v>510</v>
      </c>
      <c r="J508" s="125" t="s">
        <v>1265</v>
      </c>
    </row>
    <row r="509" spans="1:10" ht="10.5" hidden="1" x14ac:dyDescent="0.25">
      <c r="A509" s="120" t="s">
        <v>2026</v>
      </c>
      <c r="B509" s="120" t="s">
        <v>2027</v>
      </c>
      <c r="C509" s="120" t="s">
        <v>1248</v>
      </c>
      <c r="D509" s="120" t="s">
        <v>1248</v>
      </c>
      <c r="E509" s="120" t="s">
        <v>1248</v>
      </c>
      <c r="F509" s="121">
        <v>163300000</v>
      </c>
      <c r="G509" s="121">
        <v>148016650</v>
      </c>
      <c r="H509" s="121">
        <v>138100000</v>
      </c>
      <c r="I509" s="122"/>
      <c r="J509" s="122" t="s">
        <v>1241</v>
      </c>
    </row>
    <row r="510" spans="1:10" hidden="1" x14ac:dyDescent="0.2">
      <c r="A510" s="123" t="s">
        <v>2028</v>
      </c>
      <c r="B510" s="123" t="s">
        <v>2029</v>
      </c>
      <c r="C510" s="123" t="s">
        <v>1248</v>
      </c>
      <c r="D510" s="123" t="s">
        <v>1248</v>
      </c>
      <c r="E510" s="123" t="s">
        <v>1248</v>
      </c>
      <c r="F510" s="124">
        <v>163300000</v>
      </c>
      <c r="G510" s="124">
        <v>148016650</v>
      </c>
      <c r="H510" s="124">
        <v>138100000</v>
      </c>
      <c r="I510" s="125"/>
      <c r="J510" s="125"/>
    </row>
    <row r="511" spans="1:10" hidden="1" x14ac:dyDescent="0.2">
      <c r="A511" s="123" t="s">
        <v>2030</v>
      </c>
      <c r="B511" s="123" t="s">
        <v>2031</v>
      </c>
      <c r="C511" s="123" t="s">
        <v>1248</v>
      </c>
      <c r="D511" s="123" t="s">
        <v>1248</v>
      </c>
      <c r="E511" s="123" t="s">
        <v>1248</v>
      </c>
      <c r="F511" s="124">
        <v>163300000</v>
      </c>
      <c r="G511" s="124">
        <v>148016650</v>
      </c>
      <c r="H511" s="124">
        <v>138100000</v>
      </c>
      <c r="I511" s="125"/>
      <c r="J511" s="125"/>
    </row>
    <row r="512" spans="1:10" hidden="1" x14ac:dyDescent="0.2">
      <c r="A512" s="123" t="s">
        <v>2032</v>
      </c>
      <c r="B512" s="123" t="s">
        <v>2033</v>
      </c>
      <c r="C512" s="123" t="s">
        <v>1248</v>
      </c>
      <c r="D512" s="123" t="s">
        <v>1248</v>
      </c>
      <c r="E512" s="123" t="s">
        <v>1248</v>
      </c>
      <c r="F512" s="124">
        <v>163300000</v>
      </c>
      <c r="G512" s="124">
        <v>148016650</v>
      </c>
      <c r="H512" s="124">
        <v>138100000</v>
      </c>
      <c r="I512" s="125"/>
      <c r="J512" s="125"/>
    </row>
    <row r="513" spans="1:10" ht="10.5" hidden="1" x14ac:dyDescent="0.25">
      <c r="A513" s="126" t="s">
        <v>2034</v>
      </c>
      <c r="B513" s="126" t="s">
        <v>2035</v>
      </c>
      <c r="C513" s="126" t="s">
        <v>1248</v>
      </c>
      <c r="D513" s="126" t="s">
        <v>1248</v>
      </c>
      <c r="E513" s="126" t="s">
        <v>1248</v>
      </c>
      <c r="F513" s="127">
        <v>100000000</v>
      </c>
      <c r="G513" s="127">
        <v>100000000</v>
      </c>
      <c r="H513" s="127">
        <v>100000000</v>
      </c>
      <c r="I513" s="128" t="s">
        <v>506</v>
      </c>
      <c r="J513" s="128" t="s">
        <v>10</v>
      </c>
    </row>
    <row r="514" spans="1:10" hidden="1" x14ac:dyDescent="0.2">
      <c r="A514" s="123" t="s">
        <v>2036</v>
      </c>
      <c r="B514" s="123" t="s">
        <v>2037</v>
      </c>
      <c r="C514" s="123" t="s">
        <v>1262</v>
      </c>
      <c r="D514" s="123" t="s">
        <v>1263</v>
      </c>
      <c r="E514" s="123" t="s">
        <v>2038</v>
      </c>
      <c r="F514" s="124">
        <v>50000000</v>
      </c>
      <c r="G514" s="124">
        <v>50000000</v>
      </c>
      <c r="H514" s="124">
        <v>50000000</v>
      </c>
      <c r="I514" s="125" t="s">
        <v>506</v>
      </c>
      <c r="J514" s="125" t="s">
        <v>1265</v>
      </c>
    </row>
    <row r="515" spans="1:10" hidden="1" x14ac:dyDescent="0.2">
      <c r="A515" s="123" t="s">
        <v>2039</v>
      </c>
      <c r="B515" s="123" t="s">
        <v>2040</v>
      </c>
      <c r="C515" s="123" t="s">
        <v>1262</v>
      </c>
      <c r="D515" s="123" t="s">
        <v>1263</v>
      </c>
      <c r="E515" s="123" t="s">
        <v>2038</v>
      </c>
      <c r="F515" s="124">
        <v>50000000</v>
      </c>
      <c r="G515" s="124">
        <v>50000000</v>
      </c>
      <c r="H515" s="124">
        <v>50000000</v>
      </c>
      <c r="I515" s="125" t="s">
        <v>506</v>
      </c>
      <c r="J515" s="125" t="s">
        <v>1265</v>
      </c>
    </row>
    <row r="516" spans="1:10" ht="10.5" hidden="1" x14ac:dyDescent="0.25">
      <c r="A516" s="126" t="s">
        <v>2041</v>
      </c>
      <c r="B516" s="126" t="s">
        <v>2042</v>
      </c>
      <c r="C516" s="126" t="s">
        <v>1248</v>
      </c>
      <c r="D516" s="126" t="s">
        <v>1248</v>
      </c>
      <c r="E516" s="126" t="s">
        <v>1248</v>
      </c>
      <c r="F516" s="127">
        <v>63300000</v>
      </c>
      <c r="G516" s="127">
        <v>48016650</v>
      </c>
      <c r="H516" s="127">
        <v>38100000</v>
      </c>
      <c r="I516" s="128" t="s">
        <v>506</v>
      </c>
      <c r="J516" s="128" t="s">
        <v>10</v>
      </c>
    </row>
    <row r="517" spans="1:10" hidden="1" x14ac:dyDescent="0.2">
      <c r="A517" s="123" t="s">
        <v>2043</v>
      </c>
      <c r="B517" s="123" t="s">
        <v>1620</v>
      </c>
      <c r="C517" s="123" t="s">
        <v>1262</v>
      </c>
      <c r="D517" s="123" t="s">
        <v>1263</v>
      </c>
      <c r="E517" s="123" t="s">
        <v>2044</v>
      </c>
      <c r="F517" s="124">
        <v>63300000</v>
      </c>
      <c r="G517" s="124">
        <v>48016650</v>
      </c>
      <c r="H517" s="124">
        <v>38100000</v>
      </c>
      <c r="I517" s="125" t="s">
        <v>506</v>
      </c>
      <c r="J517" s="125" t="s">
        <v>1265</v>
      </c>
    </row>
    <row r="518" spans="1:10" ht="10.5" hidden="1" x14ac:dyDescent="0.25">
      <c r="A518" s="126" t="s">
        <v>2045</v>
      </c>
      <c r="B518" s="126" t="s">
        <v>2035</v>
      </c>
      <c r="C518" s="126" t="s">
        <v>1248</v>
      </c>
      <c r="D518" s="126" t="s">
        <v>1248</v>
      </c>
      <c r="E518" s="126" t="s">
        <v>1248</v>
      </c>
      <c r="F518" s="127">
        <v>0</v>
      </c>
      <c r="G518" s="127">
        <v>0</v>
      </c>
      <c r="H518" s="127">
        <v>0</v>
      </c>
      <c r="I518" s="128" t="s">
        <v>506</v>
      </c>
      <c r="J518" s="128" t="s">
        <v>10</v>
      </c>
    </row>
    <row r="519" spans="1:10" hidden="1" x14ac:dyDescent="0.2">
      <c r="A519" s="123" t="s">
        <v>2046</v>
      </c>
      <c r="B519" s="123" t="s">
        <v>1620</v>
      </c>
      <c r="C519" s="123" t="s">
        <v>1262</v>
      </c>
      <c r="D519" s="123" t="s">
        <v>1263</v>
      </c>
      <c r="E519" s="123" t="s">
        <v>2044</v>
      </c>
      <c r="F519" s="124">
        <v>0</v>
      </c>
      <c r="G519" s="124">
        <v>0</v>
      </c>
      <c r="H519" s="124">
        <v>0</v>
      </c>
      <c r="I519" s="125" t="s">
        <v>506</v>
      </c>
      <c r="J519" s="125" t="s">
        <v>1265</v>
      </c>
    </row>
    <row r="520" spans="1:10" hidden="1" x14ac:dyDescent="0.2">
      <c r="A520" s="123" t="s">
        <v>2047</v>
      </c>
      <c r="B520" s="123" t="s">
        <v>2048</v>
      </c>
      <c r="C520" s="123" t="s">
        <v>1262</v>
      </c>
      <c r="D520" s="123" t="s">
        <v>1263</v>
      </c>
      <c r="E520" s="123" t="s">
        <v>2044</v>
      </c>
      <c r="F520" s="124">
        <v>0</v>
      </c>
      <c r="G520" s="124">
        <v>0</v>
      </c>
      <c r="H520" s="124">
        <v>0</v>
      </c>
      <c r="I520" s="125" t="s">
        <v>506</v>
      </c>
      <c r="J520" s="125" t="s">
        <v>1265</v>
      </c>
    </row>
    <row r="521" spans="1:10" ht="10.5" hidden="1" x14ac:dyDescent="0.25">
      <c r="A521" s="120" t="s">
        <v>2049</v>
      </c>
      <c r="B521" s="120" t="s">
        <v>2050</v>
      </c>
      <c r="C521" s="120" t="s">
        <v>1248</v>
      </c>
      <c r="D521" s="120" t="s">
        <v>1248</v>
      </c>
      <c r="E521" s="120" t="s">
        <v>1248</v>
      </c>
      <c r="F521" s="121">
        <v>1647792346.96</v>
      </c>
      <c r="G521" s="121">
        <v>1468484272.55</v>
      </c>
      <c r="H521" s="121">
        <v>1152488339</v>
      </c>
      <c r="I521" s="122"/>
      <c r="J521" s="122" t="s">
        <v>1241</v>
      </c>
    </row>
    <row r="522" spans="1:10" hidden="1" x14ac:dyDescent="0.2">
      <c r="A522" s="123" t="s">
        <v>2051</v>
      </c>
      <c r="B522" s="123" t="s">
        <v>2052</v>
      </c>
      <c r="C522" s="123" t="s">
        <v>1248</v>
      </c>
      <c r="D522" s="123" t="s">
        <v>1248</v>
      </c>
      <c r="E522" s="123" t="s">
        <v>1248</v>
      </c>
      <c r="F522" s="124">
        <v>74696069</v>
      </c>
      <c r="G522" s="124">
        <v>58588698</v>
      </c>
      <c r="H522" s="124">
        <v>58588698</v>
      </c>
      <c r="I522" s="125"/>
      <c r="J522" s="125"/>
    </row>
    <row r="523" spans="1:10" hidden="1" x14ac:dyDescent="0.2">
      <c r="A523" s="123" t="s">
        <v>2053</v>
      </c>
      <c r="B523" s="123" t="s">
        <v>2054</v>
      </c>
      <c r="C523" s="123" t="s">
        <v>1248</v>
      </c>
      <c r="D523" s="123" t="s">
        <v>1248</v>
      </c>
      <c r="E523" s="123" t="s">
        <v>1248</v>
      </c>
      <c r="F523" s="124">
        <v>74696069</v>
      </c>
      <c r="G523" s="124">
        <v>58588698</v>
      </c>
      <c r="H523" s="124">
        <v>58588698</v>
      </c>
      <c r="I523" s="125"/>
      <c r="J523" s="125"/>
    </row>
    <row r="524" spans="1:10" hidden="1" x14ac:dyDescent="0.2">
      <c r="A524" s="123" t="s">
        <v>2055</v>
      </c>
      <c r="B524" s="123" t="s">
        <v>2056</v>
      </c>
      <c r="C524" s="123" t="s">
        <v>1248</v>
      </c>
      <c r="D524" s="123" t="s">
        <v>1248</v>
      </c>
      <c r="E524" s="123" t="s">
        <v>1248</v>
      </c>
      <c r="F524" s="124">
        <v>74696069</v>
      </c>
      <c r="G524" s="124">
        <v>58588698</v>
      </c>
      <c r="H524" s="124">
        <v>58588698</v>
      </c>
      <c r="I524" s="125"/>
      <c r="J524" s="125"/>
    </row>
    <row r="525" spans="1:10" ht="10.5" hidden="1" x14ac:dyDescent="0.25">
      <c r="A525" s="126" t="s">
        <v>2057</v>
      </c>
      <c r="B525" s="126" t="s">
        <v>2058</v>
      </c>
      <c r="C525" s="126" t="s">
        <v>1248</v>
      </c>
      <c r="D525" s="126" t="s">
        <v>1248</v>
      </c>
      <c r="E525" s="126" t="s">
        <v>1248</v>
      </c>
      <c r="F525" s="127">
        <v>74696069</v>
      </c>
      <c r="G525" s="127">
        <v>58588698</v>
      </c>
      <c r="H525" s="127">
        <v>58588698</v>
      </c>
      <c r="I525" s="128" t="s">
        <v>508</v>
      </c>
      <c r="J525" s="128" t="s">
        <v>10</v>
      </c>
    </row>
    <row r="526" spans="1:10" hidden="1" x14ac:dyDescent="0.2">
      <c r="A526" s="123" t="s">
        <v>2059</v>
      </c>
      <c r="B526" s="123" t="s">
        <v>2060</v>
      </c>
      <c r="C526" s="123" t="s">
        <v>1262</v>
      </c>
      <c r="D526" s="123" t="s">
        <v>1263</v>
      </c>
      <c r="E526" s="123" t="s">
        <v>2061</v>
      </c>
      <c r="F526" s="124">
        <v>74696069</v>
      </c>
      <c r="G526" s="124">
        <v>58588698</v>
      </c>
      <c r="H526" s="124">
        <v>58588698</v>
      </c>
      <c r="I526" s="125" t="s">
        <v>508</v>
      </c>
      <c r="J526" s="125" t="s">
        <v>1265</v>
      </c>
    </row>
    <row r="527" spans="1:10" hidden="1" x14ac:dyDescent="0.2">
      <c r="A527" s="123" t="s">
        <v>2062</v>
      </c>
      <c r="B527" s="123" t="s">
        <v>2063</v>
      </c>
      <c r="C527" s="123" t="s">
        <v>1248</v>
      </c>
      <c r="D527" s="123" t="s">
        <v>1248</v>
      </c>
      <c r="E527" s="123" t="s">
        <v>1248</v>
      </c>
      <c r="F527" s="124">
        <v>1573096277.96</v>
      </c>
      <c r="G527" s="124">
        <v>1409895574.55</v>
      </c>
      <c r="H527" s="124">
        <v>1093899641</v>
      </c>
      <c r="I527" s="125"/>
      <c r="J527" s="125"/>
    </row>
    <row r="528" spans="1:10" hidden="1" x14ac:dyDescent="0.2">
      <c r="A528" s="123" t="s">
        <v>2064</v>
      </c>
      <c r="B528" s="123" t="s">
        <v>2065</v>
      </c>
      <c r="C528" s="123" t="s">
        <v>1248</v>
      </c>
      <c r="D528" s="123" t="s">
        <v>1248</v>
      </c>
      <c r="E528" s="123" t="s">
        <v>1248</v>
      </c>
      <c r="F528" s="124">
        <v>1573096277.96</v>
      </c>
      <c r="G528" s="124">
        <v>1409895574.55</v>
      </c>
      <c r="H528" s="124">
        <v>1093899641</v>
      </c>
      <c r="I528" s="125"/>
      <c r="J528" s="125"/>
    </row>
    <row r="529" spans="1:10" hidden="1" x14ac:dyDescent="0.2">
      <c r="A529" s="123" t="s">
        <v>2066</v>
      </c>
      <c r="B529" s="123" t="s">
        <v>2067</v>
      </c>
      <c r="C529" s="123" t="s">
        <v>1248</v>
      </c>
      <c r="D529" s="123" t="s">
        <v>1248</v>
      </c>
      <c r="E529" s="123" t="s">
        <v>1248</v>
      </c>
      <c r="F529" s="124">
        <v>1573096277.96</v>
      </c>
      <c r="G529" s="124">
        <v>1409895574.55</v>
      </c>
      <c r="H529" s="124">
        <v>1093899641</v>
      </c>
      <c r="I529" s="125"/>
      <c r="J529" s="125"/>
    </row>
    <row r="530" spans="1:10" ht="10.5" hidden="1" x14ac:dyDescent="0.25">
      <c r="A530" s="126" t="s">
        <v>2068</v>
      </c>
      <c r="B530" s="126" t="s">
        <v>2069</v>
      </c>
      <c r="C530" s="126" t="s">
        <v>1248</v>
      </c>
      <c r="D530" s="126" t="s">
        <v>1248</v>
      </c>
      <c r="E530" s="126" t="s">
        <v>1248</v>
      </c>
      <c r="F530" s="127">
        <v>0</v>
      </c>
      <c r="G530" s="127">
        <v>0</v>
      </c>
      <c r="H530" s="127">
        <v>0</v>
      </c>
      <c r="I530" s="128" t="s">
        <v>508</v>
      </c>
      <c r="J530" s="128" t="s">
        <v>10</v>
      </c>
    </row>
    <row r="531" spans="1:10" hidden="1" x14ac:dyDescent="0.2">
      <c r="A531" s="123" t="s">
        <v>2070</v>
      </c>
      <c r="B531" s="123" t="s">
        <v>2071</v>
      </c>
      <c r="C531" s="123" t="s">
        <v>1262</v>
      </c>
      <c r="D531" s="123" t="s">
        <v>1263</v>
      </c>
      <c r="E531" s="123" t="s">
        <v>1264</v>
      </c>
      <c r="F531" s="124">
        <v>0</v>
      </c>
      <c r="G531" s="124">
        <v>0</v>
      </c>
      <c r="H531" s="124">
        <v>0</v>
      </c>
      <c r="I531" s="125" t="s">
        <v>508</v>
      </c>
      <c r="J531" s="125" t="s">
        <v>1265</v>
      </c>
    </row>
    <row r="532" spans="1:10" hidden="1" x14ac:dyDescent="0.2">
      <c r="A532" s="123" t="s">
        <v>2072</v>
      </c>
      <c r="B532" s="123" t="s">
        <v>2073</v>
      </c>
      <c r="C532" s="123" t="s">
        <v>1262</v>
      </c>
      <c r="D532" s="123" t="s">
        <v>1263</v>
      </c>
      <c r="E532" s="123" t="s">
        <v>1264</v>
      </c>
      <c r="F532" s="124">
        <v>0</v>
      </c>
      <c r="G532" s="124">
        <v>0</v>
      </c>
      <c r="H532" s="124">
        <v>0</v>
      </c>
      <c r="I532" s="125" t="s">
        <v>508</v>
      </c>
      <c r="J532" s="125" t="s">
        <v>1265</v>
      </c>
    </row>
    <row r="533" spans="1:10" ht="10.5" hidden="1" x14ac:dyDescent="0.25">
      <c r="A533" s="126" t="s">
        <v>2074</v>
      </c>
      <c r="B533" s="126" t="s">
        <v>2075</v>
      </c>
      <c r="C533" s="126" t="s">
        <v>1248</v>
      </c>
      <c r="D533" s="126" t="s">
        <v>1248</v>
      </c>
      <c r="E533" s="126" t="s">
        <v>1248</v>
      </c>
      <c r="F533" s="127">
        <v>99345768.129999995</v>
      </c>
      <c r="G533" s="127">
        <v>0</v>
      </c>
      <c r="H533" s="127">
        <v>0</v>
      </c>
      <c r="I533" s="128" t="s">
        <v>508</v>
      </c>
      <c r="J533" s="128" t="s">
        <v>10</v>
      </c>
    </row>
    <row r="534" spans="1:10" hidden="1" x14ac:dyDescent="0.2">
      <c r="A534" s="123" t="s">
        <v>2076</v>
      </c>
      <c r="B534" s="123" t="s">
        <v>2071</v>
      </c>
      <c r="C534" s="123" t="s">
        <v>1262</v>
      </c>
      <c r="D534" s="123" t="s">
        <v>1263</v>
      </c>
      <c r="E534" s="123" t="s">
        <v>1264</v>
      </c>
      <c r="F534" s="124">
        <v>33000000</v>
      </c>
      <c r="G534" s="124">
        <v>0</v>
      </c>
      <c r="H534" s="124">
        <v>0</v>
      </c>
      <c r="I534" s="125" t="s">
        <v>508</v>
      </c>
      <c r="J534" s="125" t="s">
        <v>1265</v>
      </c>
    </row>
    <row r="535" spans="1:10" hidden="1" x14ac:dyDescent="0.2">
      <c r="A535" s="123" t="s">
        <v>2077</v>
      </c>
      <c r="B535" s="123" t="s">
        <v>2073</v>
      </c>
      <c r="C535" s="123" t="s">
        <v>1262</v>
      </c>
      <c r="D535" s="123" t="s">
        <v>1263</v>
      </c>
      <c r="E535" s="123" t="s">
        <v>1264</v>
      </c>
      <c r="F535" s="124">
        <v>26345768.129999999</v>
      </c>
      <c r="G535" s="124">
        <v>0</v>
      </c>
      <c r="H535" s="124">
        <v>0</v>
      </c>
      <c r="I535" s="125" t="s">
        <v>508</v>
      </c>
      <c r="J535" s="125" t="s">
        <v>1265</v>
      </c>
    </row>
    <row r="536" spans="1:10" hidden="1" x14ac:dyDescent="0.2">
      <c r="A536" s="123" t="s">
        <v>2078</v>
      </c>
      <c r="B536" s="123" t="s">
        <v>2079</v>
      </c>
      <c r="C536" s="123" t="s">
        <v>1262</v>
      </c>
      <c r="D536" s="123" t="s">
        <v>1263</v>
      </c>
      <c r="E536" s="123" t="s">
        <v>1264</v>
      </c>
      <c r="F536" s="124">
        <v>40000000</v>
      </c>
      <c r="G536" s="124">
        <v>0</v>
      </c>
      <c r="H536" s="124">
        <v>0</v>
      </c>
      <c r="I536" s="125" t="s">
        <v>508</v>
      </c>
      <c r="J536" s="125" t="s">
        <v>1265</v>
      </c>
    </row>
    <row r="537" spans="1:10" ht="10.5" hidden="1" x14ac:dyDescent="0.25">
      <c r="A537" s="126" t="s">
        <v>2080</v>
      </c>
      <c r="B537" s="126" t="s">
        <v>2081</v>
      </c>
      <c r="C537" s="126" t="s">
        <v>1248</v>
      </c>
      <c r="D537" s="126" t="s">
        <v>1248</v>
      </c>
      <c r="E537" s="126" t="s">
        <v>1248</v>
      </c>
      <c r="F537" s="127">
        <v>0</v>
      </c>
      <c r="G537" s="127">
        <v>0</v>
      </c>
      <c r="H537" s="127">
        <v>0</v>
      </c>
      <c r="I537" s="128" t="s">
        <v>508</v>
      </c>
      <c r="J537" s="128" t="s">
        <v>10</v>
      </c>
    </row>
    <row r="538" spans="1:10" hidden="1" x14ac:dyDescent="0.2">
      <c r="A538" s="123" t="s">
        <v>2082</v>
      </c>
      <c r="B538" s="123" t="s">
        <v>2083</v>
      </c>
      <c r="C538" s="123" t="s">
        <v>1262</v>
      </c>
      <c r="D538" s="123" t="s">
        <v>1263</v>
      </c>
      <c r="E538" s="123" t="s">
        <v>1264</v>
      </c>
      <c r="F538" s="124">
        <v>0</v>
      </c>
      <c r="G538" s="124">
        <v>0</v>
      </c>
      <c r="H538" s="124">
        <v>0</v>
      </c>
      <c r="I538" s="125" t="s">
        <v>508</v>
      </c>
      <c r="J538" s="125" t="s">
        <v>1265</v>
      </c>
    </row>
    <row r="539" spans="1:10" ht="10.5" hidden="1" x14ac:dyDescent="0.25">
      <c r="A539" s="126" t="s">
        <v>2084</v>
      </c>
      <c r="B539" s="126" t="s">
        <v>2085</v>
      </c>
      <c r="C539" s="126" t="s">
        <v>1248</v>
      </c>
      <c r="D539" s="126" t="s">
        <v>1248</v>
      </c>
      <c r="E539" s="126" t="s">
        <v>1248</v>
      </c>
      <c r="F539" s="127">
        <v>16000000</v>
      </c>
      <c r="G539" s="127">
        <v>0</v>
      </c>
      <c r="H539" s="127">
        <v>0</v>
      </c>
      <c r="I539" s="128" t="s">
        <v>508</v>
      </c>
      <c r="J539" s="128" t="s">
        <v>10</v>
      </c>
    </row>
    <row r="540" spans="1:10" hidden="1" x14ac:dyDescent="0.2">
      <c r="A540" s="123" t="s">
        <v>2086</v>
      </c>
      <c r="B540" s="123" t="s">
        <v>2071</v>
      </c>
      <c r="C540" s="123" t="s">
        <v>1262</v>
      </c>
      <c r="D540" s="123" t="s">
        <v>1263</v>
      </c>
      <c r="E540" s="123" t="s">
        <v>1264</v>
      </c>
      <c r="F540" s="124">
        <v>16000000</v>
      </c>
      <c r="G540" s="124">
        <v>0</v>
      </c>
      <c r="H540" s="124">
        <v>0</v>
      </c>
      <c r="I540" s="125" t="s">
        <v>508</v>
      </c>
      <c r="J540" s="125" t="s">
        <v>1265</v>
      </c>
    </row>
    <row r="541" spans="1:10" ht="10.5" hidden="1" x14ac:dyDescent="0.25">
      <c r="A541" s="126" t="s">
        <v>2087</v>
      </c>
      <c r="B541" s="126" t="s">
        <v>2088</v>
      </c>
      <c r="C541" s="126" t="s">
        <v>1248</v>
      </c>
      <c r="D541" s="126" t="s">
        <v>1248</v>
      </c>
      <c r="E541" s="126" t="s">
        <v>1248</v>
      </c>
      <c r="F541" s="127">
        <v>0</v>
      </c>
      <c r="G541" s="127">
        <v>0</v>
      </c>
      <c r="H541" s="127">
        <v>0</v>
      </c>
      <c r="I541" s="128" t="s">
        <v>508</v>
      </c>
      <c r="J541" s="128" t="s">
        <v>10</v>
      </c>
    </row>
    <row r="542" spans="1:10" hidden="1" x14ac:dyDescent="0.2">
      <c r="A542" s="123" t="s">
        <v>2089</v>
      </c>
      <c r="B542" s="123" t="s">
        <v>2071</v>
      </c>
      <c r="C542" s="123" t="s">
        <v>1262</v>
      </c>
      <c r="D542" s="123" t="s">
        <v>1263</v>
      </c>
      <c r="E542" s="123" t="s">
        <v>1264</v>
      </c>
      <c r="F542" s="124">
        <v>0</v>
      </c>
      <c r="G542" s="124">
        <v>0</v>
      </c>
      <c r="H542" s="124">
        <v>0</v>
      </c>
      <c r="I542" s="125" t="s">
        <v>508</v>
      </c>
      <c r="J542" s="125" t="s">
        <v>1265</v>
      </c>
    </row>
    <row r="543" spans="1:10" ht="10.5" hidden="1" x14ac:dyDescent="0.25">
      <c r="A543" s="126" t="s">
        <v>2090</v>
      </c>
      <c r="B543" s="126" t="s">
        <v>2091</v>
      </c>
      <c r="C543" s="126" t="s">
        <v>1248</v>
      </c>
      <c r="D543" s="126" t="s">
        <v>1248</v>
      </c>
      <c r="E543" s="126" t="s">
        <v>1248</v>
      </c>
      <c r="F543" s="127">
        <v>1327564935.28</v>
      </c>
      <c r="G543" s="127">
        <v>1279710000</v>
      </c>
      <c r="H543" s="127">
        <v>1028240000</v>
      </c>
      <c r="I543" s="128" t="s">
        <v>508</v>
      </c>
      <c r="J543" s="128" t="s">
        <v>10</v>
      </c>
    </row>
    <row r="544" spans="1:10" hidden="1" x14ac:dyDescent="0.2">
      <c r="A544" s="123" t="s">
        <v>2092</v>
      </c>
      <c r="B544" s="123" t="s">
        <v>2093</v>
      </c>
      <c r="C544" s="123" t="s">
        <v>1262</v>
      </c>
      <c r="D544" s="123" t="s">
        <v>1263</v>
      </c>
      <c r="E544" s="123" t="s">
        <v>2061</v>
      </c>
      <c r="F544" s="124">
        <v>85450065</v>
      </c>
      <c r="G544" s="124">
        <v>83810065</v>
      </c>
      <c r="H544" s="124">
        <v>79200000</v>
      </c>
      <c r="I544" s="125" t="s">
        <v>508</v>
      </c>
      <c r="J544" s="125" t="s">
        <v>1265</v>
      </c>
    </row>
    <row r="545" spans="1:10" hidden="1" x14ac:dyDescent="0.2">
      <c r="A545" s="123" t="s">
        <v>2092</v>
      </c>
      <c r="B545" s="123" t="s">
        <v>2093</v>
      </c>
      <c r="C545" s="123" t="s">
        <v>1276</v>
      </c>
      <c r="D545" s="123" t="s">
        <v>1277</v>
      </c>
      <c r="E545" s="123" t="s">
        <v>2061</v>
      </c>
      <c r="F545" s="124">
        <v>49589935</v>
      </c>
      <c r="G545" s="124">
        <v>49589935</v>
      </c>
      <c r="H545" s="124">
        <v>23400000</v>
      </c>
      <c r="I545" s="125" t="s">
        <v>508</v>
      </c>
      <c r="J545" s="125" t="s">
        <v>1265</v>
      </c>
    </row>
    <row r="546" spans="1:10" hidden="1" x14ac:dyDescent="0.2">
      <c r="A546" s="123" t="s">
        <v>2094</v>
      </c>
      <c r="B546" s="123" t="s">
        <v>2095</v>
      </c>
      <c r="C546" s="123" t="s">
        <v>1262</v>
      </c>
      <c r="D546" s="123" t="s">
        <v>1263</v>
      </c>
      <c r="E546" s="123" t="s">
        <v>2061</v>
      </c>
      <c r="F546" s="124">
        <v>525476666.94999999</v>
      </c>
      <c r="G546" s="124">
        <v>507000000</v>
      </c>
      <c r="H546" s="124">
        <v>503700000</v>
      </c>
      <c r="I546" s="125" t="s">
        <v>508</v>
      </c>
      <c r="J546" s="125" t="s">
        <v>1265</v>
      </c>
    </row>
    <row r="547" spans="1:10" hidden="1" x14ac:dyDescent="0.2">
      <c r="A547" s="123" t="s">
        <v>2094</v>
      </c>
      <c r="B547" s="123" t="s">
        <v>2095</v>
      </c>
      <c r="C547" s="123" t="s">
        <v>1276</v>
      </c>
      <c r="D547" s="123" t="s">
        <v>1277</v>
      </c>
      <c r="E547" s="123" t="s">
        <v>2061</v>
      </c>
      <c r="F547" s="124">
        <v>353700000</v>
      </c>
      <c r="G547" s="124">
        <v>345700000</v>
      </c>
      <c r="H547" s="124">
        <v>174300000</v>
      </c>
      <c r="I547" s="125" t="s">
        <v>508</v>
      </c>
      <c r="J547" s="125" t="s">
        <v>1265</v>
      </c>
    </row>
    <row r="548" spans="1:10" hidden="1" x14ac:dyDescent="0.2">
      <c r="A548" s="123" t="s">
        <v>2096</v>
      </c>
      <c r="B548" s="123" t="s">
        <v>2097</v>
      </c>
      <c r="C548" s="123" t="s">
        <v>1262</v>
      </c>
      <c r="D548" s="123" t="s">
        <v>1263</v>
      </c>
      <c r="E548" s="123" t="s">
        <v>2061</v>
      </c>
      <c r="F548" s="124">
        <v>61535000</v>
      </c>
      <c r="G548" s="124">
        <v>58800000</v>
      </c>
      <c r="H548" s="124">
        <v>58800000</v>
      </c>
      <c r="I548" s="125" t="s">
        <v>508</v>
      </c>
      <c r="J548" s="125" t="s">
        <v>1265</v>
      </c>
    </row>
    <row r="549" spans="1:10" hidden="1" x14ac:dyDescent="0.2">
      <c r="A549" s="123" t="s">
        <v>2096</v>
      </c>
      <c r="B549" s="123" t="s">
        <v>2097</v>
      </c>
      <c r="C549" s="123" t="s">
        <v>1276</v>
      </c>
      <c r="D549" s="123" t="s">
        <v>1277</v>
      </c>
      <c r="E549" s="123" t="s">
        <v>2061</v>
      </c>
      <c r="F549" s="124">
        <v>38310000</v>
      </c>
      <c r="G549" s="124">
        <v>27810000</v>
      </c>
      <c r="H549" s="124">
        <v>15240000</v>
      </c>
      <c r="I549" s="125" t="s">
        <v>508</v>
      </c>
      <c r="J549" s="125" t="s">
        <v>1265</v>
      </c>
    </row>
    <row r="550" spans="1:10" hidden="1" x14ac:dyDescent="0.2">
      <c r="A550" s="123" t="s">
        <v>2098</v>
      </c>
      <c r="B550" s="123" t="s">
        <v>2099</v>
      </c>
      <c r="C550" s="123" t="s">
        <v>1262</v>
      </c>
      <c r="D550" s="123" t="s">
        <v>1263</v>
      </c>
      <c r="E550" s="123" t="s">
        <v>2061</v>
      </c>
      <c r="F550" s="124">
        <v>120803203.33</v>
      </c>
      <c r="G550" s="124">
        <v>115600000</v>
      </c>
      <c r="H550" s="124">
        <v>113600000</v>
      </c>
      <c r="I550" s="125" t="s">
        <v>508</v>
      </c>
      <c r="J550" s="125" t="s">
        <v>1265</v>
      </c>
    </row>
    <row r="551" spans="1:10" hidden="1" x14ac:dyDescent="0.2">
      <c r="A551" s="123" t="s">
        <v>2098</v>
      </c>
      <c r="B551" s="123" t="s">
        <v>2099</v>
      </c>
      <c r="C551" s="123" t="s">
        <v>1276</v>
      </c>
      <c r="D551" s="123" t="s">
        <v>1277</v>
      </c>
      <c r="E551" s="123" t="s">
        <v>2061</v>
      </c>
      <c r="F551" s="124">
        <v>71800065</v>
      </c>
      <c r="G551" s="124">
        <v>71600000</v>
      </c>
      <c r="H551" s="124">
        <v>42400000</v>
      </c>
      <c r="I551" s="125" t="s">
        <v>508</v>
      </c>
      <c r="J551" s="125" t="s">
        <v>1265</v>
      </c>
    </row>
    <row r="552" spans="1:10" hidden="1" x14ac:dyDescent="0.2">
      <c r="A552" s="123" t="s">
        <v>2100</v>
      </c>
      <c r="B552" s="123" t="s">
        <v>2079</v>
      </c>
      <c r="C552" s="123" t="s">
        <v>1262</v>
      </c>
      <c r="D552" s="123" t="s">
        <v>1263</v>
      </c>
      <c r="E552" s="123" t="s">
        <v>2061</v>
      </c>
      <c r="F552" s="124">
        <v>14300000</v>
      </c>
      <c r="G552" s="124">
        <v>13200000</v>
      </c>
      <c r="H552" s="124">
        <v>13200000</v>
      </c>
      <c r="I552" s="125" t="s">
        <v>508</v>
      </c>
      <c r="J552" s="125" t="s">
        <v>1265</v>
      </c>
    </row>
    <row r="553" spans="1:10" hidden="1" x14ac:dyDescent="0.2">
      <c r="A553" s="123" t="s">
        <v>2100</v>
      </c>
      <c r="B553" s="123" t="s">
        <v>2079</v>
      </c>
      <c r="C553" s="123" t="s">
        <v>1276</v>
      </c>
      <c r="D553" s="123" t="s">
        <v>1277</v>
      </c>
      <c r="E553" s="123" t="s">
        <v>2061</v>
      </c>
      <c r="F553" s="124">
        <v>6600000</v>
      </c>
      <c r="G553" s="124">
        <v>6600000</v>
      </c>
      <c r="H553" s="124">
        <v>4400000</v>
      </c>
      <c r="I553" s="125" t="s">
        <v>508</v>
      </c>
      <c r="J553" s="125" t="s">
        <v>1265</v>
      </c>
    </row>
    <row r="554" spans="1:10" ht="10.5" hidden="1" x14ac:dyDescent="0.25">
      <c r="A554" s="126" t="s">
        <v>2101</v>
      </c>
      <c r="B554" s="126" t="s">
        <v>2102</v>
      </c>
      <c r="C554" s="126" t="s">
        <v>1248</v>
      </c>
      <c r="D554" s="126" t="s">
        <v>1248</v>
      </c>
      <c r="E554" s="126" t="s">
        <v>1248</v>
      </c>
      <c r="F554" s="127">
        <v>130185574.55</v>
      </c>
      <c r="G554" s="127">
        <v>130185574.55</v>
      </c>
      <c r="H554" s="127">
        <v>65659641</v>
      </c>
      <c r="I554" s="128" t="s">
        <v>508</v>
      </c>
      <c r="J554" s="128" t="s">
        <v>10</v>
      </c>
    </row>
    <row r="555" spans="1:10" hidden="1" x14ac:dyDescent="0.2">
      <c r="A555" s="123" t="s">
        <v>2103</v>
      </c>
      <c r="B555" s="123" t="s">
        <v>2104</v>
      </c>
      <c r="C555" s="123" t="s">
        <v>1262</v>
      </c>
      <c r="D555" s="123" t="s">
        <v>1263</v>
      </c>
      <c r="E555" s="123" t="s">
        <v>2061</v>
      </c>
      <c r="F555" s="124">
        <v>130185574.55</v>
      </c>
      <c r="G555" s="124">
        <v>130185574.55</v>
      </c>
      <c r="H555" s="124">
        <v>65659641</v>
      </c>
      <c r="I555" s="125" t="s">
        <v>508</v>
      </c>
      <c r="J555" s="125" t="s">
        <v>1265</v>
      </c>
    </row>
    <row r="556" spans="1:10" ht="10.5" hidden="1" x14ac:dyDescent="0.25">
      <c r="A556" s="120" t="s">
        <v>2105</v>
      </c>
      <c r="B556" s="120" t="s">
        <v>2106</v>
      </c>
      <c r="C556" s="120" t="s">
        <v>1248</v>
      </c>
      <c r="D556" s="120" t="s">
        <v>1248</v>
      </c>
      <c r="E556" s="120" t="s">
        <v>1248</v>
      </c>
      <c r="F556" s="121">
        <v>23212361929.490002</v>
      </c>
      <c r="G556" s="121">
        <v>6949858009.7399998</v>
      </c>
      <c r="H556" s="121">
        <v>2806626058.48</v>
      </c>
      <c r="I556" s="122"/>
      <c r="J556" s="122" t="s">
        <v>1241</v>
      </c>
    </row>
    <row r="557" spans="1:10" hidden="1" x14ac:dyDescent="0.2">
      <c r="A557" s="123" t="s">
        <v>2107</v>
      </c>
      <c r="B557" s="123" t="s">
        <v>2108</v>
      </c>
      <c r="C557" s="123" t="s">
        <v>1248</v>
      </c>
      <c r="D557" s="123" t="s">
        <v>1248</v>
      </c>
      <c r="E557" s="123" t="s">
        <v>1248</v>
      </c>
      <c r="F557" s="124">
        <v>12776460819.59</v>
      </c>
      <c r="G557" s="124">
        <v>0</v>
      </c>
      <c r="H557" s="124">
        <v>0</v>
      </c>
      <c r="I557" s="125"/>
      <c r="J557" s="125"/>
    </row>
    <row r="558" spans="1:10" hidden="1" x14ac:dyDescent="0.2">
      <c r="A558" s="123" t="s">
        <v>2109</v>
      </c>
      <c r="B558" s="123" t="s">
        <v>2110</v>
      </c>
      <c r="C558" s="123" t="s">
        <v>1248</v>
      </c>
      <c r="D558" s="123" t="s">
        <v>1248</v>
      </c>
      <c r="E558" s="123" t="s">
        <v>1248</v>
      </c>
      <c r="F558" s="124">
        <v>12776460819.59</v>
      </c>
      <c r="G558" s="124">
        <v>0</v>
      </c>
      <c r="H558" s="124">
        <v>0</v>
      </c>
      <c r="I558" s="125"/>
      <c r="J558" s="125"/>
    </row>
    <row r="559" spans="1:10" hidden="1" x14ac:dyDescent="0.2">
      <c r="A559" s="123" t="s">
        <v>2111</v>
      </c>
      <c r="B559" s="123" t="s">
        <v>2112</v>
      </c>
      <c r="C559" s="123" t="s">
        <v>1248</v>
      </c>
      <c r="D559" s="123" t="s">
        <v>1248</v>
      </c>
      <c r="E559" s="123" t="s">
        <v>1248</v>
      </c>
      <c r="F559" s="124">
        <v>12776460819.59</v>
      </c>
      <c r="G559" s="124">
        <v>0</v>
      </c>
      <c r="H559" s="124">
        <v>0</v>
      </c>
      <c r="I559" s="125"/>
      <c r="J559" s="125"/>
    </row>
    <row r="560" spans="1:10" ht="10.5" hidden="1" x14ac:dyDescent="0.25">
      <c r="A560" s="126" t="s">
        <v>2113</v>
      </c>
      <c r="B560" s="126" t="s">
        <v>2114</v>
      </c>
      <c r="C560" s="126" t="s">
        <v>1248</v>
      </c>
      <c r="D560" s="126" t="s">
        <v>1248</v>
      </c>
      <c r="E560" s="126" t="s">
        <v>1248</v>
      </c>
      <c r="F560" s="127">
        <v>12776460819.59</v>
      </c>
      <c r="G560" s="127">
        <v>0</v>
      </c>
      <c r="H560" s="127">
        <v>0</v>
      </c>
      <c r="I560" s="128" t="s">
        <v>504</v>
      </c>
      <c r="J560" s="128" t="s">
        <v>10</v>
      </c>
    </row>
    <row r="561" spans="1:10" hidden="1" x14ac:dyDescent="0.2">
      <c r="A561" s="123" t="s">
        <v>2115</v>
      </c>
      <c r="B561" s="123" t="s">
        <v>2116</v>
      </c>
      <c r="C561" s="123" t="s">
        <v>2117</v>
      </c>
      <c r="D561" s="123" t="s">
        <v>2118</v>
      </c>
      <c r="E561" s="123" t="s">
        <v>2119</v>
      </c>
      <c r="F561" s="124">
        <v>11721114245.610001</v>
      </c>
      <c r="G561" s="124">
        <v>0</v>
      </c>
      <c r="H561" s="124">
        <v>0</v>
      </c>
      <c r="I561" s="125" t="s">
        <v>504</v>
      </c>
      <c r="J561" s="125" t="s">
        <v>1265</v>
      </c>
    </row>
    <row r="562" spans="1:10" hidden="1" x14ac:dyDescent="0.2">
      <c r="A562" s="123" t="s">
        <v>2120</v>
      </c>
      <c r="B562" s="123" t="s">
        <v>2121</v>
      </c>
      <c r="C562" s="123" t="s">
        <v>2117</v>
      </c>
      <c r="D562" s="123" t="s">
        <v>2118</v>
      </c>
      <c r="E562" s="123" t="s">
        <v>2119</v>
      </c>
      <c r="F562" s="124">
        <v>1055346573.98</v>
      </c>
      <c r="G562" s="124">
        <v>0</v>
      </c>
      <c r="H562" s="124">
        <v>0</v>
      </c>
      <c r="I562" s="125" t="s">
        <v>504</v>
      </c>
      <c r="J562" s="125" t="s">
        <v>1265</v>
      </c>
    </row>
    <row r="563" spans="1:10" hidden="1" x14ac:dyDescent="0.2">
      <c r="A563" s="123" t="s">
        <v>2122</v>
      </c>
      <c r="B563" s="123" t="s">
        <v>2123</v>
      </c>
      <c r="C563" s="123" t="s">
        <v>1248</v>
      </c>
      <c r="D563" s="123" t="s">
        <v>1248</v>
      </c>
      <c r="E563" s="123" t="s">
        <v>1248</v>
      </c>
      <c r="F563" s="124">
        <v>9835901109.8999996</v>
      </c>
      <c r="G563" s="124">
        <v>6349858009.7399998</v>
      </c>
      <c r="H563" s="124">
        <v>2206626058.48</v>
      </c>
      <c r="I563" s="125"/>
      <c r="J563" s="125"/>
    </row>
    <row r="564" spans="1:10" hidden="1" x14ac:dyDescent="0.2">
      <c r="A564" s="123" t="s">
        <v>2124</v>
      </c>
      <c r="B564" s="123" t="s">
        <v>2110</v>
      </c>
      <c r="C564" s="123" t="s">
        <v>1248</v>
      </c>
      <c r="D564" s="123" t="s">
        <v>1248</v>
      </c>
      <c r="E564" s="123" t="s">
        <v>1248</v>
      </c>
      <c r="F564" s="124">
        <v>9835901109.8999996</v>
      </c>
      <c r="G564" s="124">
        <v>6349858009.7399998</v>
      </c>
      <c r="H564" s="124">
        <v>2206626058.48</v>
      </c>
      <c r="I564" s="125"/>
      <c r="J564" s="125"/>
    </row>
    <row r="565" spans="1:10" hidden="1" x14ac:dyDescent="0.2">
      <c r="A565" s="123" t="s">
        <v>2125</v>
      </c>
      <c r="B565" s="123" t="s">
        <v>2126</v>
      </c>
      <c r="C565" s="123" t="s">
        <v>1248</v>
      </c>
      <c r="D565" s="123" t="s">
        <v>1248</v>
      </c>
      <c r="E565" s="123" t="s">
        <v>1248</v>
      </c>
      <c r="F565" s="124">
        <v>857775540</v>
      </c>
      <c r="G565" s="124">
        <v>0</v>
      </c>
      <c r="H565" s="124">
        <v>0</v>
      </c>
      <c r="I565" s="125"/>
      <c r="J565" s="125"/>
    </row>
    <row r="566" spans="1:10" ht="10.5" hidden="1" x14ac:dyDescent="0.25">
      <c r="A566" s="126" t="s">
        <v>2127</v>
      </c>
      <c r="B566" s="126" t="s">
        <v>2128</v>
      </c>
      <c r="C566" s="126" t="s">
        <v>1248</v>
      </c>
      <c r="D566" s="126" t="s">
        <v>1248</v>
      </c>
      <c r="E566" s="126" t="s">
        <v>1248</v>
      </c>
      <c r="F566" s="127">
        <v>857775540</v>
      </c>
      <c r="G566" s="127">
        <v>0</v>
      </c>
      <c r="H566" s="127">
        <v>0</v>
      </c>
      <c r="I566" s="128" t="s">
        <v>504</v>
      </c>
      <c r="J566" s="128" t="s">
        <v>10</v>
      </c>
    </row>
    <row r="567" spans="1:10" hidden="1" x14ac:dyDescent="0.2">
      <c r="A567" s="123" t="s">
        <v>2129</v>
      </c>
      <c r="B567" s="123" t="s">
        <v>2116</v>
      </c>
      <c r="C567" s="123" t="s">
        <v>2130</v>
      </c>
      <c r="D567" s="123" t="s">
        <v>2131</v>
      </c>
      <c r="E567" s="123" t="s">
        <v>2119</v>
      </c>
      <c r="F567" s="124">
        <v>857775540</v>
      </c>
      <c r="G567" s="124">
        <v>0</v>
      </c>
      <c r="H567" s="124">
        <v>0</v>
      </c>
      <c r="I567" s="125" t="s">
        <v>504</v>
      </c>
      <c r="J567" s="125" t="s">
        <v>1265</v>
      </c>
    </row>
    <row r="568" spans="1:10" hidden="1" x14ac:dyDescent="0.2">
      <c r="A568" s="123" t="s">
        <v>2132</v>
      </c>
      <c r="B568" s="123" t="s">
        <v>2133</v>
      </c>
      <c r="C568" s="123" t="s">
        <v>1248</v>
      </c>
      <c r="D568" s="123" t="s">
        <v>1248</v>
      </c>
      <c r="E568" s="123" t="s">
        <v>1248</v>
      </c>
      <c r="F568" s="124">
        <v>4165584204.4499998</v>
      </c>
      <c r="G568" s="124">
        <v>1861865649.8699999</v>
      </c>
      <c r="H568" s="124">
        <v>1561888332.96</v>
      </c>
      <c r="I568" s="125"/>
      <c r="J568" s="125"/>
    </row>
    <row r="569" spans="1:10" ht="10.5" hidden="1" x14ac:dyDescent="0.25">
      <c r="A569" s="126" t="s">
        <v>2134</v>
      </c>
      <c r="B569" s="126" t="s">
        <v>2135</v>
      </c>
      <c r="C569" s="126" t="s">
        <v>1248</v>
      </c>
      <c r="D569" s="126" t="s">
        <v>1248</v>
      </c>
      <c r="E569" s="126" t="s">
        <v>1248</v>
      </c>
      <c r="F569" s="127">
        <v>0</v>
      </c>
      <c r="G569" s="127">
        <v>0</v>
      </c>
      <c r="H569" s="127">
        <v>0</v>
      </c>
      <c r="I569" s="128" t="s">
        <v>504</v>
      </c>
      <c r="J569" s="128" t="s">
        <v>10</v>
      </c>
    </row>
    <row r="570" spans="1:10" hidden="1" x14ac:dyDescent="0.2">
      <c r="A570" s="123" t="s">
        <v>2136</v>
      </c>
      <c r="B570" s="123" t="s">
        <v>2137</v>
      </c>
      <c r="C570" s="123" t="s">
        <v>1262</v>
      </c>
      <c r="D570" s="123" t="s">
        <v>1263</v>
      </c>
      <c r="E570" s="123" t="s">
        <v>2119</v>
      </c>
      <c r="F570" s="124">
        <v>0</v>
      </c>
      <c r="G570" s="124">
        <v>0</v>
      </c>
      <c r="H570" s="124">
        <v>0</v>
      </c>
      <c r="I570" s="125" t="s">
        <v>504</v>
      </c>
      <c r="J570" s="125" t="s">
        <v>1265</v>
      </c>
    </row>
    <row r="571" spans="1:10" hidden="1" x14ac:dyDescent="0.2">
      <c r="A571" s="123" t="s">
        <v>2138</v>
      </c>
      <c r="B571" s="123" t="s">
        <v>2139</v>
      </c>
      <c r="C571" s="123" t="s">
        <v>1262</v>
      </c>
      <c r="D571" s="123" t="s">
        <v>1263</v>
      </c>
      <c r="E571" s="123" t="s">
        <v>2119</v>
      </c>
      <c r="F571" s="124">
        <v>0</v>
      </c>
      <c r="G571" s="124">
        <v>0</v>
      </c>
      <c r="H571" s="124">
        <v>0</v>
      </c>
      <c r="I571" s="125" t="s">
        <v>504</v>
      </c>
      <c r="J571" s="125" t="s">
        <v>1265</v>
      </c>
    </row>
    <row r="572" spans="1:10" hidden="1" x14ac:dyDescent="0.2">
      <c r="A572" s="123" t="s">
        <v>2140</v>
      </c>
      <c r="B572" s="123" t="s">
        <v>2141</v>
      </c>
      <c r="C572" s="123" t="s">
        <v>1262</v>
      </c>
      <c r="D572" s="123" t="s">
        <v>1263</v>
      </c>
      <c r="E572" s="123" t="s">
        <v>2119</v>
      </c>
      <c r="F572" s="124">
        <v>0</v>
      </c>
      <c r="G572" s="124">
        <v>0</v>
      </c>
      <c r="H572" s="124">
        <v>0</v>
      </c>
      <c r="I572" s="125" t="s">
        <v>504</v>
      </c>
      <c r="J572" s="125" t="s">
        <v>1265</v>
      </c>
    </row>
    <row r="573" spans="1:10" hidden="1" x14ac:dyDescent="0.2">
      <c r="A573" s="123" t="s">
        <v>2142</v>
      </c>
      <c r="B573" s="123" t="s">
        <v>2143</v>
      </c>
      <c r="C573" s="123" t="s">
        <v>1262</v>
      </c>
      <c r="D573" s="123" t="s">
        <v>1263</v>
      </c>
      <c r="E573" s="123" t="s">
        <v>2119</v>
      </c>
      <c r="F573" s="124">
        <v>0</v>
      </c>
      <c r="G573" s="124">
        <v>0</v>
      </c>
      <c r="H573" s="124">
        <v>0</v>
      </c>
      <c r="I573" s="125" t="s">
        <v>504</v>
      </c>
      <c r="J573" s="125" t="s">
        <v>1265</v>
      </c>
    </row>
    <row r="574" spans="1:10" ht="10.5" hidden="1" x14ac:dyDescent="0.25">
      <c r="A574" s="126" t="s">
        <v>2144</v>
      </c>
      <c r="B574" s="126" t="s">
        <v>2145</v>
      </c>
      <c r="C574" s="126" t="s">
        <v>1248</v>
      </c>
      <c r="D574" s="126" t="s">
        <v>1248</v>
      </c>
      <c r="E574" s="126" t="s">
        <v>1248</v>
      </c>
      <c r="F574" s="127">
        <v>4165584204.4499998</v>
      </c>
      <c r="G574" s="127">
        <v>1861865649.8699999</v>
      </c>
      <c r="H574" s="127">
        <v>1561888332.96</v>
      </c>
      <c r="I574" s="128" t="s">
        <v>504</v>
      </c>
      <c r="J574" s="128" t="s">
        <v>10</v>
      </c>
    </row>
    <row r="575" spans="1:10" hidden="1" x14ac:dyDescent="0.2">
      <c r="A575" s="123" t="s">
        <v>2146</v>
      </c>
      <c r="B575" s="123" t="s">
        <v>2147</v>
      </c>
      <c r="C575" s="123" t="s">
        <v>1262</v>
      </c>
      <c r="D575" s="123" t="s">
        <v>1263</v>
      </c>
      <c r="E575" s="123" t="s">
        <v>2148</v>
      </c>
      <c r="F575" s="124">
        <v>420000000</v>
      </c>
      <c r="G575" s="124">
        <v>0</v>
      </c>
      <c r="H575" s="124">
        <v>0</v>
      </c>
      <c r="I575" s="125" t="s">
        <v>504</v>
      </c>
      <c r="J575" s="125" t="s">
        <v>1265</v>
      </c>
    </row>
    <row r="576" spans="1:10" hidden="1" x14ac:dyDescent="0.2">
      <c r="A576" s="123" t="s">
        <v>2149</v>
      </c>
      <c r="B576" s="123" t="s">
        <v>2116</v>
      </c>
      <c r="C576" s="123" t="s">
        <v>1262</v>
      </c>
      <c r="D576" s="123" t="s">
        <v>1263</v>
      </c>
      <c r="E576" s="123" t="s">
        <v>2148</v>
      </c>
      <c r="F576" s="124">
        <v>972044137</v>
      </c>
      <c r="G576" s="124">
        <v>672148986.53999996</v>
      </c>
      <c r="H576" s="124">
        <v>664654999.63</v>
      </c>
      <c r="I576" s="125" t="s">
        <v>504</v>
      </c>
      <c r="J576" s="125" t="s">
        <v>1265</v>
      </c>
    </row>
    <row r="577" spans="1:10" hidden="1" x14ac:dyDescent="0.2">
      <c r="A577" s="123" t="s">
        <v>2149</v>
      </c>
      <c r="B577" s="123" t="s">
        <v>2116</v>
      </c>
      <c r="C577" s="123" t="s">
        <v>1292</v>
      </c>
      <c r="D577" s="123" t="s">
        <v>1293</v>
      </c>
      <c r="E577" s="123" t="s">
        <v>2148</v>
      </c>
      <c r="F577" s="124">
        <v>714480208.04999995</v>
      </c>
      <c r="G577" s="124">
        <v>0</v>
      </c>
      <c r="H577" s="124">
        <v>0</v>
      </c>
      <c r="I577" s="125" t="s">
        <v>504</v>
      </c>
      <c r="J577" s="125" t="s">
        <v>1265</v>
      </c>
    </row>
    <row r="578" spans="1:10" hidden="1" x14ac:dyDescent="0.2">
      <c r="A578" s="123" t="s">
        <v>2149</v>
      </c>
      <c r="B578" s="123" t="s">
        <v>2116</v>
      </c>
      <c r="C578" s="123" t="s">
        <v>2150</v>
      </c>
      <c r="D578" s="123" t="s">
        <v>2151</v>
      </c>
      <c r="E578" s="123" t="s">
        <v>2148</v>
      </c>
      <c r="F578" s="124">
        <v>27409153</v>
      </c>
      <c r="G578" s="124">
        <v>0</v>
      </c>
      <c r="H578" s="124">
        <v>0</v>
      </c>
      <c r="I578" s="125" t="s">
        <v>504</v>
      </c>
      <c r="J578" s="125" t="s">
        <v>1265</v>
      </c>
    </row>
    <row r="579" spans="1:10" hidden="1" x14ac:dyDescent="0.2">
      <c r="A579" s="123" t="s">
        <v>2149</v>
      </c>
      <c r="B579" s="123" t="s">
        <v>2116</v>
      </c>
      <c r="C579" s="123" t="s">
        <v>1276</v>
      </c>
      <c r="D579" s="123" t="s">
        <v>1277</v>
      </c>
      <c r="E579" s="123" t="s">
        <v>2148</v>
      </c>
      <c r="F579" s="124">
        <v>190374047.06999999</v>
      </c>
      <c r="G579" s="124">
        <v>19500000</v>
      </c>
      <c r="H579" s="124">
        <v>0</v>
      </c>
      <c r="I579" s="125" t="s">
        <v>504</v>
      </c>
      <c r="J579" s="125" t="s">
        <v>1265</v>
      </c>
    </row>
    <row r="580" spans="1:10" hidden="1" x14ac:dyDescent="0.2">
      <c r="A580" s="123" t="s">
        <v>2149</v>
      </c>
      <c r="B580" s="123" t="s">
        <v>2116</v>
      </c>
      <c r="C580" s="123" t="s">
        <v>2152</v>
      </c>
      <c r="D580" s="123" t="s">
        <v>2153</v>
      </c>
      <c r="E580" s="123" t="s">
        <v>2148</v>
      </c>
      <c r="F580" s="124">
        <v>0</v>
      </c>
      <c r="G580" s="124">
        <v>0</v>
      </c>
      <c r="H580" s="124">
        <v>0</v>
      </c>
      <c r="I580" s="125" t="s">
        <v>504</v>
      </c>
      <c r="J580" s="125" t="s">
        <v>1265</v>
      </c>
    </row>
    <row r="581" spans="1:10" hidden="1" x14ac:dyDescent="0.2">
      <c r="A581" s="123" t="s">
        <v>2154</v>
      </c>
      <c r="B581" s="123" t="s">
        <v>2155</v>
      </c>
      <c r="C581" s="123" t="s">
        <v>1276</v>
      </c>
      <c r="D581" s="123" t="s">
        <v>1277</v>
      </c>
      <c r="E581" s="123" t="s">
        <v>2148</v>
      </c>
      <c r="F581" s="124">
        <v>600000000</v>
      </c>
      <c r="G581" s="124">
        <v>0</v>
      </c>
      <c r="H581" s="124">
        <v>0</v>
      </c>
      <c r="I581" s="125" t="s">
        <v>504</v>
      </c>
      <c r="J581" s="125" t="s">
        <v>1265</v>
      </c>
    </row>
    <row r="582" spans="1:10" hidden="1" x14ac:dyDescent="0.2">
      <c r="A582" s="123" t="s">
        <v>2156</v>
      </c>
      <c r="B582" s="123" t="s">
        <v>1391</v>
      </c>
      <c r="C582" s="123" t="s">
        <v>1262</v>
      </c>
      <c r="D582" s="123" t="s">
        <v>1263</v>
      </c>
      <c r="E582" s="123" t="s">
        <v>2148</v>
      </c>
      <c r="F582" s="124">
        <v>80000000</v>
      </c>
      <c r="G582" s="124">
        <v>80000000</v>
      </c>
      <c r="H582" s="124">
        <v>77000000</v>
      </c>
      <c r="I582" s="125" t="s">
        <v>504</v>
      </c>
      <c r="J582" s="125" t="s">
        <v>1265</v>
      </c>
    </row>
    <row r="583" spans="1:10" hidden="1" x14ac:dyDescent="0.2">
      <c r="A583" s="123" t="s">
        <v>2156</v>
      </c>
      <c r="B583" s="123" t="s">
        <v>1391</v>
      </c>
      <c r="C583" s="123" t="s">
        <v>1276</v>
      </c>
      <c r="D583" s="123" t="s">
        <v>1277</v>
      </c>
      <c r="E583" s="123" t="s">
        <v>2119</v>
      </c>
      <c r="F583" s="124">
        <v>58099999</v>
      </c>
      <c r="G583" s="124">
        <v>55766666</v>
      </c>
      <c r="H583" s="124">
        <v>28000000</v>
      </c>
      <c r="I583" s="125" t="s">
        <v>504</v>
      </c>
      <c r="J583" s="125" t="s">
        <v>1265</v>
      </c>
    </row>
    <row r="584" spans="1:10" hidden="1" x14ac:dyDescent="0.2">
      <c r="A584" s="123" t="s">
        <v>2157</v>
      </c>
      <c r="B584" s="123" t="s">
        <v>1772</v>
      </c>
      <c r="C584" s="123" t="s">
        <v>1262</v>
      </c>
      <c r="D584" s="123" t="s">
        <v>1263</v>
      </c>
      <c r="E584" s="123" t="s">
        <v>2148</v>
      </c>
      <c r="F584" s="124">
        <v>21000000</v>
      </c>
      <c r="G584" s="124">
        <v>21000000</v>
      </c>
      <c r="H584" s="124">
        <v>21000000</v>
      </c>
      <c r="I584" s="125" t="s">
        <v>504</v>
      </c>
      <c r="J584" s="125" t="s">
        <v>1265</v>
      </c>
    </row>
    <row r="585" spans="1:10" hidden="1" x14ac:dyDescent="0.2">
      <c r="A585" s="123" t="s">
        <v>2157</v>
      </c>
      <c r="B585" s="123" t="s">
        <v>1772</v>
      </c>
      <c r="C585" s="123" t="s">
        <v>1276</v>
      </c>
      <c r="D585" s="123" t="s">
        <v>1277</v>
      </c>
      <c r="E585" s="123" t="s">
        <v>2119</v>
      </c>
      <c r="F585" s="124">
        <v>17033333</v>
      </c>
      <c r="G585" s="124">
        <v>17033333</v>
      </c>
      <c r="H585" s="124">
        <v>10500000</v>
      </c>
      <c r="I585" s="125" t="s">
        <v>504</v>
      </c>
      <c r="J585" s="125" t="s">
        <v>1265</v>
      </c>
    </row>
    <row r="586" spans="1:10" hidden="1" x14ac:dyDescent="0.2">
      <c r="A586" s="123" t="s">
        <v>2158</v>
      </c>
      <c r="B586" s="123" t="s">
        <v>2159</v>
      </c>
      <c r="C586" s="123" t="s">
        <v>1262</v>
      </c>
      <c r="D586" s="123" t="s">
        <v>1263</v>
      </c>
      <c r="E586" s="123" t="s">
        <v>2148</v>
      </c>
      <c r="F586" s="124">
        <v>21000000</v>
      </c>
      <c r="G586" s="124">
        <v>21000000</v>
      </c>
      <c r="H586" s="124">
        <v>21000000</v>
      </c>
      <c r="I586" s="125" t="s">
        <v>504</v>
      </c>
      <c r="J586" s="125" t="s">
        <v>1265</v>
      </c>
    </row>
    <row r="587" spans="1:10" hidden="1" x14ac:dyDescent="0.2">
      <c r="A587" s="123" t="s">
        <v>2158</v>
      </c>
      <c r="B587" s="123" t="s">
        <v>2159</v>
      </c>
      <c r="C587" s="123" t="s">
        <v>1276</v>
      </c>
      <c r="D587" s="123" t="s">
        <v>1277</v>
      </c>
      <c r="E587" s="123" t="s">
        <v>2119</v>
      </c>
      <c r="F587" s="124">
        <v>46200000</v>
      </c>
      <c r="G587" s="124">
        <v>40600000</v>
      </c>
      <c r="H587" s="124">
        <v>14000000</v>
      </c>
      <c r="I587" s="125" t="s">
        <v>504</v>
      </c>
      <c r="J587" s="125" t="s">
        <v>1265</v>
      </c>
    </row>
    <row r="588" spans="1:10" hidden="1" x14ac:dyDescent="0.2">
      <c r="A588" s="123" t="s">
        <v>2160</v>
      </c>
      <c r="B588" s="123" t="s">
        <v>1379</v>
      </c>
      <c r="C588" s="123" t="s">
        <v>1262</v>
      </c>
      <c r="D588" s="123" t="s">
        <v>1263</v>
      </c>
      <c r="E588" s="123" t="s">
        <v>2148</v>
      </c>
      <c r="F588" s="124">
        <v>219700000</v>
      </c>
      <c r="G588" s="124">
        <v>219700000</v>
      </c>
      <c r="H588" s="124">
        <v>217650000</v>
      </c>
      <c r="I588" s="125" t="s">
        <v>504</v>
      </c>
      <c r="J588" s="125" t="s">
        <v>1265</v>
      </c>
    </row>
    <row r="589" spans="1:10" hidden="1" x14ac:dyDescent="0.2">
      <c r="A589" s="123" t="s">
        <v>2160</v>
      </c>
      <c r="B589" s="123" t="s">
        <v>1379</v>
      </c>
      <c r="C589" s="123" t="s">
        <v>1276</v>
      </c>
      <c r="D589" s="123" t="s">
        <v>1277</v>
      </c>
      <c r="E589" s="123" t="s">
        <v>2119</v>
      </c>
      <c r="F589" s="124">
        <v>232999997</v>
      </c>
      <c r="G589" s="124">
        <v>217016666</v>
      </c>
      <c r="H589" s="124">
        <v>119100000</v>
      </c>
      <c r="I589" s="125" t="s">
        <v>504</v>
      </c>
      <c r="J589" s="125" t="s">
        <v>1265</v>
      </c>
    </row>
    <row r="590" spans="1:10" hidden="1" x14ac:dyDescent="0.2">
      <c r="A590" s="123" t="s">
        <v>2161</v>
      </c>
      <c r="B590" s="123" t="s">
        <v>2162</v>
      </c>
      <c r="C590" s="123" t="s">
        <v>1262</v>
      </c>
      <c r="D590" s="123" t="s">
        <v>1263</v>
      </c>
      <c r="E590" s="123" t="s">
        <v>2148</v>
      </c>
      <c r="F590" s="124">
        <v>96266666.329999998</v>
      </c>
      <c r="G590" s="124">
        <v>67466666.329999998</v>
      </c>
      <c r="H590" s="124">
        <v>57383333.329999998</v>
      </c>
      <c r="I590" s="125" t="s">
        <v>504</v>
      </c>
      <c r="J590" s="125" t="s">
        <v>1265</v>
      </c>
    </row>
    <row r="591" spans="1:10" hidden="1" x14ac:dyDescent="0.2">
      <c r="A591" s="123" t="s">
        <v>2161</v>
      </c>
      <c r="B591" s="123" t="s">
        <v>2162</v>
      </c>
      <c r="C591" s="123" t="s">
        <v>1276</v>
      </c>
      <c r="D591" s="123" t="s">
        <v>1277</v>
      </c>
      <c r="E591" s="123" t="s">
        <v>2119</v>
      </c>
      <c r="F591" s="124">
        <v>9000000</v>
      </c>
      <c r="G591" s="124">
        <v>9000000</v>
      </c>
      <c r="H591" s="124">
        <v>3000000</v>
      </c>
      <c r="I591" s="125" t="s">
        <v>504</v>
      </c>
      <c r="J591" s="125" t="s">
        <v>1265</v>
      </c>
    </row>
    <row r="592" spans="1:10" hidden="1" x14ac:dyDescent="0.2">
      <c r="A592" s="123" t="s">
        <v>2163</v>
      </c>
      <c r="B592" s="123" t="s">
        <v>1468</v>
      </c>
      <c r="C592" s="123" t="s">
        <v>1262</v>
      </c>
      <c r="D592" s="123" t="s">
        <v>1263</v>
      </c>
      <c r="E592" s="123" t="s">
        <v>2148</v>
      </c>
      <c r="F592" s="124">
        <v>42000000</v>
      </c>
      <c r="G592" s="124">
        <v>42000000</v>
      </c>
      <c r="H592" s="124">
        <v>42000000</v>
      </c>
      <c r="I592" s="125" t="s">
        <v>504</v>
      </c>
      <c r="J592" s="125" t="s">
        <v>1265</v>
      </c>
    </row>
    <row r="593" spans="1:10" hidden="1" x14ac:dyDescent="0.2">
      <c r="A593" s="123" t="s">
        <v>2163</v>
      </c>
      <c r="B593" s="123" t="s">
        <v>1468</v>
      </c>
      <c r="C593" s="123" t="s">
        <v>1276</v>
      </c>
      <c r="D593" s="123" t="s">
        <v>1277</v>
      </c>
      <c r="E593" s="123" t="s">
        <v>2119</v>
      </c>
      <c r="F593" s="124">
        <v>29633333</v>
      </c>
      <c r="G593" s="124">
        <v>28000000</v>
      </c>
      <c r="H593" s="124">
        <v>10500000</v>
      </c>
      <c r="I593" s="125" t="s">
        <v>504</v>
      </c>
      <c r="J593" s="125" t="s">
        <v>1265</v>
      </c>
    </row>
    <row r="594" spans="1:10" hidden="1" x14ac:dyDescent="0.2">
      <c r="A594" s="123" t="s">
        <v>2164</v>
      </c>
      <c r="B594" s="123" t="s">
        <v>2165</v>
      </c>
      <c r="C594" s="123" t="s">
        <v>1262</v>
      </c>
      <c r="D594" s="123" t="s">
        <v>1263</v>
      </c>
      <c r="E594" s="123" t="s">
        <v>2148</v>
      </c>
      <c r="F594" s="124">
        <v>21000000</v>
      </c>
      <c r="G594" s="124">
        <v>21000000</v>
      </c>
      <c r="H594" s="124">
        <v>21000000</v>
      </c>
      <c r="I594" s="125" t="s">
        <v>504</v>
      </c>
      <c r="J594" s="125" t="s">
        <v>1265</v>
      </c>
    </row>
    <row r="595" spans="1:10" hidden="1" x14ac:dyDescent="0.2">
      <c r="A595" s="123" t="s">
        <v>2164</v>
      </c>
      <c r="B595" s="123" t="s">
        <v>2165</v>
      </c>
      <c r="C595" s="123" t="s">
        <v>1276</v>
      </c>
      <c r="D595" s="123" t="s">
        <v>1277</v>
      </c>
      <c r="E595" s="123" t="s">
        <v>2119</v>
      </c>
      <c r="F595" s="124">
        <v>16100000</v>
      </c>
      <c r="G595" s="124">
        <v>14000000</v>
      </c>
      <c r="H595" s="124">
        <v>10500000</v>
      </c>
      <c r="I595" s="125" t="s">
        <v>504</v>
      </c>
      <c r="J595" s="125" t="s">
        <v>1265</v>
      </c>
    </row>
    <row r="596" spans="1:10" hidden="1" x14ac:dyDescent="0.2">
      <c r="A596" s="123" t="s">
        <v>2166</v>
      </c>
      <c r="B596" s="123" t="s">
        <v>1620</v>
      </c>
      <c r="C596" s="123" t="s">
        <v>1262</v>
      </c>
      <c r="D596" s="123" t="s">
        <v>1263</v>
      </c>
      <c r="E596" s="123" t="s">
        <v>2148</v>
      </c>
      <c r="F596" s="124">
        <v>116200000</v>
      </c>
      <c r="G596" s="124">
        <v>116200000</v>
      </c>
      <c r="H596" s="124">
        <v>115400000</v>
      </c>
      <c r="I596" s="125" t="s">
        <v>504</v>
      </c>
      <c r="J596" s="125" t="s">
        <v>1265</v>
      </c>
    </row>
    <row r="597" spans="1:10" hidden="1" x14ac:dyDescent="0.2">
      <c r="A597" s="123" t="s">
        <v>2166</v>
      </c>
      <c r="B597" s="123" t="s">
        <v>1620</v>
      </c>
      <c r="C597" s="123" t="s">
        <v>1276</v>
      </c>
      <c r="D597" s="123" t="s">
        <v>1277</v>
      </c>
      <c r="E597" s="123" t="s">
        <v>2119</v>
      </c>
      <c r="F597" s="124">
        <v>127049999</v>
      </c>
      <c r="G597" s="124">
        <v>115666666</v>
      </c>
      <c r="H597" s="124">
        <v>58600000</v>
      </c>
      <c r="I597" s="125" t="s">
        <v>504</v>
      </c>
      <c r="J597" s="125" t="s">
        <v>1265</v>
      </c>
    </row>
    <row r="598" spans="1:10" hidden="1" x14ac:dyDescent="0.2">
      <c r="A598" s="123" t="s">
        <v>2167</v>
      </c>
      <c r="B598" s="123" t="s">
        <v>2168</v>
      </c>
      <c r="C598" s="123" t="s">
        <v>1262</v>
      </c>
      <c r="D598" s="123" t="s">
        <v>1263</v>
      </c>
      <c r="E598" s="123" t="s">
        <v>2148</v>
      </c>
      <c r="F598" s="124">
        <v>45600000</v>
      </c>
      <c r="G598" s="124">
        <v>45600000</v>
      </c>
      <c r="H598" s="124">
        <v>45600000</v>
      </c>
      <c r="I598" s="125" t="s">
        <v>504</v>
      </c>
      <c r="J598" s="125" t="s">
        <v>1265</v>
      </c>
    </row>
    <row r="599" spans="1:10" hidden="1" x14ac:dyDescent="0.2">
      <c r="A599" s="123" t="s">
        <v>2167</v>
      </c>
      <c r="B599" s="123" t="s">
        <v>2168</v>
      </c>
      <c r="C599" s="123" t="s">
        <v>1276</v>
      </c>
      <c r="D599" s="123" t="s">
        <v>1277</v>
      </c>
      <c r="E599" s="123" t="s">
        <v>2119</v>
      </c>
      <c r="F599" s="124">
        <v>42393332</v>
      </c>
      <c r="G599" s="124">
        <v>39166666</v>
      </c>
      <c r="H599" s="124">
        <v>25000000</v>
      </c>
      <c r="I599" s="125" t="s">
        <v>504</v>
      </c>
      <c r="J599" s="125" t="s">
        <v>1265</v>
      </c>
    </row>
    <row r="600" spans="1:10" hidden="1" x14ac:dyDescent="0.2">
      <c r="A600" s="123" t="s">
        <v>2169</v>
      </c>
      <c r="B600" s="123" t="s">
        <v>2170</v>
      </c>
      <c r="C600" s="123" t="s">
        <v>1248</v>
      </c>
      <c r="D600" s="123" t="s">
        <v>1248</v>
      </c>
      <c r="E600" s="123" t="s">
        <v>1248</v>
      </c>
      <c r="F600" s="124">
        <v>3614070731.25</v>
      </c>
      <c r="G600" s="124">
        <v>3295770370.4499998</v>
      </c>
      <c r="H600" s="124">
        <v>74925732</v>
      </c>
      <c r="I600" s="125"/>
      <c r="J600" s="125"/>
    </row>
    <row r="601" spans="1:10" ht="10.5" hidden="1" x14ac:dyDescent="0.25">
      <c r="A601" s="126" t="s">
        <v>2171</v>
      </c>
      <c r="B601" s="126" t="s">
        <v>2172</v>
      </c>
      <c r="C601" s="126" t="s">
        <v>1248</v>
      </c>
      <c r="D601" s="126" t="s">
        <v>1248</v>
      </c>
      <c r="E601" s="126" t="s">
        <v>1248</v>
      </c>
      <c r="F601" s="127">
        <v>2739070731.25</v>
      </c>
      <c r="G601" s="127">
        <v>2572190486.4499998</v>
      </c>
      <c r="H601" s="127">
        <v>0</v>
      </c>
      <c r="I601" s="128" t="s">
        <v>504</v>
      </c>
      <c r="J601" s="128" t="s">
        <v>10</v>
      </c>
    </row>
    <row r="602" spans="1:10" hidden="1" x14ac:dyDescent="0.2">
      <c r="A602" s="123" t="s">
        <v>2173</v>
      </c>
      <c r="B602" s="123" t="s">
        <v>2174</v>
      </c>
      <c r="C602" s="123" t="s">
        <v>2175</v>
      </c>
      <c r="D602" s="123" t="s">
        <v>2176</v>
      </c>
      <c r="E602" s="123" t="s">
        <v>2119</v>
      </c>
      <c r="F602" s="124">
        <v>2678797781</v>
      </c>
      <c r="G602" s="124">
        <v>2572190486.4499998</v>
      </c>
      <c r="H602" s="124">
        <v>0</v>
      </c>
      <c r="I602" s="125" t="s">
        <v>504</v>
      </c>
      <c r="J602" s="125" t="s">
        <v>1265</v>
      </c>
    </row>
    <row r="603" spans="1:10" hidden="1" x14ac:dyDescent="0.2">
      <c r="A603" s="123" t="s">
        <v>2177</v>
      </c>
      <c r="B603" s="123" t="s">
        <v>2178</v>
      </c>
      <c r="C603" s="123" t="s">
        <v>1292</v>
      </c>
      <c r="D603" s="123" t="s">
        <v>1293</v>
      </c>
      <c r="E603" s="123" t="s">
        <v>2119</v>
      </c>
      <c r="F603" s="124">
        <v>60272950.25</v>
      </c>
      <c r="G603" s="124">
        <v>0</v>
      </c>
      <c r="H603" s="124">
        <v>0</v>
      </c>
      <c r="I603" s="125" t="s">
        <v>504</v>
      </c>
      <c r="J603" s="125" t="s">
        <v>1265</v>
      </c>
    </row>
    <row r="604" spans="1:10" ht="10.5" hidden="1" x14ac:dyDescent="0.25">
      <c r="A604" s="126" t="s">
        <v>2179</v>
      </c>
      <c r="B604" s="126" t="s">
        <v>2180</v>
      </c>
      <c r="C604" s="126" t="s">
        <v>1248</v>
      </c>
      <c r="D604" s="126" t="s">
        <v>1248</v>
      </c>
      <c r="E604" s="126" t="s">
        <v>1248</v>
      </c>
      <c r="F604" s="127">
        <v>875000000</v>
      </c>
      <c r="G604" s="127">
        <v>723579884</v>
      </c>
      <c r="H604" s="127">
        <v>74925732</v>
      </c>
      <c r="I604" s="128" t="s">
        <v>504</v>
      </c>
      <c r="J604" s="128" t="s">
        <v>10</v>
      </c>
    </row>
    <row r="605" spans="1:10" hidden="1" x14ac:dyDescent="0.2">
      <c r="A605" s="123" t="s">
        <v>2181</v>
      </c>
      <c r="B605" s="123" t="s">
        <v>2182</v>
      </c>
      <c r="C605" s="123" t="s">
        <v>1292</v>
      </c>
      <c r="D605" s="123" t="s">
        <v>1293</v>
      </c>
      <c r="E605" s="123" t="s">
        <v>2119</v>
      </c>
      <c r="F605" s="124">
        <v>75000000</v>
      </c>
      <c r="G605" s="124">
        <v>74925732</v>
      </c>
      <c r="H605" s="124">
        <v>74925732</v>
      </c>
      <c r="I605" s="125" t="s">
        <v>504</v>
      </c>
      <c r="J605" s="125" t="s">
        <v>1265</v>
      </c>
    </row>
    <row r="606" spans="1:10" hidden="1" x14ac:dyDescent="0.2">
      <c r="A606" s="123" t="s">
        <v>2183</v>
      </c>
      <c r="B606" s="123" t="s">
        <v>2184</v>
      </c>
      <c r="C606" s="123" t="s">
        <v>1276</v>
      </c>
      <c r="D606" s="123" t="s">
        <v>1277</v>
      </c>
      <c r="E606" s="123" t="s">
        <v>2119</v>
      </c>
      <c r="F606" s="124">
        <v>400000000</v>
      </c>
      <c r="G606" s="124">
        <v>248654152</v>
      </c>
      <c r="H606" s="124">
        <v>0</v>
      </c>
      <c r="I606" s="125" t="s">
        <v>504</v>
      </c>
      <c r="J606" s="125" t="s">
        <v>1265</v>
      </c>
    </row>
    <row r="607" spans="1:10" hidden="1" x14ac:dyDescent="0.2">
      <c r="A607" s="123" t="s">
        <v>2185</v>
      </c>
      <c r="B607" s="123" t="s">
        <v>2186</v>
      </c>
      <c r="C607" s="123" t="s">
        <v>1262</v>
      </c>
      <c r="D607" s="123" t="s">
        <v>1263</v>
      </c>
      <c r="E607" s="123" t="s">
        <v>2119</v>
      </c>
      <c r="F607" s="124">
        <v>0</v>
      </c>
      <c r="G607" s="124">
        <v>0</v>
      </c>
      <c r="H607" s="124">
        <v>0</v>
      </c>
      <c r="I607" s="125" t="s">
        <v>504</v>
      </c>
      <c r="J607" s="125" t="s">
        <v>1265</v>
      </c>
    </row>
    <row r="608" spans="1:10" hidden="1" x14ac:dyDescent="0.2">
      <c r="A608" s="123" t="s">
        <v>2185</v>
      </c>
      <c r="B608" s="123" t="s">
        <v>2187</v>
      </c>
      <c r="C608" s="123" t="s">
        <v>1276</v>
      </c>
      <c r="D608" s="123" t="s">
        <v>1277</v>
      </c>
      <c r="E608" s="123" t="s">
        <v>2119</v>
      </c>
      <c r="F608" s="124">
        <v>400000000</v>
      </c>
      <c r="G608" s="124">
        <v>400000000</v>
      </c>
      <c r="H608" s="124">
        <v>0</v>
      </c>
      <c r="I608" s="125" t="s">
        <v>504</v>
      </c>
      <c r="J608" s="125" t="s">
        <v>1265</v>
      </c>
    </row>
    <row r="609" spans="1:10" hidden="1" x14ac:dyDescent="0.2">
      <c r="A609" s="123" t="s">
        <v>2188</v>
      </c>
      <c r="B609" s="123" t="s">
        <v>2189</v>
      </c>
      <c r="C609" s="123" t="s">
        <v>1248</v>
      </c>
      <c r="D609" s="123" t="s">
        <v>1248</v>
      </c>
      <c r="E609" s="123" t="s">
        <v>1248</v>
      </c>
      <c r="F609" s="124">
        <v>1198470634.2</v>
      </c>
      <c r="G609" s="124">
        <v>1192221989.4200001</v>
      </c>
      <c r="H609" s="124">
        <v>569811993.51999998</v>
      </c>
      <c r="I609" s="125"/>
      <c r="J609" s="125"/>
    </row>
    <row r="610" spans="1:10" ht="10.5" hidden="1" x14ac:dyDescent="0.25">
      <c r="A610" s="126" t="s">
        <v>2190</v>
      </c>
      <c r="B610" s="126" t="s">
        <v>2191</v>
      </c>
      <c r="C610" s="126" t="s">
        <v>1248</v>
      </c>
      <c r="D610" s="126" t="s">
        <v>1248</v>
      </c>
      <c r="E610" s="126" t="s">
        <v>1248</v>
      </c>
      <c r="F610" s="127">
        <v>1198470634.2</v>
      </c>
      <c r="G610" s="127">
        <v>1192221989.4200001</v>
      </c>
      <c r="H610" s="127">
        <v>569811993.51999998</v>
      </c>
      <c r="I610" s="128" t="s">
        <v>504</v>
      </c>
      <c r="J610" s="128" t="s">
        <v>10</v>
      </c>
    </row>
    <row r="611" spans="1:10" hidden="1" x14ac:dyDescent="0.2">
      <c r="A611" s="123" t="s">
        <v>2192</v>
      </c>
      <c r="B611" s="123" t="s">
        <v>2193</v>
      </c>
      <c r="C611" s="123" t="s">
        <v>1292</v>
      </c>
      <c r="D611" s="123" t="s">
        <v>1293</v>
      </c>
      <c r="E611" s="123" t="s">
        <v>2119</v>
      </c>
      <c r="F611" s="124">
        <v>98470634.200000003</v>
      </c>
      <c r="G611" s="124">
        <v>98470634</v>
      </c>
      <c r="H611" s="124">
        <v>0</v>
      </c>
      <c r="I611" s="125" t="s">
        <v>504</v>
      </c>
      <c r="J611" s="125" t="s">
        <v>1265</v>
      </c>
    </row>
    <row r="612" spans="1:10" hidden="1" x14ac:dyDescent="0.2">
      <c r="A612" s="123" t="s">
        <v>2192</v>
      </c>
      <c r="B612" s="123" t="s">
        <v>2193</v>
      </c>
      <c r="C612" s="123" t="s">
        <v>1276</v>
      </c>
      <c r="D612" s="123" t="s">
        <v>1277</v>
      </c>
      <c r="E612" s="123" t="s">
        <v>2119</v>
      </c>
      <c r="F612" s="124">
        <v>1100000000</v>
      </c>
      <c r="G612" s="124">
        <v>1093751355.4200001</v>
      </c>
      <c r="H612" s="124">
        <v>569811993.51999998</v>
      </c>
      <c r="I612" s="125" t="s">
        <v>504</v>
      </c>
      <c r="J612" s="125" t="s">
        <v>1265</v>
      </c>
    </row>
    <row r="613" spans="1:10" ht="10.5" hidden="1" x14ac:dyDescent="0.25">
      <c r="A613" s="126" t="s">
        <v>2194</v>
      </c>
      <c r="B613" s="126" t="s">
        <v>2195</v>
      </c>
      <c r="C613" s="126" t="s">
        <v>1248</v>
      </c>
      <c r="D613" s="126" t="s">
        <v>1248</v>
      </c>
      <c r="E613" s="126" t="s">
        <v>1248</v>
      </c>
      <c r="F613" s="127">
        <v>0</v>
      </c>
      <c r="G613" s="127">
        <v>0</v>
      </c>
      <c r="H613" s="127">
        <v>0</v>
      </c>
      <c r="I613" s="128" t="s">
        <v>504</v>
      </c>
      <c r="J613" s="128" t="s">
        <v>10</v>
      </c>
    </row>
    <row r="614" spans="1:10" hidden="1" x14ac:dyDescent="0.2">
      <c r="A614" s="123" t="s">
        <v>2196</v>
      </c>
      <c r="B614" s="123" t="s">
        <v>2197</v>
      </c>
      <c r="C614" s="123" t="s">
        <v>1292</v>
      </c>
      <c r="D614" s="123" t="s">
        <v>1293</v>
      </c>
      <c r="E614" s="123" t="s">
        <v>2119</v>
      </c>
      <c r="F614" s="124">
        <v>0</v>
      </c>
      <c r="G614" s="124">
        <v>0</v>
      </c>
      <c r="H614" s="124">
        <v>0</v>
      </c>
      <c r="I614" s="125" t="s">
        <v>504</v>
      </c>
      <c r="J614" s="125" t="s">
        <v>1265</v>
      </c>
    </row>
    <row r="615" spans="1:10" hidden="1" x14ac:dyDescent="0.2">
      <c r="A615" s="123" t="s">
        <v>2198</v>
      </c>
      <c r="B615" s="123" t="s">
        <v>2199</v>
      </c>
      <c r="C615" s="123" t="s">
        <v>1292</v>
      </c>
      <c r="D615" s="123" t="s">
        <v>1293</v>
      </c>
      <c r="E615" s="123" t="s">
        <v>2119</v>
      </c>
      <c r="F615" s="124">
        <v>0</v>
      </c>
      <c r="G615" s="124">
        <v>0</v>
      </c>
      <c r="H615" s="124">
        <v>0</v>
      </c>
      <c r="I615" s="125" t="s">
        <v>504</v>
      </c>
      <c r="J615" s="125" t="s">
        <v>1265</v>
      </c>
    </row>
    <row r="616" spans="1:10" hidden="1" x14ac:dyDescent="0.2">
      <c r="A616" s="123" t="s">
        <v>2200</v>
      </c>
      <c r="B616" s="123" t="s">
        <v>2201</v>
      </c>
      <c r="C616" s="123" t="s">
        <v>1248</v>
      </c>
      <c r="D616" s="123" t="s">
        <v>1248</v>
      </c>
      <c r="E616" s="123" t="s">
        <v>1248</v>
      </c>
      <c r="F616" s="124">
        <v>600000000</v>
      </c>
      <c r="G616" s="124">
        <v>600000000</v>
      </c>
      <c r="H616" s="124">
        <v>600000000</v>
      </c>
      <c r="I616" s="125"/>
      <c r="J616" s="125"/>
    </row>
    <row r="617" spans="1:10" hidden="1" x14ac:dyDescent="0.2">
      <c r="A617" s="123" t="s">
        <v>2202</v>
      </c>
      <c r="B617" s="123" t="s">
        <v>2110</v>
      </c>
      <c r="C617" s="123" t="s">
        <v>1248</v>
      </c>
      <c r="D617" s="123" t="s">
        <v>1248</v>
      </c>
      <c r="E617" s="123" t="s">
        <v>1248</v>
      </c>
      <c r="F617" s="124">
        <v>600000000</v>
      </c>
      <c r="G617" s="124">
        <v>600000000</v>
      </c>
      <c r="H617" s="124">
        <v>600000000</v>
      </c>
      <c r="I617" s="125"/>
      <c r="J617" s="125"/>
    </row>
    <row r="618" spans="1:10" hidden="1" x14ac:dyDescent="0.2">
      <c r="A618" s="123" t="s">
        <v>2203</v>
      </c>
      <c r="B618" s="123" t="s">
        <v>2204</v>
      </c>
      <c r="C618" s="123" t="s">
        <v>1248</v>
      </c>
      <c r="D618" s="123" t="s">
        <v>1248</v>
      </c>
      <c r="E618" s="123" t="s">
        <v>1248</v>
      </c>
      <c r="F618" s="124">
        <v>0</v>
      </c>
      <c r="G618" s="124">
        <v>0</v>
      </c>
      <c r="H618" s="124">
        <v>0</v>
      </c>
      <c r="I618" s="125"/>
      <c r="J618" s="125"/>
    </row>
    <row r="619" spans="1:10" ht="10.5" hidden="1" x14ac:dyDescent="0.25">
      <c r="A619" s="126" t="s">
        <v>2205</v>
      </c>
      <c r="B619" s="126" t="s">
        <v>2206</v>
      </c>
      <c r="C619" s="126" t="s">
        <v>1248</v>
      </c>
      <c r="D619" s="126" t="s">
        <v>1248</v>
      </c>
      <c r="E619" s="126" t="s">
        <v>1248</v>
      </c>
      <c r="F619" s="127">
        <v>0</v>
      </c>
      <c r="G619" s="127">
        <v>0</v>
      </c>
      <c r="H619" s="127">
        <v>0</v>
      </c>
      <c r="I619" s="128" t="s">
        <v>504</v>
      </c>
      <c r="J619" s="128" t="s">
        <v>10</v>
      </c>
    </row>
    <row r="620" spans="1:10" hidden="1" x14ac:dyDescent="0.2">
      <c r="A620" s="123" t="s">
        <v>2207</v>
      </c>
      <c r="B620" s="123" t="s">
        <v>2208</v>
      </c>
      <c r="C620" s="123" t="s">
        <v>1262</v>
      </c>
      <c r="D620" s="123" t="s">
        <v>1263</v>
      </c>
      <c r="E620" s="123" t="s">
        <v>2119</v>
      </c>
      <c r="F620" s="124">
        <v>0</v>
      </c>
      <c r="G620" s="124">
        <v>0</v>
      </c>
      <c r="H620" s="124">
        <v>0</v>
      </c>
      <c r="I620" s="125" t="s">
        <v>504</v>
      </c>
      <c r="J620" s="125" t="s">
        <v>1265</v>
      </c>
    </row>
    <row r="621" spans="1:10" hidden="1" x14ac:dyDescent="0.2">
      <c r="A621" s="123" t="s">
        <v>2209</v>
      </c>
      <c r="B621" s="123" t="s">
        <v>2210</v>
      </c>
      <c r="C621" s="123" t="s">
        <v>1248</v>
      </c>
      <c r="D621" s="123" t="s">
        <v>1248</v>
      </c>
      <c r="E621" s="123" t="s">
        <v>1248</v>
      </c>
      <c r="F621" s="124">
        <v>600000000</v>
      </c>
      <c r="G621" s="124">
        <v>600000000</v>
      </c>
      <c r="H621" s="124">
        <v>600000000</v>
      </c>
      <c r="I621" s="125"/>
      <c r="J621" s="125"/>
    </row>
    <row r="622" spans="1:10" ht="10.5" x14ac:dyDescent="0.25">
      <c r="A622" s="126" t="s">
        <v>2211</v>
      </c>
      <c r="B622" s="126" t="s">
        <v>2212</v>
      </c>
      <c r="C622" s="126" t="s">
        <v>1248</v>
      </c>
      <c r="D622" s="126" t="s">
        <v>1248</v>
      </c>
      <c r="E622" s="126" t="s">
        <v>1248</v>
      </c>
      <c r="F622" s="127">
        <v>600000000</v>
      </c>
      <c r="G622" s="127">
        <v>600000000</v>
      </c>
      <c r="H622" s="127">
        <v>600000000</v>
      </c>
      <c r="I622" s="128" t="s">
        <v>507</v>
      </c>
      <c r="J622" s="128" t="s">
        <v>10</v>
      </c>
    </row>
    <row r="623" spans="1:10" x14ac:dyDescent="0.2">
      <c r="A623" s="123" t="s">
        <v>2213</v>
      </c>
      <c r="B623" s="123" t="s">
        <v>2214</v>
      </c>
      <c r="C623" s="123" t="s">
        <v>1262</v>
      </c>
      <c r="D623" s="123" t="s">
        <v>1263</v>
      </c>
      <c r="E623" s="123" t="s">
        <v>2119</v>
      </c>
      <c r="F623" s="124">
        <v>482829742</v>
      </c>
      <c r="G623" s="124">
        <v>482829742</v>
      </c>
      <c r="H623" s="124">
        <v>482829742</v>
      </c>
      <c r="I623" s="125" t="s">
        <v>507</v>
      </c>
      <c r="J623" s="125" t="s">
        <v>1265</v>
      </c>
    </row>
    <row r="624" spans="1:10" x14ac:dyDescent="0.2">
      <c r="A624" s="123" t="s">
        <v>2213</v>
      </c>
      <c r="B624" s="123" t="s">
        <v>2214</v>
      </c>
      <c r="C624" s="123" t="s">
        <v>2150</v>
      </c>
      <c r="D624" s="123" t="s">
        <v>2151</v>
      </c>
      <c r="E624" s="123" t="s">
        <v>2119</v>
      </c>
      <c r="F624" s="124">
        <v>0</v>
      </c>
      <c r="G624" s="124">
        <v>0</v>
      </c>
      <c r="H624" s="124">
        <v>0</v>
      </c>
      <c r="I624" s="125" t="s">
        <v>507</v>
      </c>
      <c r="J624" s="125" t="s">
        <v>1265</v>
      </c>
    </row>
    <row r="625" spans="1:10" x14ac:dyDescent="0.2">
      <c r="A625" s="123" t="s">
        <v>2213</v>
      </c>
      <c r="B625" s="123" t="s">
        <v>2214</v>
      </c>
      <c r="C625" s="123" t="s">
        <v>1276</v>
      </c>
      <c r="D625" s="123" t="s">
        <v>1277</v>
      </c>
      <c r="E625" s="123" t="s">
        <v>2119</v>
      </c>
      <c r="F625" s="124">
        <v>27409153</v>
      </c>
      <c r="G625" s="124">
        <v>27409153</v>
      </c>
      <c r="H625" s="124">
        <v>27409153</v>
      </c>
      <c r="I625" s="125" t="s">
        <v>507</v>
      </c>
      <c r="J625" s="125" t="s">
        <v>1265</v>
      </c>
    </row>
    <row r="626" spans="1:10" x14ac:dyDescent="0.2">
      <c r="A626" s="123" t="s">
        <v>2213</v>
      </c>
      <c r="B626" s="123" t="s">
        <v>2214</v>
      </c>
      <c r="C626" s="123" t="s">
        <v>2152</v>
      </c>
      <c r="D626" s="123" t="s">
        <v>2153</v>
      </c>
      <c r="E626" s="123" t="s">
        <v>2119</v>
      </c>
      <c r="F626" s="124">
        <v>88761105</v>
      </c>
      <c r="G626" s="124">
        <v>88761105</v>
      </c>
      <c r="H626" s="124">
        <v>88761105</v>
      </c>
      <c r="I626" s="125" t="s">
        <v>507</v>
      </c>
      <c r="J626" s="125" t="s">
        <v>1265</v>
      </c>
    </row>
    <row r="627" spans="1:10" x14ac:dyDescent="0.2">
      <c r="A627" s="123" t="s">
        <v>2213</v>
      </c>
      <c r="B627" s="123" t="s">
        <v>2214</v>
      </c>
      <c r="C627" s="123" t="s">
        <v>2215</v>
      </c>
      <c r="D627" s="123" t="s">
        <v>2216</v>
      </c>
      <c r="E627" s="123" t="s">
        <v>2119</v>
      </c>
      <c r="F627" s="124">
        <v>1000000</v>
      </c>
      <c r="G627" s="124">
        <v>1000000</v>
      </c>
      <c r="H627" s="124">
        <v>1000000</v>
      </c>
      <c r="I627" s="125" t="s">
        <v>507</v>
      </c>
      <c r="J627" s="125" t="s">
        <v>1265</v>
      </c>
    </row>
    <row r="628" spans="1:10" ht="10.5" x14ac:dyDescent="0.25">
      <c r="A628" s="126" t="s">
        <v>2217</v>
      </c>
      <c r="B628" s="126" t="s">
        <v>2218</v>
      </c>
      <c r="C628" s="126" t="s">
        <v>1248</v>
      </c>
      <c r="D628" s="126" t="s">
        <v>1248</v>
      </c>
      <c r="E628" s="126" t="s">
        <v>1248</v>
      </c>
      <c r="F628" s="127">
        <v>0</v>
      </c>
      <c r="G628" s="127">
        <v>0</v>
      </c>
      <c r="H628" s="127">
        <v>0</v>
      </c>
      <c r="I628" s="128" t="s">
        <v>507</v>
      </c>
      <c r="J628" s="128" t="s">
        <v>10</v>
      </c>
    </row>
    <row r="629" spans="1:10" x14ac:dyDescent="0.2">
      <c r="A629" s="123" t="s">
        <v>2219</v>
      </c>
      <c r="B629" s="123" t="s">
        <v>2220</v>
      </c>
      <c r="C629" s="123" t="s">
        <v>1262</v>
      </c>
      <c r="D629" s="123" t="s">
        <v>1263</v>
      </c>
      <c r="E629" s="123" t="s">
        <v>2119</v>
      </c>
      <c r="F629" s="124">
        <v>0</v>
      </c>
      <c r="G629" s="124">
        <v>0</v>
      </c>
      <c r="H629" s="124">
        <v>0</v>
      </c>
      <c r="I629" s="125" t="s">
        <v>507</v>
      </c>
      <c r="J629" s="125" t="s">
        <v>1265</v>
      </c>
    </row>
    <row r="630" spans="1:10" x14ac:dyDescent="0.2">
      <c r="A630" s="123" t="s">
        <v>2221</v>
      </c>
      <c r="B630" s="123" t="s">
        <v>2222</v>
      </c>
      <c r="C630" s="123" t="s">
        <v>1262</v>
      </c>
      <c r="D630" s="123" t="s">
        <v>1263</v>
      </c>
      <c r="E630" s="123" t="s">
        <v>2119</v>
      </c>
      <c r="F630" s="124">
        <v>0</v>
      </c>
      <c r="G630" s="124">
        <v>0</v>
      </c>
      <c r="H630" s="124">
        <v>0</v>
      </c>
      <c r="I630" s="125" t="s">
        <v>507</v>
      </c>
      <c r="J630" s="125" t="s">
        <v>1265</v>
      </c>
    </row>
    <row r="631" spans="1:10" x14ac:dyDescent="0.2">
      <c r="A631" s="123" t="s">
        <v>2223</v>
      </c>
      <c r="B631" s="123" t="s">
        <v>2224</v>
      </c>
      <c r="C631" s="123" t="s">
        <v>1262</v>
      </c>
      <c r="D631" s="123" t="s">
        <v>1263</v>
      </c>
      <c r="E631" s="123" t="s">
        <v>2119</v>
      </c>
      <c r="F631" s="124">
        <v>0</v>
      </c>
      <c r="G631" s="124">
        <v>0</v>
      </c>
      <c r="H631" s="124">
        <v>0</v>
      </c>
      <c r="I631" s="125" t="s">
        <v>507</v>
      </c>
      <c r="J631" s="125" t="s">
        <v>1265</v>
      </c>
    </row>
    <row r="632" spans="1:10" ht="10.5" hidden="1" x14ac:dyDescent="0.25">
      <c r="A632" s="120" t="s">
        <v>2225</v>
      </c>
      <c r="B632" s="120" t="s">
        <v>2226</v>
      </c>
      <c r="C632" s="120" t="s">
        <v>1248</v>
      </c>
      <c r="D632" s="120" t="s">
        <v>1248</v>
      </c>
      <c r="E632" s="120" t="s">
        <v>1248</v>
      </c>
      <c r="F632" s="121">
        <v>29676511392.57</v>
      </c>
      <c r="G632" s="121">
        <v>16897497329.5</v>
      </c>
      <c r="H632" s="121">
        <v>2886049710.5999999</v>
      </c>
      <c r="I632" s="122"/>
      <c r="J632" s="122" t="s">
        <v>1241</v>
      </c>
    </row>
    <row r="633" spans="1:10" hidden="1" x14ac:dyDescent="0.2">
      <c r="A633" s="123" t="s">
        <v>2227</v>
      </c>
      <c r="B633" s="123" t="s">
        <v>2228</v>
      </c>
      <c r="C633" s="123" t="s">
        <v>1248</v>
      </c>
      <c r="D633" s="123" t="s">
        <v>1248</v>
      </c>
      <c r="E633" s="123" t="s">
        <v>1248</v>
      </c>
      <c r="F633" s="124">
        <v>7808029045</v>
      </c>
      <c r="G633" s="124">
        <v>7744270358.5</v>
      </c>
      <c r="H633" s="124">
        <v>815300000</v>
      </c>
      <c r="I633" s="125"/>
      <c r="J633" s="125"/>
    </row>
    <row r="634" spans="1:10" hidden="1" x14ac:dyDescent="0.2">
      <c r="A634" s="123" t="s">
        <v>2229</v>
      </c>
      <c r="B634" s="123" t="s">
        <v>2230</v>
      </c>
      <c r="C634" s="123" t="s">
        <v>1248</v>
      </c>
      <c r="D634" s="123" t="s">
        <v>1248</v>
      </c>
      <c r="E634" s="123" t="s">
        <v>1248</v>
      </c>
      <c r="F634" s="124">
        <v>7808029045</v>
      </c>
      <c r="G634" s="124">
        <v>7744270358.5</v>
      </c>
      <c r="H634" s="124">
        <v>815300000</v>
      </c>
      <c r="I634" s="125"/>
      <c r="J634" s="125"/>
    </row>
    <row r="635" spans="1:10" hidden="1" x14ac:dyDescent="0.2">
      <c r="A635" s="123" t="s">
        <v>2231</v>
      </c>
      <c r="B635" s="123" t="s">
        <v>2232</v>
      </c>
      <c r="C635" s="123" t="s">
        <v>1248</v>
      </c>
      <c r="D635" s="123" t="s">
        <v>1248</v>
      </c>
      <c r="E635" s="123" t="s">
        <v>1248</v>
      </c>
      <c r="F635" s="124">
        <v>7808029045</v>
      </c>
      <c r="G635" s="124">
        <v>7744270358.5</v>
      </c>
      <c r="H635" s="124">
        <v>815300000</v>
      </c>
      <c r="I635" s="125"/>
      <c r="J635" s="125"/>
    </row>
    <row r="636" spans="1:10" ht="10.5" hidden="1" x14ac:dyDescent="0.25">
      <c r="A636" s="126" t="s">
        <v>2233</v>
      </c>
      <c r="B636" s="126" t="s">
        <v>2234</v>
      </c>
      <c r="C636" s="126" t="s">
        <v>1248</v>
      </c>
      <c r="D636" s="126" t="s">
        <v>1248</v>
      </c>
      <c r="E636" s="126" t="s">
        <v>1248</v>
      </c>
      <c r="F636" s="127">
        <v>1247313163</v>
      </c>
      <c r="G636" s="127">
        <v>1189600000</v>
      </c>
      <c r="H636" s="127">
        <v>815300000</v>
      </c>
      <c r="I636" s="128" t="s">
        <v>509</v>
      </c>
      <c r="J636" s="128" t="s">
        <v>10</v>
      </c>
    </row>
    <row r="637" spans="1:10" hidden="1" x14ac:dyDescent="0.2">
      <c r="A637" s="123" t="s">
        <v>2235</v>
      </c>
      <c r="B637" s="123" t="s">
        <v>1391</v>
      </c>
      <c r="C637" s="123" t="s">
        <v>1262</v>
      </c>
      <c r="D637" s="123" t="s">
        <v>1263</v>
      </c>
      <c r="E637" s="123" t="s">
        <v>2236</v>
      </c>
      <c r="F637" s="124">
        <v>99000000</v>
      </c>
      <c r="G637" s="124">
        <v>99000000</v>
      </c>
      <c r="H637" s="124">
        <v>95100000</v>
      </c>
      <c r="I637" s="125" t="s">
        <v>509</v>
      </c>
      <c r="J637" s="125" t="s">
        <v>1265</v>
      </c>
    </row>
    <row r="638" spans="1:10" hidden="1" x14ac:dyDescent="0.2">
      <c r="A638" s="123" t="s">
        <v>2235</v>
      </c>
      <c r="B638" s="123" t="s">
        <v>1391</v>
      </c>
      <c r="C638" s="123" t="s">
        <v>1262</v>
      </c>
      <c r="D638" s="123" t="s">
        <v>1263</v>
      </c>
      <c r="E638" s="123" t="s">
        <v>2236</v>
      </c>
      <c r="F638" s="124">
        <v>61313333</v>
      </c>
      <c r="G638" s="124">
        <v>48333333</v>
      </c>
      <c r="H638" s="124">
        <v>11900000</v>
      </c>
      <c r="I638" s="125" t="s">
        <v>509</v>
      </c>
      <c r="J638" s="125" t="s">
        <v>1265</v>
      </c>
    </row>
    <row r="639" spans="1:10" hidden="1" x14ac:dyDescent="0.2">
      <c r="A639" s="123" t="s">
        <v>2235</v>
      </c>
      <c r="B639" s="123" t="s">
        <v>1391</v>
      </c>
      <c r="C639" s="123" t="s">
        <v>1276</v>
      </c>
      <c r="D639" s="123" t="s">
        <v>1277</v>
      </c>
      <c r="E639" s="123" t="s">
        <v>2236</v>
      </c>
      <c r="F639" s="124">
        <v>44500000</v>
      </c>
      <c r="G639" s="124">
        <v>41666667</v>
      </c>
      <c r="H639" s="124">
        <v>25000000</v>
      </c>
      <c r="I639" s="125" t="s">
        <v>509</v>
      </c>
      <c r="J639" s="125" t="s">
        <v>1265</v>
      </c>
    </row>
    <row r="640" spans="1:10" hidden="1" x14ac:dyDescent="0.2">
      <c r="A640" s="123" t="s">
        <v>2237</v>
      </c>
      <c r="B640" s="123" t="s">
        <v>1376</v>
      </c>
      <c r="C640" s="123" t="s">
        <v>1262</v>
      </c>
      <c r="D640" s="123" t="s">
        <v>1263</v>
      </c>
      <c r="E640" s="123" t="s">
        <v>2236</v>
      </c>
      <c r="F640" s="124">
        <v>23500000</v>
      </c>
      <c r="G640" s="124">
        <v>23500000</v>
      </c>
      <c r="H640" s="124">
        <v>16500000</v>
      </c>
      <c r="I640" s="125" t="s">
        <v>509</v>
      </c>
      <c r="J640" s="125" t="s">
        <v>1265</v>
      </c>
    </row>
    <row r="641" spans="1:10" hidden="1" x14ac:dyDescent="0.2">
      <c r="A641" s="123" t="s">
        <v>2237</v>
      </c>
      <c r="B641" s="123" t="s">
        <v>1376</v>
      </c>
      <c r="C641" s="123" t="s">
        <v>1276</v>
      </c>
      <c r="D641" s="123" t="s">
        <v>1277</v>
      </c>
      <c r="E641" s="123" t="s">
        <v>2236</v>
      </c>
      <c r="F641" s="124">
        <v>0</v>
      </c>
      <c r="G641" s="124">
        <v>0</v>
      </c>
      <c r="H641" s="124">
        <v>0</v>
      </c>
      <c r="I641" s="125" t="s">
        <v>509</v>
      </c>
      <c r="J641" s="125" t="s">
        <v>1265</v>
      </c>
    </row>
    <row r="642" spans="1:10" hidden="1" x14ac:dyDescent="0.2">
      <c r="A642" s="123" t="s">
        <v>2238</v>
      </c>
      <c r="B642" s="123" t="s">
        <v>2239</v>
      </c>
      <c r="C642" s="123" t="s">
        <v>1262</v>
      </c>
      <c r="D642" s="123" t="s">
        <v>1263</v>
      </c>
      <c r="E642" s="123" t="s">
        <v>2236</v>
      </c>
      <c r="F642" s="124">
        <v>232319999</v>
      </c>
      <c r="G642" s="124">
        <v>217033333</v>
      </c>
      <c r="H642" s="124">
        <v>171700000</v>
      </c>
      <c r="I642" s="125" t="s">
        <v>509</v>
      </c>
      <c r="J642" s="125" t="s">
        <v>1265</v>
      </c>
    </row>
    <row r="643" spans="1:10" hidden="1" x14ac:dyDescent="0.2">
      <c r="A643" s="123" t="s">
        <v>2238</v>
      </c>
      <c r="B643" s="123" t="s">
        <v>2239</v>
      </c>
      <c r="C643" s="123" t="s">
        <v>1276</v>
      </c>
      <c r="D643" s="123" t="s">
        <v>1277</v>
      </c>
      <c r="E643" s="123" t="s">
        <v>2236</v>
      </c>
      <c r="F643" s="124">
        <v>247900000</v>
      </c>
      <c r="G643" s="124">
        <v>236366667</v>
      </c>
      <c r="H643" s="124">
        <v>136100000</v>
      </c>
      <c r="I643" s="125" t="s">
        <v>509</v>
      </c>
      <c r="J643" s="125" t="s">
        <v>1265</v>
      </c>
    </row>
    <row r="644" spans="1:10" hidden="1" x14ac:dyDescent="0.2">
      <c r="A644" s="123" t="s">
        <v>2240</v>
      </c>
      <c r="B644" s="123" t="s">
        <v>1431</v>
      </c>
      <c r="C644" s="123" t="s">
        <v>1262</v>
      </c>
      <c r="D644" s="123" t="s">
        <v>1263</v>
      </c>
      <c r="E644" s="123" t="s">
        <v>2236</v>
      </c>
      <c r="F644" s="124">
        <v>46500000</v>
      </c>
      <c r="G644" s="124">
        <v>46500000</v>
      </c>
      <c r="H644" s="124">
        <v>46500000</v>
      </c>
      <c r="I644" s="125" t="s">
        <v>509</v>
      </c>
      <c r="J644" s="125" t="s">
        <v>1265</v>
      </c>
    </row>
    <row r="645" spans="1:10" hidden="1" x14ac:dyDescent="0.2">
      <c r="A645" s="123" t="s">
        <v>2240</v>
      </c>
      <c r="B645" s="123" t="s">
        <v>1431</v>
      </c>
      <c r="C645" s="123" t="s">
        <v>1276</v>
      </c>
      <c r="D645" s="123" t="s">
        <v>1277</v>
      </c>
      <c r="E645" s="123" t="s">
        <v>2236</v>
      </c>
      <c r="F645" s="124">
        <v>19350000</v>
      </c>
      <c r="G645" s="124">
        <v>18000000</v>
      </c>
      <c r="H645" s="124">
        <v>13500000</v>
      </c>
      <c r="I645" s="125" t="s">
        <v>509</v>
      </c>
      <c r="J645" s="125" t="s">
        <v>1265</v>
      </c>
    </row>
    <row r="646" spans="1:10" hidden="1" x14ac:dyDescent="0.2">
      <c r="A646" s="123" t="s">
        <v>2241</v>
      </c>
      <c r="B646" s="123" t="s">
        <v>2242</v>
      </c>
      <c r="C646" s="123" t="s">
        <v>1262</v>
      </c>
      <c r="D646" s="123" t="s">
        <v>1263</v>
      </c>
      <c r="E646" s="123" t="s">
        <v>2236</v>
      </c>
      <c r="F646" s="124">
        <v>34469831</v>
      </c>
      <c r="G646" s="124">
        <v>33000000</v>
      </c>
      <c r="H646" s="124">
        <v>33000000</v>
      </c>
      <c r="I646" s="125" t="s">
        <v>509</v>
      </c>
      <c r="J646" s="125" t="s">
        <v>1265</v>
      </c>
    </row>
    <row r="647" spans="1:10" hidden="1" x14ac:dyDescent="0.2">
      <c r="A647" s="123" t="s">
        <v>2241</v>
      </c>
      <c r="B647" s="123" t="s">
        <v>2242</v>
      </c>
      <c r="C647" s="123" t="s">
        <v>1276</v>
      </c>
      <c r="D647" s="123" t="s">
        <v>1277</v>
      </c>
      <c r="E647" s="123" t="s">
        <v>2236</v>
      </c>
      <c r="F647" s="124">
        <v>23100000</v>
      </c>
      <c r="G647" s="124">
        <v>23100000</v>
      </c>
      <c r="H647" s="124">
        <v>9900000</v>
      </c>
      <c r="I647" s="125" t="s">
        <v>509</v>
      </c>
      <c r="J647" s="125" t="s">
        <v>1265</v>
      </c>
    </row>
    <row r="648" spans="1:10" hidden="1" x14ac:dyDescent="0.2">
      <c r="A648" s="123" t="s">
        <v>2243</v>
      </c>
      <c r="B648" s="123" t="s">
        <v>1620</v>
      </c>
      <c r="C648" s="123" t="s">
        <v>1262</v>
      </c>
      <c r="D648" s="123" t="s">
        <v>1263</v>
      </c>
      <c r="E648" s="123" t="s">
        <v>2236</v>
      </c>
      <c r="F648" s="124">
        <v>210000000</v>
      </c>
      <c r="G648" s="124">
        <v>209300000</v>
      </c>
      <c r="H648" s="124">
        <v>164300000</v>
      </c>
      <c r="I648" s="125" t="s">
        <v>509</v>
      </c>
      <c r="J648" s="125" t="s">
        <v>1265</v>
      </c>
    </row>
    <row r="649" spans="1:10" hidden="1" x14ac:dyDescent="0.2">
      <c r="A649" s="123" t="s">
        <v>2243</v>
      </c>
      <c r="B649" s="123" t="s">
        <v>1620</v>
      </c>
      <c r="C649" s="123" t="s">
        <v>1276</v>
      </c>
      <c r="D649" s="123" t="s">
        <v>1277</v>
      </c>
      <c r="E649" s="123" t="s">
        <v>2236</v>
      </c>
      <c r="F649" s="124">
        <v>205360000</v>
      </c>
      <c r="G649" s="124">
        <v>193800000</v>
      </c>
      <c r="H649" s="124">
        <v>91800000</v>
      </c>
      <c r="I649" s="125" t="s">
        <v>509</v>
      </c>
      <c r="J649" s="125" t="s">
        <v>1265</v>
      </c>
    </row>
    <row r="650" spans="1:10" ht="10.5" hidden="1" x14ac:dyDescent="0.25">
      <c r="A650" s="126" t="s">
        <v>2244</v>
      </c>
      <c r="B650" s="126" t="s">
        <v>2245</v>
      </c>
      <c r="C650" s="126" t="s">
        <v>1248</v>
      </c>
      <c r="D650" s="126" t="s">
        <v>1248</v>
      </c>
      <c r="E650" s="126" t="s">
        <v>1248</v>
      </c>
      <c r="F650" s="127">
        <v>6560715882</v>
      </c>
      <c r="G650" s="127">
        <v>6554670358.5</v>
      </c>
      <c r="H650" s="127">
        <v>0</v>
      </c>
      <c r="I650" s="128" t="s">
        <v>509</v>
      </c>
      <c r="J650" s="128" t="s">
        <v>10</v>
      </c>
    </row>
    <row r="651" spans="1:10" hidden="1" x14ac:dyDescent="0.2">
      <c r="A651" s="123" t="s">
        <v>2246</v>
      </c>
      <c r="B651" s="123" t="s">
        <v>2247</v>
      </c>
      <c r="C651" s="123" t="s">
        <v>2248</v>
      </c>
      <c r="D651" s="123" t="s">
        <v>2249</v>
      </c>
      <c r="E651" s="123" t="s">
        <v>2236</v>
      </c>
      <c r="F651" s="124">
        <v>468622563</v>
      </c>
      <c r="G651" s="124">
        <v>468592250</v>
      </c>
      <c r="H651" s="124">
        <v>0</v>
      </c>
      <c r="I651" s="125" t="s">
        <v>509</v>
      </c>
      <c r="J651" s="125" t="s">
        <v>1265</v>
      </c>
    </row>
    <row r="652" spans="1:10" hidden="1" x14ac:dyDescent="0.2">
      <c r="A652" s="123" t="s">
        <v>2250</v>
      </c>
      <c r="B652" s="123" t="s">
        <v>2251</v>
      </c>
      <c r="C652" s="123" t="s">
        <v>2248</v>
      </c>
      <c r="D652" s="123" t="s">
        <v>2249</v>
      </c>
      <c r="E652" s="123" t="s">
        <v>2236</v>
      </c>
      <c r="F652" s="124">
        <v>6092093319</v>
      </c>
      <c r="G652" s="124">
        <v>6086078108.5</v>
      </c>
      <c r="H652" s="124">
        <v>0</v>
      </c>
      <c r="I652" s="125" t="s">
        <v>509</v>
      </c>
      <c r="J652" s="125" t="s">
        <v>1265</v>
      </c>
    </row>
    <row r="653" spans="1:10" hidden="1" x14ac:dyDescent="0.2">
      <c r="A653" s="123" t="s">
        <v>2252</v>
      </c>
      <c r="B653" s="123" t="s">
        <v>2253</v>
      </c>
      <c r="C653" s="123" t="s">
        <v>1248</v>
      </c>
      <c r="D653" s="123" t="s">
        <v>1248</v>
      </c>
      <c r="E653" s="123" t="s">
        <v>1248</v>
      </c>
      <c r="F653" s="124">
        <v>16705845485.809999</v>
      </c>
      <c r="G653" s="124">
        <v>5985609865</v>
      </c>
      <c r="H653" s="124">
        <v>469867401</v>
      </c>
      <c r="I653" s="125"/>
      <c r="J653" s="125"/>
    </row>
    <row r="654" spans="1:10" hidden="1" x14ac:dyDescent="0.2">
      <c r="A654" s="123" t="s">
        <v>2254</v>
      </c>
      <c r="B654" s="123" t="s">
        <v>2255</v>
      </c>
      <c r="C654" s="123" t="s">
        <v>1248</v>
      </c>
      <c r="D654" s="123" t="s">
        <v>1248</v>
      </c>
      <c r="E654" s="123" t="s">
        <v>1248</v>
      </c>
      <c r="F654" s="124">
        <v>1591190373.6700001</v>
      </c>
      <c r="G654" s="124">
        <v>1371000000</v>
      </c>
      <c r="H654" s="124">
        <v>548400000</v>
      </c>
      <c r="I654" s="125"/>
      <c r="J654" s="125"/>
    </row>
    <row r="655" spans="1:10" hidden="1" x14ac:dyDescent="0.2">
      <c r="A655" s="123" t="s">
        <v>2256</v>
      </c>
      <c r="B655" s="123" t="s">
        <v>2230</v>
      </c>
      <c r="C655" s="123" t="s">
        <v>1248</v>
      </c>
      <c r="D655" s="123" t="s">
        <v>1248</v>
      </c>
      <c r="E655" s="123" t="s">
        <v>1248</v>
      </c>
      <c r="F655" s="124">
        <v>1591190373.6700001</v>
      </c>
      <c r="G655" s="124">
        <v>1371000000</v>
      </c>
      <c r="H655" s="124">
        <v>548400000</v>
      </c>
      <c r="I655" s="125"/>
      <c r="J655" s="125"/>
    </row>
    <row r="656" spans="1:10" hidden="1" x14ac:dyDescent="0.2">
      <c r="A656" s="123" t="s">
        <v>2257</v>
      </c>
      <c r="B656" s="123" t="s">
        <v>2258</v>
      </c>
      <c r="C656" s="123" t="s">
        <v>1248</v>
      </c>
      <c r="D656" s="123" t="s">
        <v>1248</v>
      </c>
      <c r="E656" s="123" t="s">
        <v>1248</v>
      </c>
      <c r="F656" s="124">
        <v>219999994</v>
      </c>
      <c r="G656" s="124">
        <v>0</v>
      </c>
      <c r="H656" s="124">
        <v>0</v>
      </c>
      <c r="I656" s="125"/>
      <c r="J656" s="125"/>
    </row>
    <row r="657" spans="1:10" ht="10.5" hidden="1" x14ac:dyDescent="0.25">
      <c r="A657" s="126" t="s">
        <v>2259</v>
      </c>
      <c r="B657" s="126" t="s">
        <v>2260</v>
      </c>
      <c r="C657" s="126" t="s">
        <v>1248</v>
      </c>
      <c r="D657" s="126" t="s">
        <v>1248</v>
      </c>
      <c r="E657" s="126" t="s">
        <v>1248</v>
      </c>
      <c r="F657" s="127">
        <v>219999994</v>
      </c>
      <c r="G657" s="127">
        <v>0</v>
      </c>
      <c r="H657" s="127">
        <v>0</v>
      </c>
      <c r="I657" s="128" t="s">
        <v>509</v>
      </c>
      <c r="J657" s="128" t="s">
        <v>10</v>
      </c>
    </row>
    <row r="658" spans="1:10" hidden="1" x14ac:dyDescent="0.2">
      <c r="A658" s="123" t="s">
        <v>2261</v>
      </c>
      <c r="B658" s="123" t="s">
        <v>2262</v>
      </c>
      <c r="C658" s="123" t="s">
        <v>1262</v>
      </c>
      <c r="D658" s="123" t="s">
        <v>1263</v>
      </c>
      <c r="E658" s="123" t="s">
        <v>2236</v>
      </c>
      <c r="F658" s="124">
        <v>50000000</v>
      </c>
      <c r="G658" s="124">
        <v>0</v>
      </c>
      <c r="H658" s="124">
        <v>0</v>
      </c>
      <c r="I658" s="125" t="s">
        <v>509</v>
      </c>
      <c r="J658" s="125" t="s">
        <v>1265</v>
      </c>
    </row>
    <row r="659" spans="1:10" hidden="1" x14ac:dyDescent="0.2">
      <c r="A659" s="123" t="s">
        <v>2261</v>
      </c>
      <c r="B659" s="123" t="s">
        <v>2262</v>
      </c>
      <c r="C659" s="123" t="s">
        <v>1292</v>
      </c>
      <c r="D659" s="123" t="s">
        <v>1293</v>
      </c>
      <c r="E659" s="123" t="s">
        <v>2236</v>
      </c>
      <c r="F659" s="124">
        <v>19999994</v>
      </c>
      <c r="G659" s="124">
        <v>0</v>
      </c>
      <c r="H659" s="124">
        <v>0</v>
      </c>
      <c r="I659" s="125" t="s">
        <v>509</v>
      </c>
      <c r="J659" s="125" t="s">
        <v>1265</v>
      </c>
    </row>
    <row r="660" spans="1:10" hidden="1" x14ac:dyDescent="0.2">
      <c r="A660" s="123" t="s">
        <v>2261</v>
      </c>
      <c r="B660" s="123" t="s">
        <v>2262</v>
      </c>
      <c r="C660" s="123" t="s">
        <v>1276</v>
      </c>
      <c r="D660" s="123" t="s">
        <v>1277</v>
      </c>
      <c r="E660" s="123" t="s">
        <v>2236</v>
      </c>
      <c r="F660" s="124">
        <v>150000000</v>
      </c>
      <c r="G660" s="124">
        <v>0</v>
      </c>
      <c r="H660" s="124">
        <v>0</v>
      </c>
      <c r="I660" s="125" t="s">
        <v>509</v>
      </c>
      <c r="J660" s="125" t="s">
        <v>1265</v>
      </c>
    </row>
    <row r="661" spans="1:10" hidden="1" x14ac:dyDescent="0.2">
      <c r="A661" s="123" t="s">
        <v>2263</v>
      </c>
      <c r="B661" s="123" t="s">
        <v>2264</v>
      </c>
      <c r="C661" s="123" t="s">
        <v>1248</v>
      </c>
      <c r="D661" s="123" t="s">
        <v>1248</v>
      </c>
      <c r="E661" s="123" t="s">
        <v>1248</v>
      </c>
      <c r="F661" s="124">
        <v>1371190379.6700001</v>
      </c>
      <c r="G661" s="124">
        <v>1371000000</v>
      </c>
      <c r="H661" s="124">
        <v>548400000</v>
      </c>
      <c r="I661" s="125"/>
      <c r="J661" s="125"/>
    </row>
    <row r="662" spans="1:10" ht="10.5" hidden="1" x14ac:dyDescent="0.25">
      <c r="A662" s="126" t="s">
        <v>2265</v>
      </c>
      <c r="B662" s="126" t="s">
        <v>2266</v>
      </c>
      <c r="C662" s="126" t="s">
        <v>1248</v>
      </c>
      <c r="D662" s="126" t="s">
        <v>1248</v>
      </c>
      <c r="E662" s="126" t="s">
        <v>1248</v>
      </c>
      <c r="F662" s="127">
        <v>1371190379.6700001</v>
      </c>
      <c r="G662" s="127">
        <v>1371000000</v>
      </c>
      <c r="H662" s="127">
        <v>548400000</v>
      </c>
      <c r="I662" s="128" t="s">
        <v>509</v>
      </c>
      <c r="J662" s="128" t="s">
        <v>10</v>
      </c>
    </row>
    <row r="663" spans="1:10" hidden="1" x14ac:dyDescent="0.2">
      <c r="A663" s="123" t="s">
        <v>2267</v>
      </c>
      <c r="B663" s="123" t="s">
        <v>2251</v>
      </c>
      <c r="C663" s="123" t="s">
        <v>1988</v>
      </c>
      <c r="D663" s="123" t="s">
        <v>1989</v>
      </c>
      <c r="E663" s="123" t="s">
        <v>2236</v>
      </c>
      <c r="F663" s="124">
        <v>28188923</v>
      </c>
      <c r="G663" s="124">
        <v>28188923</v>
      </c>
      <c r="H663" s="124">
        <v>0</v>
      </c>
      <c r="I663" s="125" t="s">
        <v>509</v>
      </c>
      <c r="J663" s="125" t="s">
        <v>1265</v>
      </c>
    </row>
    <row r="664" spans="1:10" hidden="1" x14ac:dyDescent="0.2">
      <c r="A664" s="123" t="s">
        <v>2267</v>
      </c>
      <c r="B664" s="123" t="s">
        <v>2251</v>
      </c>
      <c r="C664" s="123" t="s">
        <v>2268</v>
      </c>
      <c r="D664" s="123" t="s">
        <v>2269</v>
      </c>
      <c r="E664" s="123" t="s">
        <v>2236</v>
      </c>
      <c r="F664" s="124">
        <v>1315635762.6700001</v>
      </c>
      <c r="G664" s="124">
        <v>1315445383</v>
      </c>
      <c r="H664" s="124">
        <v>548400000</v>
      </c>
      <c r="I664" s="125" t="s">
        <v>509</v>
      </c>
      <c r="J664" s="125" t="s">
        <v>1265</v>
      </c>
    </row>
    <row r="665" spans="1:10" hidden="1" x14ac:dyDescent="0.2">
      <c r="A665" s="123" t="s">
        <v>2267</v>
      </c>
      <c r="B665" s="123" t="s">
        <v>2251</v>
      </c>
      <c r="C665" s="123" t="s">
        <v>2270</v>
      </c>
      <c r="D665" s="123" t="s">
        <v>2271</v>
      </c>
      <c r="E665" s="123" t="s">
        <v>2236</v>
      </c>
      <c r="F665" s="124">
        <v>27365694</v>
      </c>
      <c r="G665" s="124">
        <v>27365694</v>
      </c>
      <c r="H665" s="124">
        <v>0</v>
      </c>
      <c r="I665" s="125" t="s">
        <v>509</v>
      </c>
      <c r="J665" s="125" t="s">
        <v>1265</v>
      </c>
    </row>
    <row r="666" spans="1:10" hidden="1" x14ac:dyDescent="0.2">
      <c r="A666" s="123" t="s">
        <v>2267</v>
      </c>
      <c r="B666" s="123" t="s">
        <v>2251</v>
      </c>
      <c r="C666" s="123" t="s">
        <v>1276</v>
      </c>
      <c r="D666" s="123" t="s">
        <v>1277</v>
      </c>
      <c r="E666" s="123" t="s">
        <v>2236</v>
      </c>
      <c r="F666" s="124">
        <v>0</v>
      </c>
      <c r="G666" s="124">
        <v>0</v>
      </c>
      <c r="H666" s="124">
        <v>0</v>
      </c>
      <c r="I666" s="125" t="s">
        <v>509</v>
      </c>
      <c r="J666" s="125" t="s">
        <v>1265</v>
      </c>
    </row>
    <row r="667" spans="1:10" hidden="1" x14ac:dyDescent="0.2">
      <c r="A667" s="123" t="s">
        <v>2272</v>
      </c>
      <c r="B667" s="123" t="s">
        <v>2273</v>
      </c>
      <c r="C667" s="123" t="s">
        <v>1248</v>
      </c>
      <c r="D667" s="123" t="s">
        <v>1248</v>
      </c>
      <c r="E667" s="123" t="s">
        <v>1248</v>
      </c>
      <c r="F667" s="124">
        <v>200000000</v>
      </c>
      <c r="G667" s="124">
        <v>199909132</v>
      </c>
      <c r="H667" s="124">
        <v>0</v>
      </c>
      <c r="I667" s="125"/>
      <c r="J667" s="125"/>
    </row>
    <row r="668" spans="1:10" hidden="1" x14ac:dyDescent="0.2">
      <c r="A668" s="123" t="s">
        <v>2274</v>
      </c>
      <c r="B668" s="123" t="s">
        <v>2230</v>
      </c>
      <c r="C668" s="123" t="s">
        <v>1248</v>
      </c>
      <c r="D668" s="123" t="s">
        <v>1248</v>
      </c>
      <c r="E668" s="123" t="s">
        <v>1248</v>
      </c>
      <c r="F668" s="124">
        <v>200000000</v>
      </c>
      <c r="G668" s="124">
        <v>199909132</v>
      </c>
      <c r="H668" s="124">
        <v>0</v>
      </c>
      <c r="I668" s="125"/>
      <c r="J668" s="125"/>
    </row>
    <row r="669" spans="1:10" hidden="1" x14ac:dyDescent="0.2">
      <c r="A669" s="123" t="s">
        <v>2275</v>
      </c>
      <c r="B669" s="123" t="s">
        <v>2276</v>
      </c>
      <c r="C669" s="123" t="s">
        <v>1248</v>
      </c>
      <c r="D669" s="123" t="s">
        <v>1248</v>
      </c>
      <c r="E669" s="123" t="s">
        <v>1248</v>
      </c>
      <c r="F669" s="124">
        <v>200000000</v>
      </c>
      <c r="G669" s="124">
        <v>199909132</v>
      </c>
      <c r="H669" s="124">
        <v>0</v>
      </c>
      <c r="I669" s="125"/>
      <c r="J669" s="125"/>
    </row>
    <row r="670" spans="1:10" ht="10.5" hidden="1" x14ac:dyDescent="0.25">
      <c r="A670" s="126" t="s">
        <v>2277</v>
      </c>
      <c r="B670" s="126" t="s">
        <v>2278</v>
      </c>
      <c r="C670" s="126" t="s">
        <v>1248</v>
      </c>
      <c r="D670" s="126" t="s">
        <v>1248</v>
      </c>
      <c r="E670" s="126" t="s">
        <v>1248</v>
      </c>
      <c r="F670" s="127">
        <v>200000000</v>
      </c>
      <c r="G670" s="127">
        <v>199909132</v>
      </c>
      <c r="H670" s="127">
        <v>0</v>
      </c>
      <c r="I670" s="128" t="s">
        <v>509</v>
      </c>
      <c r="J670" s="128" t="s">
        <v>10</v>
      </c>
    </row>
    <row r="671" spans="1:10" hidden="1" x14ac:dyDescent="0.2">
      <c r="A671" s="123" t="s">
        <v>2279</v>
      </c>
      <c r="B671" s="123" t="s">
        <v>1431</v>
      </c>
      <c r="C671" s="123" t="s">
        <v>1262</v>
      </c>
      <c r="D671" s="123" t="s">
        <v>1263</v>
      </c>
      <c r="E671" s="123" t="s">
        <v>2236</v>
      </c>
      <c r="F671" s="124">
        <v>200000000</v>
      </c>
      <c r="G671" s="124">
        <v>199909132</v>
      </c>
      <c r="H671" s="124">
        <v>0</v>
      </c>
      <c r="I671" s="125" t="s">
        <v>509</v>
      </c>
      <c r="J671" s="125" t="s">
        <v>1265</v>
      </c>
    </row>
    <row r="672" spans="1:10" hidden="1" x14ac:dyDescent="0.2">
      <c r="A672" s="123" t="s">
        <v>2280</v>
      </c>
      <c r="B672" s="123" t="s">
        <v>2230</v>
      </c>
      <c r="C672" s="123" t="s">
        <v>1248</v>
      </c>
      <c r="D672" s="123" t="s">
        <v>1248</v>
      </c>
      <c r="E672" s="123" t="s">
        <v>1248</v>
      </c>
      <c r="F672" s="124">
        <v>16705845485.809999</v>
      </c>
      <c r="G672" s="124">
        <v>5985609865</v>
      </c>
      <c r="H672" s="124">
        <v>469867401</v>
      </c>
      <c r="I672" s="125"/>
      <c r="J672" s="125"/>
    </row>
    <row r="673" spans="1:10" hidden="1" x14ac:dyDescent="0.2">
      <c r="A673" s="123" t="s">
        <v>2281</v>
      </c>
      <c r="B673" s="123" t="s">
        <v>2282</v>
      </c>
      <c r="C673" s="123" t="s">
        <v>1248</v>
      </c>
      <c r="D673" s="123" t="s">
        <v>1248</v>
      </c>
      <c r="E673" s="123" t="s">
        <v>1248</v>
      </c>
      <c r="F673" s="124">
        <v>7061574653.9700003</v>
      </c>
      <c r="G673" s="124">
        <v>0</v>
      </c>
      <c r="H673" s="124">
        <v>0</v>
      </c>
      <c r="I673" s="125"/>
      <c r="J673" s="125"/>
    </row>
    <row r="674" spans="1:10" ht="10.5" hidden="1" x14ac:dyDescent="0.25">
      <c r="A674" s="126" t="s">
        <v>2283</v>
      </c>
      <c r="B674" s="126" t="s">
        <v>2284</v>
      </c>
      <c r="C674" s="126" t="s">
        <v>1248</v>
      </c>
      <c r="D674" s="126" t="s">
        <v>1248</v>
      </c>
      <c r="E674" s="126" t="s">
        <v>1248</v>
      </c>
      <c r="F674" s="127">
        <v>7061574653.9700003</v>
      </c>
      <c r="G674" s="127">
        <v>0</v>
      </c>
      <c r="H674" s="127">
        <v>0</v>
      </c>
      <c r="I674" s="128" t="s">
        <v>509</v>
      </c>
      <c r="J674" s="128" t="s">
        <v>10</v>
      </c>
    </row>
    <row r="675" spans="1:10" hidden="1" x14ac:dyDescent="0.2">
      <c r="A675" s="123" t="s">
        <v>2285</v>
      </c>
      <c r="B675" s="123" t="s">
        <v>2286</v>
      </c>
      <c r="C675" s="123" t="s">
        <v>1262</v>
      </c>
      <c r="D675" s="123" t="s">
        <v>1263</v>
      </c>
      <c r="E675" s="123" t="s">
        <v>2236</v>
      </c>
      <c r="F675" s="124">
        <v>2188595125</v>
      </c>
      <c r="G675" s="124">
        <v>0</v>
      </c>
      <c r="H675" s="124">
        <v>0</v>
      </c>
      <c r="I675" s="125" t="s">
        <v>509</v>
      </c>
      <c r="J675" s="125" t="s">
        <v>1265</v>
      </c>
    </row>
    <row r="676" spans="1:10" hidden="1" x14ac:dyDescent="0.2">
      <c r="A676" s="123" t="s">
        <v>2285</v>
      </c>
      <c r="B676" s="123" t="s">
        <v>2287</v>
      </c>
      <c r="C676" s="123" t="s">
        <v>1276</v>
      </c>
      <c r="D676" s="123" t="s">
        <v>1277</v>
      </c>
      <c r="E676" s="123" t="s">
        <v>2236</v>
      </c>
      <c r="F676" s="124">
        <v>45277832</v>
      </c>
      <c r="G676" s="124">
        <v>0</v>
      </c>
      <c r="H676" s="124">
        <v>0</v>
      </c>
      <c r="I676" s="125" t="s">
        <v>509</v>
      </c>
      <c r="J676" s="125" t="s">
        <v>1265</v>
      </c>
    </row>
    <row r="677" spans="1:10" hidden="1" x14ac:dyDescent="0.2">
      <c r="A677" s="123" t="s">
        <v>2285</v>
      </c>
      <c r="B677" s="123" t="s">
        <v>2287</v>
      </c>
      <c r="C677" s="123" t="s">
        <v>2288</v>
      </c>
      <c r="D677" s="123" t="s">
        <v>2289</v>
      </c>
      <c r="E677" s="123" t="s">
        <v>2236</v>
      </c>
      <c r="F677" s="124">
        <v>906658349</v>
      </c>
      <c r="G677" s="124">
        <v>0</v>
      </c>
      <c r="H677" s="124">
        <v>0</v>
      </c>
      <c r="I677" s="125" t="s">
        <v>509</v>
      </c>
      <c r="J677" s="125" t="s">
        <v>1265</v>
      </c>
    </row>
    <row r="678" spans="1:10" hidden="1" x14ac:dyDescent="0.2">
      <c r="A678" s="123" t="s">
        <v>2290</v>
      </c>
      <c r="B678" s="123" t="s">
        <v>2247</v>
      </c>
      <c r="C678" s="123" t="s">
        <v>1276</v>
      </c>
      <c r="D678" s="123" t="s">
        <v>1277</v>
      </c>
      <c r="E678" s="123" t="s">
        <v>2236</v>
      </c>
      <c r="F678" s="124">
        <v>268927275</v>
      </c>
      <c r="G678" s="124">
        <v>0</v>
      </c>
      <c r="H678" s="124">
        <v>0</v>
      </c>
      <c r="I678" s="125" t="s">
        <v>509</v>
      </c>
      <c r="J678" s="125" t="s">
        <v>1265</v>
      </c>
    </row>
    <row r="679" spans="1:10" hidden="1" x14ac:dyDescent="0.2">
      <c r="A679" s="123" t="s">
        <v>2291</v>
      </c>
      <c r="B679" s="123" t="s">
        <v>1620</v>
      </c>
      <c r="C679" s="123" t="s">
        <v>1276</v>
      </c>
      <c r="D679" s="123" t="s">
        <v>1277</v>
      </c>
      <c r="E679" s="123" t="s">
        <v>2236</v>
      </c>
      <c r="F679" s="124">
        <v>0</v>
      </c>
      <c r="G679" s="124">
        <v>0</v>
      </c>
      <c r="H679" s="124">
        <v>0</v>
      </c>
      <c r="I679" s="125" t="s">
        <v>509</v>
      </c>
      <c r="J679" s="125" t="s">
        <v>1265</v>
      </c>
    </row>
    <row r="680" spans="1:10" hidden="1" x14ac:dyDescent="0.2">
      <c r="A680" s="123" t="s">
        <v>2291</v>
      </c>
      <c r="B680" s="123" t="s">
        <v>2292</v>
      </c>
      <c r="C680" s="123" t="s">
        <v>2288</v>
      </c>
      <c r="D680" s="123" t="s">
        <v>2289</v>
      </c>
      <c r="E680" s="123" t="s">
        <v>2236</v>
      </c>
      <c r="F680" s="124">
        <v>63000000</v>
      </c>
      <c r="G680" s="124">
        <v>0</v>
      </c>
      <c r="H680" s="124">
        <v>0</v>
      </c>
      <c r="I680" s="125" t="s">
        <v>509</v>
      </c>
      <c r="J680" s="125" t="s">
        <v>1265</v>
      </c>
    </row>
    <row r="681" spans="1:10" hidden="1" x14ac:dyDescent="0.2">
      <c r="A681" s="123" t="s">
        <v>2293</v>
      </c>
      <c r="B681" s="123" t="s">
        <v>2294</v>
      </c>
      <c r="C681" s="123" t="s">
        <v>1262</v>
      </c>
      <c r="D681" s="123" t="s">
        <v>1263</v>
      </c>
      <c r="E681" s="123" t="s">
        <v>2236</v>
      </c>
      <c r="F681" s="124">
        <v>793736077</v>
      </c>
      <c r="G681" s="124">
        <v>0</v>
      </c>
      <c r="H681" s="124">
        <v>0</v>
      </c>
      <c r="I681" s="125" t="s">
        <v>509</v>
      </c>
      <c r="J681" s="125" t="s">
        <v>1265</v>
      </c>
    </row>
    <row r="682" spans="1:10" hidden="1" x14ac:dyDescent="0.2">
      <c r="A682" s="123" t="s">
        <v>2293</v>
      </c>
      <c r="B682" s="123" t="s">
        <v>2251</v>
      </c>
      <c r="C682" s="123" t="s">
        <v>2288</v>
      </c>
      <c r="D682" s="123" t="s">
        <v>2289</v>
      </c>
      <c r="E682" s="123" t="s">
        <v>2236</v>
      </c>
      <c r="F682" s="124">
        <v>2795379995.9699998</v>
      </c>
      <c r="G682" s="124">
        <v>0</v>
      </c>
      <c r="H682" s="124">
        <v>0</v>
      </c>
      <c r="I682" s="125" t="s">
        <v>509</v>
      </c>
      <c r="J682" s="125" t="s">
        <v>1265</v>
      </c>
    </row>
    <row r="683" spans="1:10" hidden="1" x14ac:dyDescent="0.2">
      <c r="A683" s="123" t="s">
        <v>2295</v>
      </c>
      <c r="B683" s="123" t="s">
        <v>2296</v>
      </c>
      <c r="C683" s="123" t="s">
        <v>1248</v>
      </c>
      <c r="D683" s="123" t="s">
        <v>1248</v>
      </c>
      <c r="E683" s="123" t="s">
        <v>1248</v>
      </c>
      <c r="F683" s="124">
        <v>64999998</v>
      </c>
      <c r="G683" s="124">
        <v>0</v>
      </c>
      <c r="H683" s="124">
        <v>0</v>
      </c>
      <c r="I683" s="125"/>
      <c r="J683" s="125"/>
    </row>
    <row r="684" spans="1:10" ht="10.5" hidden="1" x14ac:dyDescent="0.25">
      <c r="A684" s="126" t="s">
        <v>2297</v>
      </c>
      <c r="B684" s="126" t="s">
        <v>2298</v>
      </c>
      <c r="C684" s="126" t="s">
        <v>1248</v>
      </c>
      <c r="D684" s="126" t="s">
        <v>1248</v>
      </c>
      <c r="E684" s="126" t="s">
        <v>1248</v>
      </c>
      <c r="F684" s="127">
        <v>64999998</v>
      </c>
      <c r="G684" s="127">
        <v>0</v>
      </c>
      <c r="H684" s="127">
        <v>0</v>
      </c>
      <c r="I684" s="128" t="s">
        <v>509</v>
      </c>
      <c r="J684" s="128" t="s">
        <v>10</v>
      </c>
    </row>
    <row r="685" spans="1:10" hidden="1" x14ac:dyDescent="0.2">
      <c r="A685" s="123" t="s">
        <v>2299</v>
      </c>
      <c r="B685" s="123" t="s">
        <v>2251</v>
      </c>
      <c r="C685" s="123" t="s">
        <v>1276</v>
      </c>
      <c r="D685" s="123" t="s">
        <v>1277</v>
      </c>
      <c r="E685" s="123" t="s">
        <v>2236</v>
      </c>
      <c r="F685" s="124">
        <v>64999998</v>
      </c>
      <c r="G685" s="124">
        <v>0</v>
      </c>
      <c r="H685" s="124">
        <v>0</v>
      </c>
      <c r="I685" s="125" t="s">
        <v>509</v>
      </c>
      <c r="J685" s="125" t="s">
        <v>1265</v>
      </c>
    </row>
    <row r="686" spans="1:10" hidden="1" x14ac:dyDescent="0.2">
      <c r="A686" s="123" t="s">
        <v>2300</v>
      </c>
      <c r="B686" s="123" t="s">
        <v>2301</v>
      </c>
      <c r="C686" s="123" t="s">
        <v>1248</v>
      </c>
      <c r="D686" s="123" t="s">
        <v>1248</v>
      </c>
      <c r="E686" s="123" t="s">
        <v>1248</v>
      </c>
      <c r="F686" s="124">
        <v>0</v>
      </c>
      <c r="G686" s="124">
        <v>0</v>
      </c>
      <c r="H686" s="124">
        <v>0</v>
      </c>
      <c r="I686" s="125"/>
      <c r="J686" s="125"/>
    </row>
    <row r="687" spans="1:10" ht="10.5" hidden="1" x14ac:dyDescent="0.25">
      <c r="A687" s="126" t="s">
        <v>2302</v>
      </c>
      <c r="B687" s="126" t="s">
        <v>2303</v>
      </c>
      <c r="C687" s="126" t="s">
        <v>1248</v>
      </c>
      <c r="D687" s="126" t="s">
        <v>1248</v>
      </c>
      <c r="E687" s="126" t="s">
        <v>1248</v>
      </c>
      <c r="F687" s="127">
        <v>0</v>
      </c>
      <c r="G687" s="127">
        <v>0</v>
      </c>
      <c r="H687" s="127">
        <v>0</v>
      </c>
      <c r="I687" s="128" t="s">
        <v>509</v>
      </c>
      <c r="J687" s="128" t="s">
        <v>10</v>
      </c>
    </row>
    <row r="688" spans="1:10" hidden="1" x14ac:dyDescent="0.2">
      <c r="A688" s="123" t="s">
        <v>2304</v>
      </c>
      <c r="B688" s="123" t="s">
        <v>2262</v>
      </c>
      <c r="C688" s="123" t="s">
        <v>1262</v>
      </c>
      <c r="D688" s="123" t="s">
        <v>1263</v>
      </c>
      <c r="E688" s="123" t="s">
        <v>2236</v>
      </c>
      <c r="F688" s="124">
        <v>0</v>
      </c>
      <c r="G688" s="124">
        <v>0</v>
      </c>
      <c r="H688" s="124">
        <v>0</v>
      </c>
      <c r="I688" s="125" t="s">
        <v>509</v>
      </c>
      <c r="J688" s="125" t="s">
        <v>1265</v>
      </c>
    </row>
    <row r="689" spans="1:10" hidden="1" x14ac:dyDescent="0.2">
      <c r="A689" s="123" t="s">
        <v>2305</v>
      </c>
      <c r="B689" s="123" t="s">
        <v>2306</v>
      </c>
      <c r="C689" s="123" t="s">
        <v>1248</v>
      </c>
      <c r="D689" s="123" t="s">
        <v>1248</v>
      </c>
      <c r="E689" s="123" t="s">
        <v>1248</v>
      </c>
      <c r="F689" s="124">
        <v>0</v>
      </c>
      <c r="G689" s="124">
        <v>0</v>
      </c>
      <c r="H689" s="124">
        <v>0</v>
      </c>
      <c r="I689" s="125"/>
      <c r="J689" s="125"/>
    </row>
    <row r="690" spans="1:10" ht="10.5" hidden="1" x14ac:dyDescent="0.25">
      <c r="A690" s="126" t="s">
        <v>2307</v>
      </c>
      <c r="B690" s="126" t="s">
        <v>2308</v>
      </c>
      <c r="C690" s="126" t="s">
        <v>1248</v>
      </c>
      <c r="D690" s="126" t="s">
        <v>1248</v>
      </c>
      <c r="E690" s="126" t="s">
        <v>1248</v>
      </c>
      <c r="F690" s="127">
        <v>0</v>
      </c>
      <c r="G690" s="127">
        <v>0</v>
      </c>
      <c r="H690" s="127">
        <v>0</v>
      </c>
      <c r="I690" s="128" t="s">
        <v>509</v>
      </c>
      <c r="J690" s="128" t="s">
        <v>10</v>
      </c>
    </row>
    <row r="691" spans="1:10" hidden="1" x14ac:dyDescent="0.2">
      <c r="A691" s="123" t="s">
        <v>2309</v>
      </c>
      <c r="B691" s="123" t="s">
        <v>2310</v>
      </c>
      <c r="C691" s="123" t="s">
        <v>1262</v>
      </c>
      <c r="D691" s="123" t="s">
        <v>1263</v>
      </c>
      <c r="E691" s="123" t="s">
        <v>2236</v>
      </c>
      <c r="F691" s="124">
        <v>0</v>
      </c>
      <c r="G691" s="124">
        <v>0</v>
      </c>
      <c r="H691" s="124">
        <v>0</v>
      </c>
      <c r="I691" s="125" t="s">
        <v>509</v>
      </c>
      <c r="J691" s="125" t="s">
        <v>1265</v>
      </c>
    </row>
    <row r="692" spans="1:10" hidden="1" x14ac:dyDescent="0.2">
      <c r="A692" s="123" t="s">
        <v>2311</v>
      </c>
      <c r="B692" s="123" t="s">
        <v>2312</v>
      </c>
      <c r="C692" s="123" t="s">
        <v>1248</v>
      </c>
      <c r="D692" s="123" t="s">
        <v>1248</v>
      </c>
      <c r="E692" s="123" t="s">
        <v>1248</v>
      </c>
      <c r="F692" s="124">
        <v>0</v>
      </c>
      <c r="G692" s="124">
        <v>0</v>
      </c>
      <c r="H692" s="124">
        <v>0</v>
      </c>
      <c r="I692" s="125"/>
      <c r="J692" s="125"/>
    </row>
    <row r="693" spans="1:10" ht="10.5" hidden="1" x14ac:dyDescent="0.25">
      <c r="A693" s="126" t="s">
        <v>2313</v>
      </c>
      <c r="B693" s="126" t="s">
        <v>2314</v>
      </c>
      <c r="C693" s="126" t="s">
        <v>1248</v>
      </c>
      <c r="D693" s="126" t="s">
        <v>1248</v>
      </c>
      <c r="E693" s="126" t="s">
        <v>1248</v>
      </c>
      <c r="F693" s="127">
        <v>0</v>
      </c>
      <c r="G693" s="127">
        <v>0</v>
      </c>
      <c r="H693" s="127">
        <v>0</v>
      </c>
      <c r="I693" s="128" t="s">
        <v>509</v>
      </c>
      <c r="J693" s="128" t="s">
        <v>10</v>
      </c>
    </row>
    <row r="694" spans="1:10" ht="10.5" hidden="1" x14ac:dyDescent="0.25">
      <c r="A694" s="126" t="s">
        <v>2315</v>
      </c>
      <c r="B694" s="126" t="s">
        <v>2314</v>
      </c>
      <c r="C694" s="126" t="s">
        <v>1248</v>
      </c>
      <c r="D694" s="126" t="s">
        <v>1248</v>
      </c>
      <c r="E694" s="126" t="s">
        <v>1248</v>
      </c>
      <c r="F694" s="127">
        <v>0</v>
      </c>
      <c r="G694" s="127">
        <v>0</v>
      </c>
      <c r="H694" s="127">
        <v>0</v>
      </c>
      <c r="I694" s="128" t="s">
        <v>509</v>
      </c>
      <c r="J694" s="128" t="s">
        <v>10</v>
      </c>
    </row>
    <row r="695" spans="1:10" hidden="1" x14ac:dyDescent="0.2">
      <c r="A695" s="123" t="s">
        <v>2316</v>
      </c>
      <c r="B695" s="123" t="s">
        <v>1850</v>
      </c>
      <c r="C695" s="123" t="s">
        <v>1262</v>
      </c>
      <c r="D695" s="123" t="s">
        <v>1263</v>
      </c>
      <c r="E695" s="123" t="s">
        <v>2236</v>
      </c>
      <c r="F695" s="124">
        <v>0</v>
      </c>
      <c r="G695" s="124">
        <v>0</v>
      </c>
      <c r="H695" s="124">
        <v>0</v>
      </c>
      <c r="I695" s="125" t="s">
        <v>509</v>
      </c>
      <c r="J695" s="125" t="s">
        <v>1265</v>
      </c>
    </row>
    <row r="696" spans="1:10" hidden="1" x14ac:dyDescent="0.2">
      <c r="A696" s="123" t="s">
        <v>2317</v>
      </c>
      <c r="B696" s="123" t="s">
        <v>2247</v>
      </c>
      <c r="C696" s="123" t="s">
        <v>1262</v>
      </c>
      <c r="D696" s="123" t="s">
        <v>1263</v>
      </c>
      <c r="E696" s="123" t="s">
        <v>2236</v>
      </c>
      <c r="F696" s="124">
        <v>0</v>
      </c>
      <c r="G696" s="124">
        <v>0</v>
      </c>
      <c r="H696" s="124">
        <v>0</v>
      </c>
      <c r="I696" s="125" t="s">
        <v>509</v>
      </c>
      <c r="J696" s="125" t="s">
        <v>1265</v>
      </c>
    </row>
    <row r="697" spans="1:10" hidden="1" x14ac:dyDescent="0.2">
      <c r="A697" s="123" t="s">
        <v>2318</v>
      </c>
      <c r="B697" s="123" t="s">
        <v>2319</v>
      </c>
      <c r="C697" s="123" t="s">
        <v>1262</v>
      </c>
      <c r="D697" s="123" t="s">
        <v>1263</v>
      </c>
      <c r="E697" s="123" t="s">
        <v>2236</v>
      </c>
      <c r="F697" s="124">
        <v>0</v>
      </c>
      <c r="G697" s="124">
        <v>0</v>
      </c>
      <c r="H697" s="124">
        <v>0</v>
      </c>
      <c r="I697" s="125" t="s">
        <v>509</v>
      </c>
      <c r="J697" s="125" t="s">
        <v>1265</v>
      </c>
    </row>
    <row r="698" spans="1:10" hidden="1" x14ac:dyDescent="0.2">
      <c r="A698" s="123" t="s">
        <v>2320</v>
      </c>
      <c r="B698" s="123" t="s">
        <v>2321</v>
      </c>
      <c r="C698" s="123" t="s">
        <v>1248</v>
      </c>
      <c r="D698" s="123" t="s">
        <v>1248</v>
      </c>
      <c r="E698" s="123" t="s">
        <v>1248</v>
      </c>
      <c r="F698" s="124">
        <v>0</v>
      </c>
      <c r="G698" s="124">
        <v>0</v>
      </c>
      <c r="H698" s="124">
        <v>0</v>
      </c>
      <c r="I698" s="125"/>
      <c r="J698" s="125"/>
    </row>
    <row r="699" spans="1:10" ht="10.5" hidden="1" x14ac:dyDescent="0.25">
      <c r="A699" s="126" t="s">
        <v>2322</v>
      </c>
      <c r="B699" s="126" t="s">
        <v>2323</v>
      </c>
      <c r="C699" s="126" t="s">
        <v>1248</v>
      </c>
      <c r="D699" s="126" t="s">
        <v>1248</v>
      </c>
      <c r="E699" s="126" t="s">
        <v>1248</v>
      </c>
      <c r="F699" s="127">
        <v>0</v>
      </c>
      <c r="G699" s="127">
        <v>0</v>
      </c>
      <c r="H699" s="127">
        <v>0</v>
      </c>
      <c r="I699" s="128" t="s">
        <v>509</v>
      </c>
      <c r="J699" s="128" t="s">
        <v>10</v>
      </c>
    </row>
    <row r="700" spans="1:10" hidden="1" x14ac:dyDescent="0.2">
      <c r="A700" s="123" t="s">
        <v>2324</v>
      </c>
      <c r="B700" s="123" t="s">
        <v>2325</v>
      </c>
      <c r="C700" s="123" t="s">
        <v>1262</v>
      </c>
      <c r="D700" s="123" t="s">
        <v>1263</v>
      </c>
      <c r="E700" s="123" t="s">
        <v>2236</v>
      </c>
      <c r="F700" s="124">
        <v>0</v>
      </c>
      <c r="G700" s="124">
        <v>0</v>
      </c>
      <c r="H700" s="124">
        <v>0</v>
      </c>
      <c r="I700" s="125" t="s">
        <v>509</v>
      </c>
      <c r="J700" s="125" t="s">
        <v>1265</v>
      </c>
    </row>
    <row r="701" spans="1:10" hidden="1" x14ac:dyDescent="0.2">
      <c r="A701" s="123" t="s">
        <v>2326</v>
      </c>
      <c r="B701" s="123" t="s">
        <v>2327</v>
      </c>
      <c r="C701" s="123" t="s">
        <v>1248</v>
      </c>
      <c r="D701" s="123" t="s">
        <v>1248</v>
      </c>
      <c r="E701" s="123" t="s">
        <v>1248</v>
      </c>
      <c r="F701" s="124">
        <v>0</v>
      </c>
      <c r="G701" s="124">
        <v>0</v>
      </c>
      <c r="H701" s="124">
        <v>0</v>
      </c>
      <c r="I701" s="125"/>
      <c r="J701" s="125"/>
    </row>
    <row r="702" spans="1:10" ht="10.5" hidden="1" x14ac:dyDescent="0.25">
      <c r="A702" s="126" t="s">
        <v>2328</v>
      </c>
      <c r="B702" s="126" t="s">
        <v>2329</v>
      </c>
      <c r="C702" s="126" t="s">
        <v>1248</v>
      </c>
      <c r="D702" s="126" t="s">
        <v>1248</v>
      </c>
      <c r="E702" s="126" t="s">
        <v>1248</v>
      </c>
      <c r="F702" s="127">
        <v>0</v>
      </c>
      <c r="G702" s="127">
        <v>0</v>
      </c>
      <c r="H702" s="127">
        <v>0</v>
      </c>
      <c r="I702" s="128" t="s">
        <v>509</v>
      </c>
      <c r="J702" s="128" t="s">
        <v>10</v>
      </c>
    </row>
    <row r="703" spans="1:10" hidden="1" x14ac:dyDescent="0.2">
      <c r="A703" s="123" t="s">
        <v>2330</v>
      </c>
      <c r="B703" s="123" t="s">
        <v>2331</v>
      </c>
      <c r="C703" s="123" t="s">
        <v>1262</v>
      </c>
      <c r="D703" s="123" t="s">
        <v>1263</v>
      </c>
      <c r="E703" s="123" t="s">
        <v>2236</v>
      </c>
      <c r="F703" s="124">
        <v>0</v>
      </c>
      <c r="G703" s="124">
        <v>0</v>
      </c>
      <c r="H703" s="124">
        <v>0</v>
      </c>
      <c r="I703" s="125" t="s">
        <v>509</v>
      </c>
      <c r="J703" s="125" t="s">
        <v>1265</v>
      </c>
    </row>
    <row r="704" spans="1:10" hidden="1" x14ac:dyDescent="0.2">
      <c r="A704" s="123" t="s">
        <v>2330</v>
      </c>
      <c r="B704" s="123" t="s">
        <v>2331</v>
      </c>
      <c r="C704" s="123" t="s">
        <v>2332</v>
      </c>
      <c r="D704" s="123" t="s">
        <v>2333</v>
      </c>
      <c r="E704" s="123" t="s">
        <v>2236</v>
      </c>
      <c r="F704" s="124">
        <v>0</v>
      </c>
      <c r="G704" s="124">
        <v>0</v>
      </c>
      <c r="H704" s="124">
        <v>0</v>
      </c>
      <c r="I704" s="125" t="s">
        <v>509</v>
      </c>
      <c r="J704" s="125" t="s">
        <v>1265</v>
      </c>
    </row>
    <row r="705" spans="1:10" hidden="1" x14ac:dyDescent="0.2">
      <c r="A705" s="123" t="s">
        <v>2334</v>
      </c>
      <c r="B705" s="123" t="s">
        <v>2335</v>
      </c>
      <c r="C705" s="123" t="s">
        <v>1248</v>
      </c>
      <c r="D705" s="123" t="s">
        <v>1248</v>
      </c>
      <c r="E705" s="123" t="s">
        <v>1248</v>
      </c>
      <c r="F705" s="124">
        <v>100000000</v>
      </c>
      <c r="G705" s="124">
        <v>0</v>
      </c>
      <c r="H705" s="124">
        <v>0</v>
      </c>
      <c r="I705" s="125"/>
      <c r="J705" s="125"/>
    </row>
    <row r="706" spans="1:10" ht="10.5" hidden="1" x14ac:dyDescent="0.25">
      <c r="A706" s="126" t="s">
        <v>2336</v>
      </c>
      <c r="B706" s="126" t="s">
        <v>2337</v>
      </c>
      <c r="C706" s="126" t="s">
        <v>1248</v>
      </c>
      <c r="D706" s="126" t="s">
        <v>1248</v>
      </c>
      <c r="E706" s="126" t="s">
        <v>1248</v>
      </c>
      <c r="F706" s="127">
        <v>100000000</v>
      </c>
      <c r="G706" s="127">
        <v>0</v>
      </c>
      <c r="H706" s="127">
        <v>0</v>
      </c>
      <c r="I706" s="128" t="s">
        <v>509</v>
      </c>
      <c r="J706" s="128" t="s">
        <v>10</v>
      </c>
    </row>
    <row r="707" spans="1:10" hidden="1" x14ac:dyDescent="0.2">
      <c r="A707" s="123" t="s">
        <v>2338</v>
      </c>
      <c r="B707" s="123" t="s">
        <v>2339</v>
      </c>
      <c r="C707" s="123" t="s">
        <v>1262</v>
      </c>
      <c r="D707" s="123" t="s">
        <v>1263</v>
      </c>
      <c r="E707" s="123" t="s">
        <v>2236</v>
      </c>
      <c r="F707" s="124">
        <v>100000000</v>
      </c>
      <c r="G707" s="124">
        <v>0</v>
      </c>
      <c r="H707" s="124">
        <v>0</v>
      </c>
      <c r="I707" s="125" t="s">
        <v>509</v>
      </c>
      <c r="J707" s="125" t="s">
        <v>1265</v>
      </c>
    </row>
    <row r="708" spans="1:10" hidden="1" x14ac:dyDescent="0.2">
      <c r="A708" s="123" t="s">
        <v>2340</v>
      </c>
      <c r="B708" s="123" t="s">
        <v>2341</v>
      </c>
      <c r="C708" s="123" t="s">
        <v>1248</v>
      </c>
      <c r="D708" s="123" t="s">
        <v>1248</v>
      </c>
      <c r="E708" s="123" t="s">
        <v>1248</v>
      </c>
      <c r="F708" s="124">
        <v>0</v>
      </c>
      <c r="G708" s="124">
        <v>0</v>
      </c>
      <c r="H708" s="124">
        <v>0</v>
      </c>
      <c r="I708" s="125"/>
      <c r="J708" s="125"/>
    </row>
    <row r="709" spans="1:10" ht="10.5" hidden="1" x14ac:dyDescent="0.25">
      <c r="A709" s="126" t="s">
        <v>2342</v>
      </c>
      <c r="B709" s="126" t="s">
        <v>2343</v>
      </c>
      <c r="C709" s="126" t="s">
        <v>1248</v>
      </c>
      <c r="D709" s="126" t="s">
        <v>1248</v>
      </c>
      <c r="E709" s="126" t="s">
        <v>1248</v>
      </c>
      <c r="F709" s="127">
        <v>0</v>
      </c>
      <c r="G709" s="127">
        <v>0</v>
      </c>
      <c r="H709" s="127">
        <v>0</v>
      </c>
      <c r="I709" s="128" t="s">
        <v>509</v>
      </c>
      <c r="J709" s="128" t="s">
        <v>10</v>
      </c>
    </row>
    <row r="710" spans="1:10" hidden="1" x14ac:dyDescent="0.2">
      <c r="A710" s="123" t="s">
        <v>2344</v>
      </c>
      <c r="B710" s="123" t="s">
        <v>2251</v>
      </c>
      <c r="C710" s="123" t="s">
        <v>1262</v>
      </c>
      <c r="D710" s="123" t="s">
        <v>1263</v>
      </c>
      <c r="E710" s="123" t="s">
        <v>2236</v>
      </c>
      <c r="F710" s="124">
        <v>0</v>
      </c>
      <c r="G710" s="124">
        <v>0</v>
      </c>
      <c r="H710" s="124">
        <v>0</v>
      </c>
      <c r="I710" s="125" t="s">
        <v>509</v>
      </c>
      <c r="J710" s="125" t="s">
        <v>1265</v>
      </c>
    </row>
    <row r="711" spans="1:10" hidden="1" x14ac:dyDescent="0.2">
      <c r="A711" s="123" t="s">
        <v>2345</v>
      </c>
      <c r="B711" s="123" t="s">
        <v>2346</v>
      </c>
      <c r="C711" s="123" t="s">
        <v>1248</v>
      </c>
      <c r="D711" s="123" t="s">
        <v>1248</v>
      </c>
      <c r="E711" s="123" t="s">
        <v>1248</v>
      </c>
      <c r="F711" s="124">
        <v>0</v>
      </c>
      <c r="G711" s="124">
        <v>0</v>
      </c>
      <c r="H711" s="124">
        <v>0</v>
      </c>
      <c r="I711" s="125"/>
      <c r="J711" s="125"/>
    </row>
    <row r="712" spans="1:10" ht="10.5" hidden="1" x14ac:dyDescent="0.25">
      <c r="A712" s="126" t="s">
        <v>2347</v>
      </c>
      <c r="B712" s="126" t="s">
        <v>2348</v>
      </c>
      <c r="C712" s="126" t="s">
        <v>1248</v>
      </c>
      <c r="D712" s="126" t="s">
        <v>1248</v>
      </c>
      <c r="E712" s="126" t="s">
        <v>1248</v>
      </c>
      <c r="F712" s="127">
        <v>0</v>
      </c>
      <c r="G712" s="127">
        <v>0</v>
      </c>
      <c r="H712" s="127">
        <v>0</v>
      </c>
      <c r="I712" s="128" t="s">
        <v>509</v>
      </c>
      <c r="J712" s="128" t="s">
        <v>10</v>
      </c>
    </row>
    <row r="713" spans="1:10" hidden="1" x14ac:dyDescent="0.2">
      <c r="A713" s="123" t="s">
        <v>2349</v>
      </c>
      <c r="B713" s="123" t="s">
        <v>2350</v>
      </c>
      <c r="C713" s="123" t="s">
        <v>1262</v>
      </c>
      <c r="D713" s="123" t="s">
        <v>1263</v>
      </c>
      <c r="E713" s="123" t="s">
        <v>2236</v>
      </c>
      <c r="F713" s="124">
        <v>0</v>
      </c>
      <c r="G713" s="124">
        <v>0</v>
      </c>
      <c r="H713" s="124">
        <v>0</v>
      </c>
      <c r="I713" s="125" t="s">
        <v>509</v>
      </c>
      <c r="J713" s="125" t="s">
        <v>1265</v>
      </c>
    </row>
    <row r="714" spans="1:10" ht="10.5" hidden="1" x14ac:dyDescent="0.25">
      <c r="A714" s="126" t="s">
        <v>2351</v>
      </c>
      <c r="B714" s="126" t="s">
        <v>2352</v>
      </c>
      <c r="C714" s="126" t="s">
        <v>1248</v>
      </c>
      <c r="D714" s="126" t="s">
        <v>1248</v>
      </c>
      <c r="E714" s="126" t="s">
        <v>1248</v>
      </c>
      <c r="F714" s="127">
        <v>0</v>
      </c>
      <c r="G714" s="127">
        <v>0</v>
      </c>
      <c r="H714" s="127">
        <v>0</v>
      </c>
      <c r="I714" s="128" t="s">
        <v>509</v>
      </c>
      <c r="J714" s="128" t="s">
        <v>10</v>
      </c>
    </row>
    <row r="715" spans="1:10" hidden="1" x14ac:dyDescent="0.2">
      <c r="A715" s="123" t="s">
        <v>2353</v>
      </c>
      <c r="B715" s="123" t="s">
        <v>2350</v>
      </c>
      <c r="C715" s="123" t="s">
        <v>1262</v>
      </c>
      <c r="D715" s="123" t="s">
        <v>1263</v>
      </c>
      <c r="E715" s="123" t="s">
        <v>2236</v>
      </c>
      <c r="F715" s="124">
        <v>0</v>
      </c>
      <c r="G715" s="124">
        <v>0</v>
      </c>
      <c r="H715" s="124">
        <v>0</v>
      </c>
      <c r="I715" s="125" t="s">
        <v>509</v>
      </c>
      <c r="J715" s="125" t="s">
        <v>1265</v>
      </c>
    </row>
    <row r="716" spans="1:10" hidden="1" x14ac:dyDescent="0.2">
      <c r="A716" s="123" t="s">
        <v>2354</v>
      </c>
      <c r="B716" s="123" t="s">
        <v>2355</v>
      </c>
      <c r="C716" s="123" t="s">
        <v>1248</v>
      </c>
      <c r="D716" s="123" t="s">
        <v>1248</v>
      </c>
      <c r="E716" s="123" t="s">
        <v>1248</v>
      </c>
      <c r="F716" s="124">
        <v>0</v>
      </c>
      <c r="G716" s="124">
        <v>0</v>
      </c>
      <c r="H716" s="124">
        <v>0</v>
      </c>
      <c r="I716" s="125"/>
      <c r="J716" s="125"/>
    </row>
    <row r="717" spans="1:10" ht="10.5" hidden="1" x14ac:dyDescent="0.25">
      <c r="A717" s="126" t="s">
        <v>2356</v>
      </c>
      <c r="B717" s="126" t="s">
        <v>2357</v>
      </c>
      <c r="C717" s="126" t="s">
        <v>1248</v>
      </c>
      <c r="D717" s="126" t="s">
        <v>1248</v>
      </c>
      <c r="E717" s="126" t="s">
        <v>1248</v>
      </c>
      <c r="F717" s="127">
        <v>0</v>
      </c>
      <c r="G717" s="127">
        <v>0</v>
      </c>
      <c r="H717" s="127">
        <v>0</v>
      </c>
      <c r="I717" s="128" t="s">
        <v>509</v>
      </c>
      <c r="J717" s="128" t="s">
        <v>10</v>
      </c>
    </row>
    <row r="718" spans="1:10" hidden="1" x14ac:dyDescent="0.2">
      <c r="A718" s="123" t="s">
        <v>2358</v>
      </c>
      <c r="B718" s="123" t="s">
        <v>2262</v>
      </c>
      <c r="C718" s="123" t="s">
        <v>1262</v>
      </c>
      <c r="D718" s="123" t="s">
        <v>1263</v>
      </c>
      <c r="E718" s="123" t="s">
        <v>2236</v>
      </c>
      <c r="F718" s="124">
        <v>0</v>
      </c>
      <c r="G718" s="124">
        <v>0</v>
      </c>
      <c r="H718" s="124">
        <v>0</v>
      </c>
      <c r="I718" s="125" t="s">
        <v>509</v>
      </c>
      <c r="J718" s="125" t="s">
        <v>1265</v>
      </c>
    </row>
    <row r="719" spans="1:10" hidden="1" x14ac:dyDescent="0.2">
      <c r="A719" s="123" t="s">
        <v>2359</v>
      </c>
      <c r="B719" s="123" t="s">
        <v>2360</v>
      </c>
      <c r="C719" s="123" t="s">
        <v>1248</v>
      </c>
      <c r="D719" s="123" t="s">
        <v>1248</v>
      </c>
      <c r="E719" s="123" t="s">
        <v>1248</v>
      </c>
      <c r="F719" s="124">
        <v>0</v>
      </c>
      <c r="G719" s="124">
        <v>0</v>
      </c>
      <c r="H719" s="124">
        <v>0</v>
      </c>
      <c r="I719" s="125"/>
      <c r="J719" s="125"/>
    </row>
    <row r="720" spans="1:10" ht="10.5" hidden="1" x14ac:dyDescent="0.25">
      <c r="A720" s="126" t="s">
        <v>2361</v>
      </c>
      <c r="B720" s="126" t="s">
        <v>2348</v>
      </c>
      <c r="C720" s="126" t="s">
        <v>1248</v>
      </c>
      <c r="D720" s="126" t="s">
        <v>1248</v>
      </c>
      <c r="E720" s="126" t="s">
        <v>1248</v>
      </c>
      <c r="F720" s="127">
        <v>0</v>
      </c>
      <c r="G720" s="127">
        <v>0</v>
      </c>
      <c r="H720" s="127">
        <v>0</v>
      </c>
      <c r="I720" s="128" t="s">
        <v>509</v>
      </c>
      <c r="J720" s="128" t="s">
        <v>10</v>
      </c>
    </row>
    <row r="721" spans="1:10" hidden="1" x14ac:dyDescent="0.2">
      <c r="A721" s="123" t="s">
        <v>2362</v>
      </c>
      <c r="B721" s="123" t="s">
        <v>2350</v>
      </c>
      <c r="C721" s="123" t="s">
        <v>2363</v>
      </c>
      <c r="D721" s="123" t="s">
        <v>2364</v>
      </c>
      <c r="E721" s="123" t="s">
        <v>2236</v>
      </c>
      <c r="F721" s="124">
        <v>0</v>
      </c>
      <c r="G721" s="124">
        <v>0</v>
      </c>
      <c r="H721" s="124">
        <v>0</v>
      </c>
      <c r="I721" s="125" t="s">
        <v>509</v>
      </c>
      <c r="J721" s="125" t="s">
        <v>1265</v>
      </c>
    </row>
    <row r="722" spans="1:10" hidden="1" x14ac:dyDescent="0.2">
      <c r="A722" s="123" t="s">
        <v>2365</v>
      </c>
      <c r="B722" s="123" t="s">
        <v>2366</v>
      </c>
      <c r="C722" s="123" t="s">
        <v>1248</v>
      </c>
      <c r="D722" s="123" t="s">
        <v>1248</v>
      </c>
      <c r="E722" s="123" t="s">
        <v>1248</v>
      </c>
      <c r="F722" s="124">
        <v>0</v>
      </c>
      <c r="G722" s="124">
        <v>0</v>
      </c>
      <c r="H722" s="124">
        <v>0</v>
      </c>
      <c r="I722" s="125"/>
      <c r="J722" s="125"/>
    </row>
    <row r="723" spans="1:10" ht="10.5" hidden="1" x14ac:dyDescent="0.25">
      <c r="A723" s="126" t="s">
        <v>2367</v>
      </c>
      <c r="B723" s="126" t="s">
        <v>2368</v>
      </c>
      <c r="C723" s="126" t="s">
        <v>1248</v>
      </c>
      <c r="D723" s="126" t="s">
        <v>1248</v>
      </c>
      <c r="E723" s="126" t="s">
        <v>1248</v>
      </c>
      <c r="F723" s="127">
        <v>0</v>
      </c>
      <c r="G723" s="127">
        <v>0</v>
      </c>
      <c r="H723" s="127">
        <v>0</v>
      </c>
      <c r="I723" s="128" t="s">
        <v>509</v>
      </c>
      <c r="J723" s="128" t="s">
        <v>10</v>
      </c>
    </row>
    <row r="724" spans="1:10" hidden="1" x14ac:dyDescent="0.2">
      <c r="A724" s="123" t="s">
        <v>2369</v>
      </c>
      <c r="B724" s="123" t="s">
        <v>1391</v>
      </c>
      <c r="C724" s="123" t="s">
        <v>1262</v>
      </c>
      <c r="D724" s="123" t="s">
        <v>1263</v>
      </c>
      <c r="E724" s="123" t="s">
        <v>2236</v>
      </c>
      <c r="F724" s="124">
        <v>0</v>
      </c>
      <c r="G724" s="124">
        <v>0</v>
      </c>
      <c r="H724" s="124">
        <v>0</v>
      </c>
      <c r="I724" s="125" t="s">
        <v>509</v>
      </c>
      <c r="J724" s="125" t="s">
        <v>1265</v>
      </c>
    </row>
    <row r="725" spans="1:10" hidden="1" x14ac:dyDescent="0.2">
      <c r="A725" s="123" t="s">
        <v>2370</v>
      </c>
      <c r="B725" s="123" t="s">
        <v>1431</v>
      </c>
      <c r="C725" s="123" t="s">
        <v>1262</v>
      </c>
      <c r="D725" s="123" t="s">
        <v>1263</v>
      </c>
      <c r="E725" s="123" t="s">
        <v>2236</v>
      </c>
      <c r="F725" s="124">
        <v>0</v>
      </c>
      <c r="G725" s="124">
        <v>0</v>
      </c>
      <c r="H725" s="124">
        <v>0</v>
      </c>
      <c r="I725" s="125" t="s">
        <v>509</v>
      </c>
      <c r="J725" s="125" t="s">
        <v>1265</v>
      </c>
    </row>
    <row r="726" spans="1:10" hidden="1" x14ac:dyDescent="0.2">
      <c r="A726" s="123" t="s">
        <v>2371</v>
      </c>
      <c r="B726" s="123" t="s">
        <v>2242</v>
      </c>
      <c r="C726" s="123" t="s">
        <v>1262</v>
      </c>
      <c r="D726" s="123" t="s">
        <v>1263</v>
      </c>
      <c r="E726" s="123" t="s">
        <v>2236</v>
      </c>
      <c r="F726" s="124">
        <v>0</v>
      </c>
      <c r="G726" s="124">
        <v>0</v>
      </c>
      <c r="H726" s="124">
        <v>0</v>
      </c>
      <c r="I726" s="125" t="s">
        <v>509</v>
      </c>
      <c r="J726" s="125" t="s">
        <v>1265</v>
      </c>
    </row>
    <row r="727" spans="1:10" hidden="1" x14ac:dyDescent="0.2">
      <c r="A727" s="123" t="s">
        <v>2372</v>
      </c>
      <c r="B727" s="123" t="s">
        <v>1620</v>
      </c>
      <c r="C727" s="123" t="s">
        <v>1262</v>
      </c>
      <c r="D727" s="123" t="s">
        <v>1263</v>
      </c>
      <c r="E727" s="123" t="s">
        <v>2236</v>
      </c>
      <c r="F727" s="124">
        <v>0</v>
      </c>
      <c r="G727" s="124">
        <v>0</v>
      </c>
      <c r="H727" s="124">
        <v>0</v>
      </c>
      <c r="I727" s="125" t="s">
        <v>509</v>
      </c>
      <c r="J727" s="125" t="s">
        <v>1265</v>
      </c>
    </row>
    <row r="728" spans="1:10" hidden="1" x14ac:dyDescent="0.2">
      <c r="A728" s="123" t="s">
        <v>2373</v>
      </c>
      <c r="B728" s="123" t="s">
        <v>1379</v>
      </c>
      <c r="C728" s="123" t="s">
        <v>1262</v>
      </c>
      <c r="D728" s="123" t="s">
        <v>1263</v>
      </c>
      <c r="E728" s="123" t="s">
        <v>2236</v>
      </c>
      <c r="F728" s="124">
        <v>0</v>
      </c>
      <c r="G728" s="124">
        <v>0</v>
      </c>
      <c r="H728" s="124">
        <v>0</v>
      </c>
      <c r="I728" s="125" t="s">
        <v>509</v>
      </c>
      <c r="J728" s="125" t="s">
        <v>1265</v>
      </c>
    </row>
    <row r="729" spans="1:10" hidden="1" x14ac:dyDescent="0.2">
      <c r="A729" s="123" t="s">
        <v>2374</v>
      </c>
      <c r="B729" s="123" t="s">
        <v>2375</v>
      </c>
      <c r="C729" s="123" t="s">
        <v>1248</v>
      </c>
      <c r="D729" s="123" t="s">
        <v>1248</v>
      </c>
      <c r="E729" s="123" t="s">
        <v>1248</v>
      </c>
      <c r="F729" s="124">
        <v>1947363877.4400001</v>
      </c>
      <c r="G729" s="124">
        <v>1505703656</v>
      </c>
      <c r="H729" s="124">
        <v>0</v>
      </c>
      <c r="I729" s="125"/>
      <c r="J729" s="125"/>
    </row>
    <row r="730" spans="1:10" ht="10.5" hidden="1" x14ac:dyDescent="0.25">
      <c r="A730" s="126" t="s">
        <v>2376</v>
      </c>
      <c r="B730" s="126" t="s">
        <v>2377</v>
      </c>
      <c r="C730" s="126" t="s">
        <v>1248</v>
      </c>
      <c r="D730" s="126" t="s">
        <v>1248</v>
      </c>
      <c r="E730" s="126" t="s">
        <v>1248</v>
      </c>
      <c r="F730" s="127">
        <v>1506004220.4400001</v>
      </c>
      <c r="G730" s="127">
        <v>1505703656</v>
      </c>
      <c r="H730" s="127">
        <v>0</v>
      </c>
      <c r="I730" s="128" t="s">
        <v>509</v>
      </c>
      <c r="J730" s="128" t="s">
        <v>10</v>
      </c>
    </row>
    <row r="731" spans="1:10" hidden="1" x14ac:dyDescent="0.2">
      <c r="A731" s="123" t="s">
        <v>2378</v>
      </c>
      <c r="B731" s="123" t="s">
        <v>2247</v>
      </c>
      <c r="C731" s="123" t="s">
        <v>2379</v>
      </c>
      <c r="D731" s="123" t="s">
        <v>2380</v>
      </c>
      <c r="E731" s="123" t="s">
        <v>2236</v>
      </c>
      <c r="F731" s="124">
        <v>107571730.44</v>
      </c>
      <c r="G731" s="124">
        <v>107552200</v>
      </c>
      <c r="H731" s="124">
        <v>0</v>
      </c>
      <c r="I731" s="125" t="s">
        <v>509</v>
      </c>
      <c r="J731" s="125" t="s">
        <v>1265</v>
      </c>
    </row>
    <row r="732" spans="1:10" hidden="1" x14ac:dyDescent="0.2">
      <c r="A732" s="123" t="s">
        <v>2381</v>
      </c>
      <c r="B732" s="123" t="s">
        <v>1620</v>
      </c>
      <c r="C732" s="123" t="s">
        <v>2379</v>
      </c>
      <c r="D732" s="123" t="s">
        <v>2380</v>
      </c>
      <c r="E732" s="123" t="s">
        <v>2236</v>
      </c>
      <c r="F732" s="124">
        <v>0</v>
      </c>
      <c r="G732" s="124">
        <v>0</v>
      </c>
      <c r="H732" s="124">
        <v>0</v>
      </c>
      <c r="I732" s="125" t="s">
        <v>509</v>
      </c>
      <c r="J732" s="125" t="s">
        <v>1265</v>
      </c>
    </row>
    <row r="733" spans="1:10" hidden="1" x14ac:dyDescent="0.2">
      <c r="A733" s="123" t="s">
        <v>2382</v>
      </c>
      <c r="B733" s="123" t="s">
        <v>2251</v>
      </c>
      <c r="C733" s="123" t="s">
        <v>2379</v>
      </c>
      <c r="D733" s="123" t="s">
        <v>2380</v>
      </c>
      <c r="E733" s="123" t="s">
        <v>2236</v>
      </c>
      <c r="F733" s="124">
        <v>1398432490</v>
      </c>
      <c r="G733" s="124">
        <v>1398151456</v>
      </c>
      <c r="H733" s="124">
        <v>0</v>
      </c>
      <c r="I733" s="125" t="s">
        <v>509</v>
      </c>
      <c r="J733" s="125" t="s">
        <v>1265</v>
      </c>
    </row>
    <row r="734" spans="1:10" ht="10.5" hidden="1" x14ac:dyDescent="0.25">
      <c r="A734" s="126" t="s">
        <v>2383</v>
      </c>
      <c r="B734" s="126" t="s">
        <v>2384</v>
      </c>
      <c r="C734" s="126" t="s">
        <v>1248</v>
      </c>
      <c r="D734" s="126" t="s">
        <v>1248</v>
      </c>
      <c r="E734" s="126" t="s">
        <v>1248</v>
      </c>
      <c r="F734" s="127">
        <v>7559</v>
      </c>
      <c r="G734" s="127">
        <v>0</v>
      </c>
      <c r="H734" s="127">
        <v>0</v>
      </c>
      <c r="I734" s="128" t="s">
        <v>509</v>
      </c>
      <c r="J734" s="128" t="s">
        <v>10</v>
      </c>
    </row>
    <row r="735" spans="1:10" ht="10.5" hidden="1" x14ac:dyDescent="0.25">
      <c r="A735" s="126" t="s">
        <v>2385</v>
      </c>
      <c r="B735" s="126" t="s">
        <v>2386</v>
      </c>
      <c r="C735" s="126" t="s">
        <v>1248</v>
      </c>
      <c r="D735" s="126" t="s">
        <v>1248</v>
      </c>
      <c r="E735" s="126" t="s">
        <v>1248</v>
      </c>
      <c r="F735" s="127">
        <v>441352098</v>
      </c>
      <c r="G735" s="127">
        <v>0</v>
      </c>
      <c r="H735" s="127">
        <v>0</v>
      </c>
      <c r="I735" s="128" t="s">
        <v>509</v>
      </c>
      <c r="J735" s="128" t="s">
        <v>10</v>
      </c>
    </row>
    <row r="736" spans="1:10" hidden="1" x14ac:dyDescent="0.2">
      <c r="A736" s="123" t="s">
        <v>2387</v>
      </c>
      <c r="B736" s="123" t="s">
        <v>2251</v>
      </c>
      <c r="C736" s="123" t="s">
        <v>2388</v>
      </c>
      <c r="D736" s="123" t="s">
        <v>2389</v>
      </c>
      <c r="E736" s="123" t="s">
        <v>2236</v>
      </c>
      <c r="F736" s="124">
        <v>441352098</v>
      </c>
      <c r="G736" s="124">
        <v>0</v>
      </c>
      <c r="H736" s="124">
        <v>0</v>
      </c>
      <c r="I736" s="125" t="s">
        <v>509</v>
      </c>
      <c r="J736" s="125" t="s">
        <v>1265</v>
      </c>
    </row>
    <row r="737" spans="1:10" hidden="1" x14ac:dyDescent="0.2">
      <c r="A737" s="123" t="s">
        <v>2390</v>
      </c>
      <c r="B737" s="123" t="s">
        <v>2251</v>
      </c>
      <c r="C737" s="123" t="s">
        <v>2388</v>
      </c>
      <c r="D737" s="123" t="s">
        <v>2389</v>
      </c>
      <c r="E737" s="123" t="s">
        <v>2236</v>
      </c>
      <c r="F737" s="124">
        <v>7559</v>
      </c>
      <c r="G737" s="124">
        <v>0</v>
      </c>
      <c r="H737" s="124">
        <v>0</v>
      </c>
      <c r="I737" s="125" t="s">
        <v>509</v>
      </c>
      <c r="J737" s="125" t="s">
        <v>1265</v>
      </c>
    </row>
    <row r="738" spans="1:10" hidden="1" x14ac:dyDescent="0.2">
      <c r="A738" s="123" t="s">
        <v>2391</v>
      </c>
      <c r="B738" s="123" t="s">
        <v>2392</v>
      </c>
      <c r="C738" s="123" t="s">
        <v>1248</v>
      </c>
      <c r="D738" s="123" t="s">
        <v>1248</v>
      </c>
      <c r="E738" s="123" t="s">
        <v>1248</v>
      </c>
      <c r="F738" s="124">
        <v>0</v>
      </c>
      <c r="G738" s="124">
        <v>0</v>
      </c>
      <c r="H738" s="124">
        <v>0</v>
      </c>
      <c r="I738" s="125"/>
      <c r="J738" s="125"/>
    </row>
    <row r="739" spans="1:10" ht="10.5" hidden="1" x14ac:dyDescent="0.25">
      <c r="A739" s="126" t="s">
        <v>2393</v>
      </c>
      <c r="B739" s="126" t="s">
        <v>2284</v>
      </c>
      <c r="C739" s="126" t="s">
        <v>1248</v>
      </c>
      <c r="D739" s="126" t="s">
        <v>1248</v>
      </c>
      <c r="E739" s="126" t="s">
        <v>1248</v>
      </c>
      <c r="F739" s="127">
        <v>0</v>
      </c>
      <c r="G739" s="127">
        <v>0</v>
      </c>
      <c r="H739" s="127">
        <v>0</v>
      </c>
      <c r="I739" s="128" t="s">
        <v>509</v>
      </c>
      <c r="J739" s="128" t="s">
        <v>10</v>
      </c>
    </row>
    <row r="740" spans="1:10" hidden="1" x14ac:dyDescent="0.2">
      <c r="A740" s="123" t="s">
        <v>2394</v>
      </c>
      <c r="B740" s="123" t="s">
        <v>2395</v>
      </c>
      <c r="C740" s="123" t="s">
        <v>1262</v>
      </c>
      <c r="D740" s="123" t="s">
        <v>1263</v>
      </c>
      <c r="E740" s="123" t="s">
        <v>2236</v>
      </c>
      <c r="F740" s="124">
        <v>0</v>
      </c>
      <c r="G740" s="124">
        <v>0</v>
      </c>
      <c r="H740" s="124">
        <v>0</v>
      </c>
      <c r="I740" s="125" t="s">
        <v>509</v>
      </c>
      <c r="J740" s="125" t="s">
        <v>1265</v>
      </c>
    </row>
    <row r="741" spans="1:10" hidden="1" x14ac:dyDescent="0.2">
      <c r="A741" s="123" t="s">
        <v>2396</v>
      </c>
      <c r="B741" s="123" t="s">
        <v>2397</v>
      </c>
      <c r="C741" s="123" t="s">
        <v>1248</v>
      </c>
      <c r="D741" s="123" t="s">
        <v>1248</v>
      </c>
      <c r="E741" s="123" t="s">
        <v>1248</v>
      </c>
      <c r="F741" s="124">
        <v>4815500157.6000004</v>
      </c>
      <c r="G741" s="124">
        <v>4479906209</v>
      </c>
      <c r="H741" s="124">
        <v>469867401</v>
      </c>
      <c r="I741" s="125"/>
      <c r="J741" s="125"/>
    </row>
    <row r="742" spans="1:10" ht="10.5" hidden="1" x14ac:dyDescent="0.25">
      <c r="A742" s="126" t="s">
        <v>2398</v>
      </c>
      <c r="B742" s="126" t="s">
        <v>2399</v>
      </c>
      <c r="C742" s="126" t="s">
        <v>1248</v>
      </c>
      <c r="D742" s="126" t="s">
        <v>1248</v>
      </c>
      <c r="E742" s="126" t="s">
        <v>1248</v>
      </c>
      <c r="F742" s="127">
        <v>4815500157.6000004</v>
      </c>
      <c r="G742" s="127">
        <v>4479906209</v>
      </c>
      <c r="H742" s="127">
        <v>469867401</v>
      </c>
      <c r="I742" s="128" t="s">
        <v>509</v>
      </c>
      <c r="J742" s="128" t="s">
        <v>10</v>
      </c>
    </row>
    <row r="743" spans="1:10" hidden="1" x14ac:dyDescent="0.2">
      <c r="A743" s="123" t="s">
        <v>2400</v>
      </c>
      <c r="B743" s="123" t="s">
        <v>2247</v>
      </c>
      <c r="C743" s="123" t="s">
        <v>1276</v>
      </c>
      <c r="D743" s="123" t="s">
        <v>1277</v>
      </c>
      <c r="E743" s="123" t="s">
        <v>2236</v>
      </c>
      <c r="F743" s="124">
        <v>292319770.85000002</v>
      </c>
      <c r="G743" s="124">
        <v>290809820</v>
      </c>
      <c r="H743" s="124">
        <v>0</v>
      </c>
      <c r="I743" s="125" t="s">
        <v>509</v>
      </c>
      <c r="J743" s="125" t="s">
        <v>1265</v>
      </c>
    </row>
    <row r="744" spans="1:10" hidden="1" x14ac:dyDescent="0.2">
      <c r="A744" s="123" t="s">
        <v>2401</v>
      </c>
      <c r="B744" s="123" t="s">
        <v>1620</v>
      </c>
      <c r="C744" s="123" t="s">
        <v>1276</v>
      </c>
      <c r="D744" s="123" t="s">
        <v>1277</v>
      </c>
      <c r="E744" s="123" t="s">
        <v>2236</v>
      </c>
      <c r="F744" s="124">
        <v>0</v>
      </c>
      <c r="G744" s="124">
        <v>0</v>
      </c>
      <c r="H744" s="124">
        <v>0</v>
      </c>
      <c r="I744" s="125" t="s">
        <v>509</v>
      </c>
      <c r="J744" s="125" t="s">
        <v>1265</v>
      </c>
    </row>
    <row r="745" spans="1:10" hidden="1" x14ac:dyDescent="0.2">
      <c r="A745" s="123" t="s">
        <v>2402</v>
      </c>
      <c r="B745" s="123" t="s">
        <v>2251</v>
      </c>
      <c r="C745" s="123" t="s">
        <v>1262</v>
      </c>
      <c r="D745" s="123" t="s">
        <v>1263</v>
      </c>
      <c r="E745" s="123" t="s">
        <v>2236</v>
      </c>
      <c r="F745" s="124">
        <v>894699360.60000002</v>
      </c>
      <c r="G745" s="124">
        <v>866780913.60000002</v>
      </c>
      <c r="H745" s="124">
        <v>0</v>
      </c>
      <c r="I745" s="125" t="s">
        <v>509</v>
      </c>
      <c r="J745" s="125" t="s">
        <v>1265</v>
      </c>
    </row>
    <row r="746" spans="1:10" hidden="1" x14ac:dyDescent="0.2">
      <c r="A746" s="123" t="s">
        <v>2402</v>
      </c>
      <c r="B746" s="123" t="s">
        <v>2251</v>
      </c>
      <c r="C746" s="123" t="s">
        <v>1988</v>
      </c>
      <c r="D746" s="123" t="s">
        <v>1989</v>
      </c>
      <c r="E746" s="123" t="s">
        <v>2236</v>
      </c>
      <c r="F746" s="124">
        <v>696995056</v>
      </c>
      <c r="G746" s="124">
        <v>532891605.64999998</v>
      </c>
      <c r="H746" s="124">
        <v>0</v>
      </c>
      <c r="I746" s="125" t="s">
        <v>509</v>
      </c>
      <c r="J746" s="125" t="s">
        <v>1265</v>
      </c>
    </row>
    <row r="747" spans="1:10" hidden="1" x14ac:dyDescent="0.2">
      <c r="A747" s="123" t="s">
        <v>2402</v>
      </c>
      <c r="B747" s="123" t="s">
        <v>2251</v>
      </c>
      <c r="C747" s="123" t="s">
        <v>2403</v>
      </c>
      <c r="D747" s="123" t="s">
        <v>2404</v>
      </c>
      <c r="E747" s="123" t="s">
        <v>2236</v>
      </c>
      <c r="F747" s="124">
        <v>6836626</v>
      </c>
      <c r="G747" s="124">
        <v>0</v>
      </c>
      <c r="H747" s="124">
        <v>0</v>
      </c>
      <c r="I747" s="125" t="s">
        <v>509</v>
      </c>
      <c r="J747" s="125" t="s">
        <v>1265</v>
      </c>
    </row>
    <row r="748" spans="1:10" hidden="1" x14ac:dyDescent="0.2">
      <c r="A748" s="123" t="s">
        <v>2402</v>
      </c>
      <c r="B748" s="123" t="s">
        <v>2251</v>
      </c>
      <c r="C748" s="123" t="s">
        <v>1276</v>
      </c>
      <c r="D748" s="123" t="s">
        <v>1277</v>
      </c>
      <c r="E748" s="123" t="s">
        <v>2236</v>
      </c>
      <c r="F748" s="124">
        <v>285265122.14999998</v>
      </c>
      <c r="G748" s="124">
        <v>161561283.84999999</v>
      </c>
      <c r="H748" s="124">
        <v>0</v>
      </c>
      <c r="I748" s="125" t="s">
        <v>509</v>
      </c>
      <c r="J748" s="125" t="s">
        <v>1265</v>
      </c>
    </row>
    <row r="749" spans="1:10" hidden="1" x14ac:dyDescent="0.2">
      <c r="A749" s="123" t="s">
        <v>2402</v>
      </c>
      <c r="B749" s="123" t="s">
        <v>2251</v>
      </c>
      <c r="C749" s="123" t="s">
        <v>2405</v>
      </c>
      <c r="D749" s="123" t="s">
        <v>2406</v>
      </c>
      <c r="E749" s="123" t="s">
        <v>2236</v>
      </c>
      <c r="F749" s="124">
        <v>396231705.18000001</v>
      </c>
      <c r="G749" s="124">
        <v>396207060.18000001</v>
      </c>
      <c r="H749" s="124">
        <v>0</v>
      </c>
      <c r="I749" s="125" t="s">
        <v>509</v>
      </c>
      <c r="J749" s="125" t="s">
        <v>1265</v>
      </c>
    </row>
    <row r="750" spans="1:10" hidden="1" x14ac:dyDescent="0.2">
      <c r="A750" s="123" t="s">
        <v>2402</v>
      </c>
      <c r="B750" s="123" t="s">
        <v>2251</v>
      </c>
      <c r="C750" s="123" t="s">
        <v>2407</v>
      </c>
      <c r="D750" s="123" t="s">
        <v>2408</v>
      </c>
      <c r="E750" s="123" t="s">
        <v>2236</v>
      </c>
      <c r="F750" s="124">
        <v>2243152516.8200002</v>
      </c>
      <c r="G750" s="124">
        <v>2231655525.7199998</v>
      </c>
      <c r="H750" s="124">
        <v>469867401</v>
      </c>
      <c r="I750" s="125" t="s">
        <v>509</v>
      </c>
      <c r="J750" s="125" t="s">
        <v>1265</v>
      </c>
    </row>
    <row r="751" spans="1:10" ht="10.5" hidden="1" x14ac:dyDescent="0.25">
      <c r="A751" s="126" t="s">
        <v>2409</v>
      </c>
      <c r="B751" s="126" t="s">
        <v>2410</v>
      </c>
      <c r="C751" s="126" t="s">
        <v>1248</v>
      </c>
      <c r="D751" s="126" t="s">
        <v>1248</v>
      </c>
      <c r="E751" s="126" t="s">
        <v>1248</v>
      </c>
      <c r="F751" s="127">
        <v>0</v>
      </c>
      <c r="G751" s="127">
        <v>0</v>
      </c>
      <c r="H751" s="127">
        <v>0</v>
      </c>
      <c r="I751" s="128" t="s">
        <v>509</v>
      </c>
      <c r="J751" s="128" t="s">
        <v>10</v>
      </c>
    </row>
    <row r="752" spans="1:10" hidden="1" x14ac:dyDescent="0.2">
      <c r="A752" s="123" t="s">
        <v>2411</v>
      </c>
      <c r="B752" s="123" t="s">
        <v>2412</v>
      </c>
      <c r="C752" s="123" t="s">
        <v>1262</v>
      </c>
      <c r="D752" s="123" t="s">
        <v>1263</v>
      </c>
      <c r="E752" s="123" t="s">
        <v>2236</v>
      </c>
      <c r="F752" s="124">
        <v>0</v>
      </c>
      <c r="G752" s="124">
        <v>0</v>
      </c>
      <c r="H752" s="124">
        <v>0</v>
      </c>
      <c r="I752" s="125" t="s">
        <v>509</v>
      </c>
      <c r="J752" s="125" t="s">
        <v>1265</v>
      </c>
    </row>
    <row r="753" spans="1:10" ht="10.5" hidden="1" x14ac:dyDescent="0.25">
      <c r="A753" s="126" t="s">
        <v>2413</v>
      </c>
      <c r="B753" s="126" t="s">
        <v>2414</v>
      </c>
      <c r="C753" s="126" t="s">
        <v>1248</v>
      </c>
      <c r="D753" s="126" t="s">
        <v>1248</v>
      </c>
      <c r="E753" s="126" t="s">
        <v>1248</v>
      </c>
      <c r="F753" s="127">
        <v>0</v>
      </c>
      <c r="G753" s="127">
        <v>0</v>
      </c>
      <c r="H753" s="127">
        <v>0</v>
      </c>
      <c r="I753" s="128" t="s">
        <v>509</v>
      </c>
      <c r="J753" s="128" t="s">
        <v>10</v>
      </c>
    </row>
    <row r="754" spans="1:10" hidden="1" x14ac:dyDescent="0.2">
      <c r="A754" s="123" t="s">
        <v>2415</v>
      </c>
      <c r="B754" s="123" t="s">
        <v>2416</v>
      </c>
      <c r="C754" s="123" t="s">
        <v>2407</v>
      </c>
      <c r="D754" s="123" t="s">
        <v>2408</v>
      </c>
      <c r="E754" s="123" t="s">
        <v>2236</v>
      </c>
      <c r="F754" s="124">
        <v>0</v>
      </c>
      <c r="G754" s="124">
        <v>0</v>
      </c>
      <c r="H754" s="124">
        <v>0</v>
      </c>
      <c r="I754" s="125" t="s">
        <v>509</v>
      </c>
      <c r="J754" s="125" t="s">
        <v>1265</v>
      </c>
    </row>
    <row r="755" spans="1:10" hidden="1" x14ac:dyDescent="0.2">
      <c r="A755" s="123" t="s">
        <v>2415</v>
      </c>
      <c r="B755" s="123" t="s">
        <v>2416</v>
      </c>
      <c r="C755" s="123" t="s">
        <v>2403</v>
      </c>
      <c r="D755" s="123" t="s">
        <v>2404</v>
      </c>
      <c r="E755" s="123" t="s">
        <v>2236</v>
      </c>
      <c r="F755" s="124">
        <v>0</v>
      </c>
      <c r="G755" s="124">
        <v>0</v>
      </c>
      <c r="H755" s="124">
        <v>0</v>
      </c>
      <c r="I755" s="125" t="s">
        <v>509</v>
      </c>
      <c r="J755" s="125" t="s">
        <v>1265</v>
      </c>
    </row>
    <row r="756" spans="1:10" hidden="1" x14ac:dyDescent="0.2">
      <c r="A756" s="123" t="s">
        <v>2415</v>
      </c>
      <c r="B756" s="123" t="s">
        <v>2416</v>
      </c>
      <c r="C756" s="123" t="s">
        <v>1988</v>
      </c>
      <c r="D756" s="123" t="s">
        <v>1989</v>
      </c>
      <c r="E756" s="123" t="s">
        <v>2236</v>
      </c>
      <c r="F756" s="124">
        <v>0</v>
      </c>
      <c r="G756" s="124">
        <v>0</v>
      </c>
      <c r="H756" s="124">
        <v>0</v>
      </c>
      <c r="I756" s="125" t="s">
        <v>509</v>
      </c>
      <c r="J756" s="125" t="s">
        <v>1265</v>
      </c>
    </row>
    <row r="757" spans="1:10" hidden="1" x14ac:dyDescent="0.2">
      <c r="A757" s="123" t="s">
        <v>2417</v>
      </c>
      <c r="B757" s="123" t="s">
        <v>2418</v>
      </c>
      <c r="C757" s="123" t="s">
        <v>1248</v>
      </c>
      <c r="D757" s="123" t="s">
        <v>1248</v>
      </c>
      <c r="E757" s="123" t="s">
        <v>1248</v>
      </c>
      <c r="F757" s="124">
        <v>0</v>
      </c>
      <c r="G757" s="124">
        <v>0</v>
      </c>
      <c r="H757" s="124">
        <v>0</v>
      </c>
      <c r="I757" s="125"/>
      <c r="J757" s="125"/>
    </row>
    <row r="758" spans="1:10" ht="10.5" hidden="1" x14ac:dyDescent="0.25">
      <c r="A758" s="126" t="s">
        <v>2419</v>
      </c>
      <c r="B758" s="126" t="s">
        <v>2420</v>
      </c>
      <c r="C758" s="126" t="s">
        <v>1248</v>
      </c>
      <c r="D758" s="126" t="s">
        <v>1248</v>
      </c>
      <c r="E758" s="126" t="s">
        <v>1248</v>
      </c>
      <c r="F758" s="127">
        <v>0</v>
      </c>
      <c r="G758" s="127">
        <v>0</v>
      </c>
      <c r="H758" s="127">
        <v>0</v>
      </c>
      <c r="I758" s="128" t="s">
        <v>509</v>
      </c>
      <c r="J758" s="128" t="s">
        <v>10</v>
      </c>
    </row>
    <row r="759" spans="1:10" hidden="1" x14ac:dyDescent="0.2">
      <c r="A759" s="123" t="s">
        <v>2421</v>
      </c>
      <c r="B759" s="123" t="s">
        <v>2422</v>
      </c>
      <c r="C759" s="123" t="s">
        <v>1262</v>
      </c>
      <c r="D759" s="123" t="s">
        <v>1263</v>
      </c>
      <c r="E759" s="123" t="s">
        <v>2236</v>
      </c>
      <c r="F759" s="124">
        <v>0</v>
      </c>
      <c r="G759" s="124">
        <v>0</v>
      </c>
      <c r="H759" s="124">
        <v>0</v>
      </c>
      <c r="I759" s="125" t="s">
        <v>509</v>
      </c>
      <c r="J759" s="125" t="s">
        <v>1265</v>
      </c>
    </row>
    <row r="760" spans="1:10" hidden="1" x14ac:dyDescent="0.2">
      <c r="A760" s="123" t="s">
        <v>2423</v>
      </c>
      <c r="B760" s="123" t="s">
        <v>2424</v>
      </c>
      <c r="C760" s="123" t="s">
        <v>1248</v>
      </c>
      <c r="D760" s="123" t="s">
        <v>1248</v>
      </c>
      <c r="E760" s="123" t="s">
        <v>1248</v>
      </c>
      <c r="F760" s="124">
        <v>1491165601</v>
      </c>
      <c r="G760" s="124">
        <v>0</v>
      </c>
      <c r="H760" s="124">
        <v>0</v>
      </c>
      <c r="I760" s="125"/>
      <c r="J760" s="125"/>
    </row>
    <row r="761" spans="1:10" ht="10.5" hidden="1" x14ac:dyDescent="0.25">
      <c r="A761" s="126" t="s">
        <v>2425</v>
      </c>
      <c r="B761" s="126" t="s">
        <v>2426</v>
      </c>
      <c r="C761" s="126" t="s">
        <v>1248</v>
      </c>
      <c r="D761" s="126" t="s">
        <v>1248</v>
      </c>
      <c r="E761" s="126" t="s">
        <v>1248</v>
      </c>
      <c r="F761" s="127">
        <v>1491165601</v>
      </c>
      <c r="G761" s="127">
        <v>0</v>
      </c>
      <c r="H761" s="127">
        <v>0</v>
      </c>
      <c r="I761" s="128" t="s">
        <v>509</v>
      </c>
      <c r="J761" s="128" t="s">
        <v>10</v>
      </c>
    </row>
    <row r="762" spans="1:10" hidden="1" x14ac:dyDescent="0.2">
      <c r="A762" s="123" t="s">
        <v>2427</v>
      </c>
      <c r="B762" s="123" t="s">
        <v>2428</v>
      </c>
      <c r="C762" s="123" t="s">
        <v>1262</v>
      </c>
      <c r="D762" s="123" t="s">
        <v>1263</v>
      </c>
      <c r="E762" s="123" t="s">
        <v>2236</v>
      </c>
      <c r="F762" s="124">
        <v>1491165601</v>
      </c>
      <c r="G762" s="124">
        <v>0</v>
      </c>
      <c r="H762" s="124">
        <v>0</v>
      </c>
      <c r="I762" s="125" t="s">
        <v>509</v>
      </c>
      <c r="J762" s="125" t="s">
        <v>1265</v>
      </c>
    </row>
    <row r="763" spans="1:10" hidden="1" x14ac:dyDescent="0.2">
      <c r="A763" s="123" t="s">
        <v>2429</v>
      </c>
      <c r="B763" s="123" t="s">
        <v>2430</v>
      </c>
      <c r="C763" s="123" t="s">
        <v>1248</v>
      </c>
      <c r="D763" s="123" t="s">
        <v>1248</v>
      </c>
      <c r="E763" s="123" t="s">
        <v>1248</v>
      </c>
      <c r="F763" s="124">
        <v>1225241197.8</v>
      </c>
      <c r="G763" s="124">
        <v>0</v>
      </c>
      <c r="H763" s="124">
        <v>0</v>
      </c>
      <c r="I763" s="125"/>
      <c r="J763" s="125"/>
    </row>
    <row r="764" spans="1:10" ht="10.5" hidden="1" x14ac:dyDescent="0.25">
      <c r="A764" s="126" t="s">
        <v>2431</v>
      </c>
      <c r="B764" s="126" t="s">
        <v>2432</v>
      </c>
      <c r="C764" s="126" t="s">
        <v>1248</v>
      </c>
      <c r="D764" s="126" t="s">
        <v>1248</v>
      </c>
      <c r="E764" s="126" t="s">
        <v>1248</v>
      </c>
      <c r="F764" s="127">
        <v>1225241197.8</v>
      </c>
      <c r="G764" s="127">
        <v>0</v>
      </c>
      <c r="H764" s="127">
        <v>0</v>
      </c>
      <c r="I764" s="128" t="s">
        <v>509</v>
      </c>
      <c r="J764" s="128" t="s">
        <v>10</v>
      </c>
    </row>
    <row r="765" spans="1:10" hidden="1" x14ac:dyDescent="0.2">
      <c r="A765" s="123" t="s">
        <v>2433</v>
      </c>
      <c r="B765" s="123" t="s">
        <v>2434</v>
      </c>
      <c r="C765" s="123" t="s">
        <v>2248</v>
      </c>
      <c r="D765" s="123" t="s">
        <v>2249</v>
      </c>
      <c r="E765" s="123" t="s">
        <v>2236</v>
      </c>
      <c r="F765" s="124">
        <v>1024544118</v>
      </c>
      <c r="G765" s="124">
        <v>0</v>
      </c>
      <c r="H765" s="124">
        <v>0</v>
      </c>
      <c r="I765" s="125" t="s">
        <v>509</v>
      </c>
      <c r="J765" s="125" t="s">
        <v>1265</v>
      </c>
    </row>
    <row r="766" spans="1:10" hidden="1" x14ac:dyDescent="0.2">
      <c r="A766" s="123" t="s">
        <v>2433</v>
      </c>
      <c r="B766" s="123" t="s">
        <v>2434</v>
      </c>
      <c r="C766" s="123" t="s">
        <v>2435</v>
      </c>
      <c r="D766" s="123" t="s">
        <v>2436</v>
      </c>
      <c r="E766" s="123" t="s">
        <v>2236</v>
      </c>
      <c r="F766" s="124">
        <v>62689</v>
      </c>
      <c r="G766" s="124">
        <v>0</v>
      </c>
      <c r="H766" s="124">
        <v>0</v>
      </c>
      <c r="I766" s="125" t="s">
        <v>509</v>
      </c>
      <c r="J766" s="125" t="s">
        <v>1265</v>
      </c>
    </row>
    <row r="767" spans="1:10" hidden="1" x14ac:dyDescent="0.2">
      <c r="A767" s="123" t="s">
        <v>2433</v>
      </c>
      <c r="B767" s="123" t="s">
        <v>2434</v>
      </c>
      <c r="C767" s="123" t="s">
        <v>1292</v>
      </c>
      <c r="D767" s="123" t="s">
        <v>1293</v>
      </c>
      <c r="E767" s="123" t="s">
        <v>2236</v>
      </c>
      <c r="F767" s="124">
        <v>136788835.80000001</v>
      </c>
      <c r="G767" s="124">
        <v>0</v>
      </c>
      <c r="H767" s="124">
        <v>0</v>
      </c>
      <c r="I767" s="125" t="s">
        <v>509</v>
      </c>
      <c r="J767" s="125" t="s">
        <v>1265</v>
      </c>
    </row>
    <row r="768" spans="1:10" hidden="1" x14ac:dyDescent="0.2">
      <c r="A768" s="123" t="s">
        <v>2433</v>
      </c>
      <c r="B768" s="123" t="s">
        <v>2434</v>
      </c>
      <c r="C768" s="123" t="s">
        <v>2437</v>
      </c>
      <c r="D768" s="123" t="s">
        <v>2438</v>
      </c>
      <c r="E768" s="123" t="s">
        <v>2236</v>
      </c>
      <c r="F768" s="124">
        <v>63845555</v>
      </c>
      <c r="G768" s="124">
        <v>0</v>
      </c>
      <c r="H768" s="124">
        <v>0</v>
      </c>
      <c r="I768" s="125" t="s">
        <v>509</v>
      </c>
      <c r="J768" s="125" t="s">
        <v>1265</v>
      </c>
    </row>
    <row r="769" spans="1:10" hidden="1" x14ac:dyDescent="0.2">
      <c r="A769" s="123" t="s">
        <v>2439</v>
      </c>
      <c r="B769" s="123" t="s">
        <v>2440</v>
      </c>
      <c r="C769" s="123" t="s">
        <v>1248</v>
      </c>
      <c r="D769" s="123" t="s">
        <v>1248</v>
      </c>
      <c r="E769" s="123" t="s">
        <v>1248</v>
      </c>
      <c r="F769" s="124">
        <v>2298834189.6799998</v>
      </c>
      <c r="G769" s="124">
        <v>1596707974</v>
      </c>
      <c r="H769" s="124">
        <v>1052482309.6</v>
      </c>
      <c r="I769" s="125"/>
      <c r="J769" s="125"/>
    </row>
    <row r="770" spans="1:10" hidden="1" x14ac:dyDescent="0.2">
      <c r="A770" s="123" t="s">
        <v>2441</v>
      </c>
      <c r="B770" s="123" t="s">
        <v>2442</v>
      </c>
      <c r="C770" s="123" t="s">
        <v>1248</v>
      </c>
      <c r="D770" s="123" t="s">
        <v>1248</v>
      </c>
      <c r="E770" s="123" t="s">
        <v>1248</v>
      </c>
      <c r="F770" s="124">
        <v>1072612298.41</v>
      </c>
      <c r="G770" s="124">
        <v>0</v>
      </c>
      <c r="H770" s="124">
        <v>0</v>
      </c>
      <c r="I770" s="125"/>
      <c r="J770" s="125"/>
    </row>
    <row r="771" spans="1:10" hidden="1" x14ac:dyDescent="0.2">
      <c r="A771" s="123" t="s">
        <v>2443</v>
      </c>
      <c r="B771" s="123" t="s">
        <v>2230</v>
      </c>
      <c r="C771" s="123" t="s">
        <v>1248</v>
      </c>
      <c r="D771" s="123" t="s">
        <v>1248</v>
      </c>
      <c r="E771" s="123" t="s">
        <v>1248</v>
      </c>
      <c r="F771" s="124">
        <v>1072612298.41</v>
      </c>
      <c r="G771" s="124">
        <v>0</v>
      </c>
      <c r="H771" s="124">
        <v>0</v>
      </c>
      <c r="I771" s="125"/>
      <c r="J771" s="125"/>
    </row>
    <row r="772" spans="1:10" hidden="1" x14ac:dyDescent="0.2">
      <c r="A772" s="123" t="s">
        <v>2444</v>
      </c>
      <c r="B772" s="123" t="s">
        <v>2445</v>
      </c>
      <c r="C772" s="123" t="s">
        <v>1248</v>
      </c>
      <c r="D772" s="123" t="s">
        <v>1248</v>
      </c>
      <c r="E772" s="123" t="s">
        <v>1248</v>
      </c>
      <c r="F772" s="124">
        <v>1072612298.41</v>
      </c>
      <c r="G772" s="124">
        <v>0</v>
      </c>
      <c r="H772" s="124">
        <v>0</v>
      </c>
      <c r="I772" s="125"/>
      <c r="J772" s="125"/>
    </row>
    <row r="773" spans="1:10" ht="10.5" hidden="1" x14ac:dyDescent="0.25">
      <c r="A773" s="126" t="s">
        <v>2446</v>
      </c>
      <c r="B773" s="126" t="s">
        <v>2447</v>
      </c>
      <c r="C773" s="126" t="s">
        <v>1248</v>
      </c>
      <c r="D773" s="126" t="s">
        <v>1248</v>
      </c>
      <c r="E773" s="126" t="s">
        <v>1248</v>
      </c>
      <c r="F773" s="127">
        <v>1072612298.41</v>
      </c>
      <c r="G773" s="127">
        <v>0</v>
      </c>
      <c r="H773" s="127">
        <v>0</v>
      </c>
      <c r="I773" s="128" t="s">
        <v>509</v>
      </c>
      <c r="J773" s="128" t="s">
        <v>10</v>
      </c>
    </row>
    <row r="774" spans="1:10" hidden="1" x14ac:dyDescent="0.2">
      <c r="A774" s="123" t="s">
        <v>2448</v>
      </c>
      <c r="B774" s="123" t="s">
        <v>2350</v>
      </c>
      <c r="C774" s="123" t="s">
        <v>1262</v>
      </c>
      <c r="D774" s="123" t="s">
        <v>1263</v>
      </c>
      <c r="E774" s="123" t="s">
        <v>2236</v>
      </c>
      <c r="F774" s="124">
        <v>22132107.010000002</v>
      </c>
      <c r="G774" s="124">
        <v>0</v>
      </c>
      <c r="H774" s="124">
        <v>0</v>
      </c>
      <c r="I774" s="125" t="s">
        <v>509</v>
      </c>
      <c r="J774" s="125" t="s">
        <v>1265</v>
      </c>
    </row>
    <row r="775" spans="1:10" hidden="1" x14ac:dyDescent="0.2">
      <c r="A775" s="123" t="s">
        <v>2448</v>
      </c>
      <c r="B775" s="123" t="s">
        <v>2449</v>
      </c>
      <c r="C775" s="123" t="s">
        <v>1262</v>
      </c>
      <c r="D775" s="123" t="s">
        <v>1263</v>
      </c>
      <c r="E775" s="123" t="s">
        <v>2236</v>
      </c>
      <c r="F775" s="124">
        <v>596466240.39999998</v>
      </c>
      <c r="G775" s="124">
        <v>0</v>
      </c>
      <c r="H775" s="124">
        <v>0</v>
      </c>
      <c r="I775" s="125" t="s">
        <v>509</v>
      </c>
      <c r="J775" s="125" t="s">
        <v>1265</v>
      </c>
    </row>
    <row r="776" spans="1:10" hidden="1" x14ac:dyDescent="0.2">
      <c r="A776" s="123" t="s">
        <v>2448</v>
      </c>
      <c r="B776" s="123" t="s">
        <v>2350</v>
      </c>
      <c r="C776" s="123" t="s">
        <v>1276</v>
      </c>
      <c r="D776" s="123" t="s">
        <v>1277</v>
      </c>
      <c r="E776" s="123" t="s">
        <v>2236</v>
      </c>
      <c r="F776" s="124">
        <v>434120141</v>
      </c>
      <c r="G776" s="124">
        <v>0</v>
      </c>
      <c r="H776" s="124">
        <v>0</v>
      </c>
      <c r="I776" s="125" t="s">
        <v>509</v>
      </c>
      <c r="J776" s="125" t="s">
        <v>1265</v>
      </c>
    </row>
    <row r="777" spans="1:10" hidden="1" x14ac:dyDescent="0.2">
      <c r="A777" s="123" t="s">
        <v>2448</v>
      </c>
      <c r="B777" s="123" t="s">
        <v>2350</v>
      </c>
      <c r="C777" s="123" t="s">
        <v>2363</v>
      </c>
      <c r="D777" s="123" t="s">
        <v>2364</v>
      </c>
      <c r="E777" s="123" t="s">
        <v>2236</v>
      </c>
      <c r="F777" s="124">
        <v>19893810</v>
      </c>
      <c r="G777" s="124">
        <v>0</v>
      </c>
      <c r="H777" s="124">
        <v>0</v>
      </c>
      <c r="I777" s="125" t="s">
        <v>509</v>
      </c>
      <c r="J777" s="125" t="s">
        <v>1265</v>
      </c>
    </row>
    <row r="778" spans="1:10" hidden="1" x14ac:dyDescent="0.2">
      <c r="A778" s="123" t="s">
        <v>2448</v>
      </c>
      <c r="B778" s="123" t="s">
        <v>2449</v>
      </c>
      <c r="C778" s="123" t="s">
        <v>2450</v>
      </c>
      <c r="D778" s="123" t="s">
        <v>2451</v>
      </c>
      <c r="E778" s="123" t="s">
        <v>2236</v>
      </c>
      <c r="F778" s="124">
        <v>0</v>
      </c>
      <c r="G778" s="124">
        <v>0</v>
      </c>
      <c r="H778" s="124">
        <v>0</v>
      </c>
      <c r="I778" s="125" t="s">
        <v>509</v>
      </c>
      <c r="J778" s="125" t="s">
        <v>1265</v>
      </c>
    </row>
    <row r="779" spans="1:10" hidden="1" x14ac:dyDescent="0.2">
      <c r="A779" s="123" t="s">
        <v>2452</v>
      </c>
      <c r="B779" s="123" t="s">
        <v>2230</v>
      </c>
      <c r="C779" s="123" t="s">
        <v>1248</v>
      </c>
      <c r="D779" s="123" t="s">
        <v>1248</v>
      </c>
      <c r="E779" s="123" t="s">
        <v>1248</v>
      </c>
      <c r="F779" s="124">
        <v>2298834189.6799998</v>
      </c>
      <c r="G779" s="124">
        <v>1596707974</v>
      </c>
      <c r="H779" s="124">
        <v>1052482309.6</v>
      </c>
      <c r="I779" s="125"/>
      <c r="J779" s="125"/>
    </row>
    <row r="780" spans="1:10" hidden="1" x14ac:dyDescent="0.2">
      <c r="A780" s="123" t="s">
        <v>2453</v>
      </c>
      <c r="B780" s="123" t="s">
        <v>2445</v>
      </c>
      <c r="C780" s="123" t="s">
        <v>1248</v>
      </c>
      <c r="D780" s="123" t="s">
        <v>1248</v>
      </c>
      <c r="E780" s="123" t="s">
        <v>1248</v>
      </c>
      <c r="F780" s="124">
        <v>24121004</v>
      </c>
      <c r="G780" s="124">
        <v>0</v>
      </c>
      <c r="H780" s="124">
        <v>0</v>
      </c>
      <c r="I780" s="125"/>
      <c r="J780" s="125"/>
    </row>
    <row r="781" spans="1:10" ht="10.5" hidden="1" x14ac:dyDescent="0.25">
      <c r="A781" s="126" t="s">
        <v>2454</v>
      </c>
      <c r="B781" s="126" t="s">
        <v>2447</v>
      </c>
      <c r="C781" s="126" t="s">
        <v>1248</v>
      </c>
      <c r="D781" s="126" t="s">
        <v>1248</v>
      </c>
      <c r="E781" s="126" t="s">
        <v>1248</v>
      </c>
      <c r="F781" s="127">
        <v>24121004</v>
      </c>
      <c r="G781" s="127">
        <v>0</v>
      </c>
      <c r="H781" s="127">
        <v>0</v>
      </c>
      <c r="I781" s="128" t="s">
        <v>509</v>
      </c>
      <c r="J781" s="128" t="s">
        <v>10</v>
      </c>
    </row>
    <row r="782" spans="1:10" hidden="1" x14ac:dyDescent="0.2">
      <c r="A782" s="123" t="s">
        <v>2455</v>
      </c>
      <c r="B782" s="123" t="s">
        <v>2350</v>
      </c>
      <c r="C782" s="123" t="s">
        <v>2450</v>
      </c>
      <c r="D782" s="123" t="s">
        <v>2451</v>
      </c>
      <c r="E782" s="123" t="s">
        <v>2236</v>
      </c>
      <c r="F782" s="124">
        <v>24121004</v>
      </c>
      <c r="G782" s="124">
        <v>0</v>
      </c>
      <c r="H782" s="124">
        <v>0</v>
      </c>
      <c r="I782" s="125" t="s">
        <v>509</v>
      </c>
      <c r="J782" s="125" t="s">
        <v>1265</v>
      </c>
    </row>
    <row r="783" spans="1:10" hidden="1" x14ac:dyDescent="0.2">
      <c r="A783" s="123" t="s">
        <v>2456</v>
      </c>
      <c r="B783" s="123" t="s">
        <v>2457</v>
      </c>
      <c r="C783" s="123" t="s">
        <v>1248</v>
      </c>
      <c r="D783" s="123" t="s">
        <v>1248</v>
      </c>
      <c r="E783" s="123" t="s">
        <v>1248</v>
      </c>
      <c r="F783" s="124">
        <v>2274713185.6799998</v>
      </c>
      <c r="G783" s="124">
        <v>1596707974</v>
      </c>
      <c r="H783" s="124">
        <v>1052482309.6</v>
      </c>
      <c r="I783" s="125"/>
      <c r="J783" s="125"/>
    </row>
    <row r="784" spans="1:10" ht="10.5" hidden="1" x14ac:dyDescent="0.25">
      <c r="A784" s="126" t="s">
        <v>2458</v>
      </c>
      <c r="B784" s="126" t="s">
        <v>2459</v>
      </c>
      <c r="C784" s="126" t="s">
        <v>1248</v>
      </c>
      <c r="D784" s="126" t="s">
        <v>1248</v>
      </c>
      <c r="E784" s="126" t="s">
        <v>1248</v>
      </c>
      <c r="F784" s="127">
        <v>2274713185.6799998</v>
      </c>
      <c r="G784" s="127">
        <v>1596707974</v>
      </c>
      <c r="H784" s="127">
        <v>1052482309.6</v>
      </c>
      <c r="I784" s="128" t="s">
        <v>509</v>
      </c>
      <c r="J784" s="128" t="s">
        <v>10</v>
      </c>
    </row>
    <row r="785" spans="1:10" hidden="1" x14ac:dyDescent="0.2">
      <c r="A785" s="123" t="s">
        <v>2460</v>
      </c>
      <c r="B785" s="123" t="s">
        <v>2461</v>
      </c>
      <c r="C785" s="123" t="s">
        <v>1276</v>
      </c>
      <c r="D785" s="123" t="s">
        <v>1277</v>
      </c>
      <c r="E785" s="123" t="s">
        <v>2236</v>
      </c>
      <c r="F785" s="124">
        <v>0</v>
      </c>
      <c r="G785" s="124">
        <v>0</v>
      </c>
      <c r="H785" s="124">
        <v>0</v>
      </c>
      <c r="I785" s="125" t="s">
        <v>509</v>
      </c>
      <c r="J785" s="125" t="s">
        <v>1265</v>
      </c>
    </row>
    <row r="786" spans="1:10" hidden="1" x14ac:dyDescent="0.2">
      <c r="A786" s="123" t="s">
        <v>2462</v>
      </c>
      <c r="B786" s="123" t="s">
        <v>1808</v>
      </c>
      <c r="C786" s="123" t="s">
        <v>1276</v>
      </c>
      <c r="D786" s="123" t="s">
        <v>1277</v>
      </c>
      <c r="E786" s="123" t="s">
        <v>2236</v>
      </c>
      <c r="F786" s="124">
        <v>300000000</v>
      </c>
      <c r="G786" s="124">
        <v>299999910</v>
      </c>
      <c r="H786" s="124">
        <v>214922460</v>
      </c>
      <c r="I786" s="125" t="s">
        <v>509</v>
      </c>
      <c r="J786" s="125" t="s">
        <v>1265</v>
      </c>
    </row>
    <row r="787" spans="1:10" hidden="1" x14ac:dyDescent="0.2">
      <c r="A787" s="123" t="s">
        <v>2463</v>
      </c>
      <c r="B787" s="123" t="s">
        <v>1808</v>
      </c>
      <c r="C787" s="123" t="s">
        <v>1262</v>
      </c>
      <c r="D787" s="123" t="s">
        <v>1263</v>
      </c>
      <c r="E787" s="123" t="s">
        <v>2236</v>
      </c>
      <c r="F787" s="124">
        <v>226364871</v>
      </c>
      <c r="G787" s="124">
        <v>121338837</v>
      </c>
      <c r="H787" s="124">
        <v>0</v>
      </c>
      <c r="I787" s="125" t="s">
        <v>509</v>
      </c>
      <c r="J787" s="125" t="s">
        <v>1265</v>
      </c>
    </row>
    <row r="788" spans="1:10" hidden="1" x14ac:dyDescent="0.2">
      <c r="A788" s="123" t="s">
        <v>2463</v>
      </c>
      <c r="B788" s="123" t="s">
        <v>1808</v>
      </c>
      <c r="C788" s="123" t="s">
        <v>1276</v>
      </c>
      <c r="D788" s="123" t="s">
        <v>1277</v>
      </c>
      <c r="E788" s="123" t="s">
        <v>2236</v>
      </c>
      <c r="F788" s="124">
        <v>100000000</v>
      </c>
      <c r="G788" s="124">
        <v>100000000</v>
      </c>
      <c r="H788" s="124">
        <v>99952190</v>
      </c>
      <c r="I788" s="125" t="s">
        <v>509</v>
      </c>
      <c r="J788" s="125" t="s">
        <v>1265</v>
      </c>
    </row>
    <row r="789" spans="1:10" hidden="1" x14ac:dyDescent="0.2">
      <c r="A789" s="123" t="s">
        <v>2463</v>
      </c>
      <c r="B789" s="123" t="s">
        <v>1808</v>
      </c>
      <c r="C789" s="123" t="s">
        <v>2464</v>
      </c>
      <c r="D789" s="123" t="s">
        <v>2465</v>
      </c>
      <c r="E789" s="123" t="s">
        <v>2236</v>
      </c>
      <c r="F789" s="124">
        <v>535713185.68000001</v>
      </c>
      <c r="G789" s="124">
        <v>0</v>
      </c>
      <c r="H789" s="124">
        <v>0</v>
      </c>
      <c r="I789" s="125" t="s">
        <v>509</v>
      </c>
      <c r="J789" s="125" t="s">
        <v>1265</v>
      </c>
    </row>
    <row r="790" spans="1:10" hidden="1" x14ac:dyDescent="0.2">
      <c r="A790" s="123" t="s">
        <v>2466</v>
      </c>
      <c r="B790" s="123" t="s">
        <v>2467</v>
      </c>
      <c r="C790" s="123" t="s">
        <v>1262</v>
      </c>
      <c r="D790" s="123" t="s">
        <v>1263</v>
      </c>
      <c r="E790" s="123" t="s">
        <v>2236</v>
      </c>
      <c r="F790" s="124">
        <v>14164668</v>
      </c>
      <c r="G790" s="124">
        <v>14164668</v>
      </c>
      <c r="H790" s="124">
        <v>0</v>
      </c>
      <c r="I790" s="125" t="s">
        <v>509</v>
      </c>
      <c r="J790" s="125" t="s">
        <v>1265</v>
      </c>
    </row>
    <row r="791" spans="1:10" hidden="1" x14ac:dyDescent="0.2">
      <c r="A791" s="123" t="s">
        <v>2468</v>
      </c>
      <c r="B791" s="123" t="s">
        <v>2469</v>
      </c>
      <c r="C791" s="123" t="s">
        <v>1262</v>
      </c>
      <c r="D791" s="123" t="s">
        <v>1263</v>
      </c>
      <c r="E791" s="123" t="s">
        <v>2236</v>
      </c>
      <c r="F791" s="124">
        <v>358341196</v>
      </c>
      <c r="G791" s="124">
        <v>357384559</v>
      </c>
      <c r="H791" s="124">
        <v>158237659.59999999</v>
      </c>
      <c r="I791" s="125" t="s">
        <v>509</v>
      </c>
      <c r="J791" s="125" t="s">
        <v>1265</v>
      </c>
    </row>
    <row r="792" spans="1:10" hidden="1" x14ac:dyDescent="0.2">
      <c r="A792" s="123" t="s">
        <v>2470</v>
      </c>
      <c r="B792" s="123" t="s">
        <v>1388</v>
      </c>
      <c r="C792" s="123" t="s">
        <v>1262</v>
      </c>
      <c r="D792" s="123" t="s">
        <v>1263</v>
      </c>
      <c r="E792" s="123" t="s">
        <v>2236</v>
      </c>
      <c r="F792" s="124">
        <v>42900000</v>
      </c>
      <c r="G792" s="124">
        <v>42900000</v>
      </c>
      <c r="H792" s="124">
        <v>33000000</v>
      </c>
      <c r="I792" s="125" t="s">
        <v>509</v>
      </c>
      <c r="J792" s="125" t="s">
        <v>1265</v>
      </c>
    </row>
    <row r="793" spans="1:10" hidden="1" x14ac:dyDescent="0.2">
      <c r="A793" s="123" t="s">
        <v>2471</v>
      </c>
      <c r="B793" s="123" t="s">
        <v>1391</v>
      </c>
      <c r="C793" s="123" t="s">
        <v>1262</v>
      </c>
      <c r="D793" s="123" t="s">
        <v>1263</v>
      </c>
      <c r="E793" s="123" t="s">
        <v>2236</v>
      </c>
      <c r="F793" s="124">
        <v>79250000</v>
      </c>
      <c r="G793" s="124">
        <v>79250000</v>
      </c>
      <c r="H793" s="124">
        <v>64500000</v>
      </c>
      <c r="I793" s="125" t="s">
        <v>509</v>
      </c>
      <c r="J793" s="125" t="s">
        <v>1265</v>
      </c>
    </row>
    <row r="794" spans="1:10" hidden="1" x14ac:dyDescent="0.2">
      <c r="A794" s="123" t="s">
        <v>2472</v>
      </c>
      <c r="B794" s="123" t="s">
        <v>2251</v>
      </c>
      <c r="C794" s="123" t="s">
        <v>1262</v>
      </c>
      <c r="D794" s="123" t="s">
        <v>1263</v>
      </c>
      <c r="E794" s="123" t="s">
        <v>2236</v>
      </c>
      <c r="F794" s="124">
        <v>617979265</v>
      </c>
      <c r="G794" s="124">
        <v>581670000</v>
      </c>
      <c r="H794" s="124">
        <v>481870000</v>
      </c>
      <c r="I794" s="125" t="s">
        <v>509</v>
      </c>
      <c r="J794" s="125" t="s">
        <v>1265</v>
      </c>
    </row>
    <row r="795" spans="1:10" ht="10.5" hidden="1" x14ac:dyDescent="0.25">
      <c r="A795" s="120" t="s">
        <v>2473</v>
      </c>
      <c r="B795" s="120" t="s">
        <v>2474</v>
      </c>
      <c r="C795" s="120" t="s">
        <v>1248</v>
      </c>
      <c r="D795" s="120" t="s">
        <v>1248</v>
      </c>
      <c r="E795" s="120" t="s">
        <v>1248</v>
      </c>
      <c r="F795" s="121">
        <v>8727872867.8400002</v>
      </c>
      <c r="G795" s="121">
        <v>6272854720</v>
      </c>
      <c r="H795" s="121">
        <v>3738908800</v>
      </c>
      <c r="I795" s="122"/>
      <c r="J795" s="122" t="s">
        <v>1241</v>
      </c>
    </row>
    <row r="796" spans="1:10" hidden="1" x14ac:dyDescent="0.2">
      <c r="A796" s="123" t="s">
        <v>2475</v>
      </c>
      <c r="B796" s="123" t="s">
        <v>2476</v>
      </c>
      <c r="C796" s="123" t="s">
        <v>1248</v>
      </c>
      <c r="D796" s="123" t="s">
        <v>1248</v>
      </c>
      <c r="E796" s="123" t="s">
        <v>1248</v>
      </c>
      <c r="F796" s="124">
        <v>8575739960.8400002</v>
      </c>
      <c r="G796" s="124">
        <v>6272854720</v>
      </c>
      <c r="H796" s="124">
        <v>3738908800</v>
      </c>
      <c r="I796" s="125"/>
      <c r="J796" s="125"/>
    </row>
    <row r="797" spans="1:10" hidden="1" x14ac:dyDescent="0.2">
      <c r="A797" s="123" t="s">
        <v>2477</v>
      </c>
      <c r="B797" s="123" t="s">
        <v>2478</v>
      </c>
      <c r="C797" s="123" t="s">
        <v>1248</v>
      </c>
      <c r="D797" s="123" t="s">
        <v>1248</v>
      </c>
      <c r="E797" s="123" t="s">
        <v>1248</v>
      </c>
      <c r="F797" s="124">
        <v>8575739960.8400002</v>
      </c>
      <c r="G797" s="124">
        <v>6272854720</v>
      </c>
      <c r="H797" s="124">
        <v>3738908800</v>
      </c>
      <c r="I797" s="125"/>
      <c r="J797" s="125"/>
    </row>
    <row r="798" spans="1:10" hidden="1" x14ac:dyDescent="0.2">
      <c r="A798" s="123" t="s">
        <v>2479</v>
      </c>
      <c r="B798" s="123" t="s">
        <v>2480</v>
      </c>
      <c r="C798" s="123" t="s">
        <v>1248</v>
      </c>
      <c r="D798" s="123" t="s">
        <v>1248</v>
      </c>
      <c r="E798" s="123" t="s">
        <v>1248</v>
      </c>
      <c r="F798" s="124">
        <v>150000000</v>
      </c>
      <c r="G798" s="124">
        <v>0</v>
      </c>
      <c r="H798" s="124">
        <v>0</v>
      </c>
      <c r="I798" s="125"/>
      <c r="J798" s="125"/>
    </row>
    <row r="799" spans="1:10" ht="10.5" hidden="1" x14ac:dyDescent="0.25">
      <c r="A799" s="126" t="s">
        <v>2481</v>
      </c>
      <c r="B799" s="126" t="s">
        <v>2482</v>
      </c>
      <c r="C799" s="126" t="s">
        <v>1248</v>
      </c>
      <c r="D799" s="126" t="s">
        <v>1248</v>
      </c>
      <c r="E799" s="126" t="s">
        <v>1248</v>
      </c>
      <c r="F799" s="127">
        <v>150000000</v>
      </c>
      <c r="G799" s="127">
        <v>0</v>
      </c>
      <c r="H799" s="127">
        <v>0</v>
      </c>
      <c r="I799" s="128" t="s">
        <v>502</v>
      </c>
      <c r="J799" s="128" t="s">
        <v>10</v>
      </c>
    </row>
    <row r="800" spans="1:10" hidden="1" x14ac:dyDescent="0.2">
      <c r="A800" s="123" t="s">
        <v>2483</v>
      </c>
      <c r="B800" s="123" t="s">
        <v>2484</v>
      </c>
      <c r="C800" s="123" t="s">
        <v>2485</v>
      </c>
      <c r="D800" s="123" t="s">
        <v>2486</v>
      </c>
      <c r="E800" s="123" t="s">
        <v>2474</v>
      </c>
      <c r="F800" s="124">
        <v>35010000</v>
      </c>
      <c r="G800" s="124">
        <v>0</v>
      </c>
      <c r="H800" s="124">
        <v>0</v>
      </c>
      <c r="I800" s="125" t="s">
        <v>502</v>
      </c>
      <c r="J800" s="125" t="s">
        <v>1265</v>
      </c>
    </row>
    <row r="801" spans="1:10" hidden="1" x14ac:dyDescent="0.2">
      <c r="A801" s="123" t="s">
        <v>2483</v>
      </c>
      <c r="B801" s="123" t="s">
        <v>2484</v>
      </c>
      <c r="C801" s="123" t="s">
        <v>1292</v>
      </c>
      <c r="D801" s="123" t="s">
        <v>1293</v>
      </c>
      <c r="E801" s="123" t="s">
        <v>2474</v>
      </c>
      <c r="F801" s="124">
        <v>0</v>
      </c>
      <c r="G801" s="124">
        <v>0</v>
      </c>
      <c r="H801" s="124">
        <v>0</v>
      </c>
      <c r="I801" s="125" t="s">
        <v>502</v>
      </c>
      <c r="J801" s="125" t="s">
        <v>1265</v>
      </c>
    </row>
    <row r="802" spans="1:10" hidden="1" x14ac:dyDescent="0.2">
      <c r="A802" s="123" t="s">
        <v>2483</v>
      </c>
      <c r="B802" s="123" t="s">
        <v>2484</v>
      </c>
      <c r="C802" s="123" t="s">
        <v>1276</v>
      </c>
      <c r="D802" s="123" t="s">
        <v>1277</v>
      </c>
      <c r="E802" s="123" t="s">
        <v>2474</v>
      </c>
      <c r="F802" s="124">
        <v>50000000</v>
      </c>
      <c r="G802" s="124">
        <v>0</v>
      </c>
      <c r="H802" s="124">
        <v>0</v>
      </c>
      <c r="I802" s="125" t="s">
        <v>502</v>
      </c>
      <c r="J802" s="125" t="s">
        <v>1265</v>
      </c>
    </row>
    <row r="803" spans="1:10" hidden="1" x14ac:dyDescent="0.2">
      <c r="A803" s="123" t="s">
        <v>2487</v>
      </c>
      <c r="B803" s="123" t="s">
        <v>2488</v>
      </c>
      <c r="C803" s="123" t="s">
        <v>2485</v>
      </c>
      <c r="D803" s="123" t="s">
        <v>2486</v>
      </c>
      <c r="E803" s="123" t="s">
        <v>2474</v>
      </c>
      <c r="F803" s="124">
        <v>64990000</v>
      </c>
      <c r="G803" s="124">
        <v>0</v>
      </c>
      <c r="H803" s="124">
        <v>0</v>
      </c>
      <c r="I803" s="125" t="s">
        <v>502</v>
      </c>
      <c r="J803" s="125" t="s">
        <v>1265</v>
      </c>
    </row>
    <row r="804" spans="1:10" hidden="1" x14ac:dyDescent="0.2">
      <c r="A804" s="123" t="s">
        <v>2489</v>
      </c>
      <c r="B804" s="123" t="s">
        <v>2490</v>
      </c>
      <c r="C804" s="123" t="s">
        <v>1248</v>
      </c>
      <c r="D804" s="123" t="s">
        <v>1248</v>
      </c>
      <c r="E804" s="123" t="s">
        <v>1248</v>
      </c>
      <c r="F804" s="124">
        <v>5627283884.8400002</v>
      </c>
      <c r="G804" s="124">
        <v>4478256720</v>
      </c>
      <c r="H804" s="124">
        <v>2837358800</v>
      </c>
      <c r="I804" s="125"/>
      <c r="J804" s="125"/>
    </row>
    <row r="805" spans="1:10" ht="10.5" hidden="1" x14ac:dyDescent="0.25">
      <c r="A805" s="126" t="s">
        <v>2491</v>
      </c>
      <c r="B805" s="126" t="s">
        <v>2492</v>
      </c>
      <c r="C805" s="126" t="s">
        <v>1248</v>
      </c>
      <c r="D805" s="126" t="s">
        <v>1248</v>
      </c>
      <c r="E805" s="126" t="s">
        <v>1248</v>
      </c>
      <c r="F805" s="127">
        <v>2985674964.8400002</v>
      </c>
      <c r="G805" s="127">
        <v>1836647800</v>
      </c>
      <c r="H805" s="127">
        <v>319725920</v>
      </c>
      <c r="I805" s="128" t="s">
        <v>502</v>
      </c>
      <c r="J805" s="128" t="s">
        <v>10</v>
      </c>
    </row>
    <row r="806" spans="1:10" hidden="1" x14ac:dyDescent="0.2">
      <c r="A806" s="123" t="s">
        <v>2493</v>
      </c>
      <c r="B806" s="123" t="s">
        <v>2494</v>
      </c>
      <c r="C806" s="123" t="s">
        <v>2495</v>
      </c>
      <c r="D806" s="123" t="s">
        <v>2496</v>
      </c>
      <c r="E806" s="123" t="s">
        <v>2474</v>
      </c>
      <c r="F806" s="124">
        <v>90000000</v>
      </c>
      <c r="G806" s="124">
        <v>84000000</v>
      </c>
      <c r="H806" s="124">
        <v>20000000</v>
      </c>
      <c r="I806" s="125" t="s">
        <v>502</v>
      </c>
      <c r="J806" s="125" t="s">
        <v>1265</v>
      </c>
    </row>
    <row r="807" spans="1:10" hidden="1" x14ac:dyDescent="0.2">
      <c r="A807" s="123" t="s">
        <v>2497</v>
      </c>
      <c r="B807" s="123" t="s">
        <v>2498</v>
      </c>
      <c r="C807" s="123" t="s">
        <v>2495</v>
      </c>
      <c r="D807" s="123" t="s">
        <v>2496</v>
      </c>
      <c r="E807" s="123" t="s">
        <v>2474</v>
      </c>
      <c r="F807" s="124">
        <v>392122022.66000003</v>
      </c>
      <c r="G807" s="124">
        <v>299000000</v>
      </c>
      <c r="H807" s="124">
        <v>43600000</v>
      </c>
      <c r="I807" s="125" t="s">
        <v>502</v>
      </c>
      <c r="J807" s="125" t="s">
        <v>1265</v>
      </c>
    </row>
    <row r="808" spans="1:10" hidden="1" x14ac:dyDescent="0.2">
      <c r="A808" s="123" t="s">
        <v>2499</v>
      </c>
      <c r="B808" s="123" t="s">
        <v>1940</v>
      </c>
      <c r="C808" s="123" t="s">
        <v>1262</v>
      </c>
      <c r="D808" s="123" t="s">
        <v>1263</v>
      </c>
      <c r="E808" s="123" t="s">
        <v>2474</v>
      </c>
      <c r="F808" s="124">
        <v>3000000</v>
      </c>
      <c r="G808" s="124">
        <v>3000000</v>
      </c>
      <c r="H808" s="124">
        <v>3000000</v>
      </c>
      <c r="I808" s="125" t="s">
        <v>502</v>
      </c>
      <c r="J808" s="125" t="s">
        <v>1265</v>
      </c>
    </row>
    <row r="809" spans="1:10" hidden="1" x14ac:dyDescent="0.2">
      <c r="A809" s="123" t="s">
        <v>2499</v>
      </c>
      <c r="B809" s="123" t="s">
        <v>1940</v>
      </c>
      <c r="C809" s="123" t="s">
        <v>2495</v>
      </c>
      <c r="D809" s="123" t="s">
        <v>2496</v>
      </c>
      <c r="E809" s="123" t="s">
        <v>2474</v>
      </c>
      <c r="F809" s="124">
        <v>807740350.10000002</v>
      </c>
      <c r="G809" s="124">
        <v>694620620</v>
      </c>
      <c r="H809" s="124">
        <v>183805920</v>
      </c>
      <c r="I809" s="125" t="s">
        <v>502</v>
      </c>
      <c r="J809" s="125" t="s">
        <v>1265</v>
      </c>
    </row>
    <row r="810" spans="1:10" hidden="1" x14ac:dyDescent="0.2">
      <c r="A810" s="123" t="s">
        <v>2499</v>
      </c>
      <c r="B810" s="123" t="s">
        <v>1940</v>
      </c>
      <c r="C810" s="123" t="s">
        <v>2485</v>
      </c>
      <c r="D810" s="123" t="s">
        <v>2486</v>
      </c>
      <c r="E810" s="123" t="s">
        <v>2474</v>
      </c>
      <c r="F810" s="124">
        <v>124448210</v>
      </c>
      <c r="G810" s="124">
        <v>124448210</v>
      </c>
      <c r="H810" s="124">
        <v>24320000</v>
      </c>
      <c r="I810" s="125" t="s">
        <v>502</v>
      </c>
      <c r="J810" s="125" t="s">
        <v>1265</v>
      </c>
    </row>
    <row r="811" spans="1:10" hidden="1" x14ac:dyDescent="0.2">
      <c r="A811" s="123" t="s">
        <v>2499</v>
      </c>
      <c r="B811" s="123" t="s">
        <v>1940</v>
      </c>
      <c r="C811" s="123" t="s">
        <v>1292</v>
      </c>
      <c r="D811" s="123" t="s">
        <v>1293</v>
      </c>
      <c r="E811" s="123" t="s">
        <v>2474</v>
      </c>
      <c r="F811" s="124">
        <v>0</v>
      </c>
      <c r="G811" s="124">
        <v>0</v>
      </c>
      <c r="H811" s="124">
        <v>0</v>
      </c>
      <c r="I811" s="125" t="s">
        <v>502</v>
      </c>
      <c r="J811" s="125" t="s">
        <v>1265</v>
      </c>
    </row>
    <row r="812" spans="1:10" hidden="1" x14ac:dyDescent="0.2">
      <c r="A812" s="123" t="s">
        <v>2499</v>
      </c>
      <c r="B812" s="123" t="s">
        <v>1940</v>
      </c>
      <c r="C812" s="123" t="s">
        <v>2500</v>
      </c>
      <c r="D812" s="123" t="s">
        <v>2501</v>
      </c>
      <c r="E812" s="123" t="s">
        <v>2474</v>
      </c>
      <c r="F812" s="124">
        <v>6878258</v>
      </c>
      <c r="G812" s="124">
        <v>1207000</v>
      </c>
      <c r="H812" s="124">
        <v>0</v>
      </c>
      <c r="I812" s="125" t="s">
        <v>502</v>
      </c>
      <c r="J812" s="125" t="s">
        <v>1265</v>
      </c>
    </row>
    <row r="813" spans="1:10" hidden="1" x14ac:dyDescent="0.2">
      <c r="A813" s="123" t="s">
        <v>2499</v>
      </c>
      <c r="B813" s="123" t="s">
        <v>1940</v>
      </c>
      <c r="C813" s="123" t="s">
        <v>1276</v>
      </c>
      <c r="D813" s="123" t="s">
        <v>1277</v>
      </c>
      <c r="E813" s="123" t="s">
        <v>2474</v>
      </c>
      <c r="F813" s="124">
        <v>841419291.79999995</v>
      </c>
      <c r="G813" s="124">
        <v>93000000</v>
      </c>
      <c r="H813" s="124">
        <v>45000000</v>
      </c>
      <c r="I813" s="125" t="s">
        <v>502</v>
      </c>
      <c r="J813" s="125" t="s">
        <v>1265</v>
      </c>
    </row>
    <row r="814" spans="1:10" hidden="1" x14ac:dyDescent="0.2">
      <c r="A814" s="123" t="s">
        <v>2499</v>
      </c>
      <c r="B814" s="123" t="s">
        <v>1940</v>
      </c>
      <c r="C814" s="123" t="s">
        <v>2502</v>
      </c>
      <c r="D814" s="123" t="s">
        <v>2503</v>
      </c>
      <c r="E814" s="123" t="s">
        <v>2474</v>
      </c>
      <c r="F814" s="124">
        <v>662271033.94000006</v>
      </c>
      <c r="G814" s="124">
        <v>479576172</v>
      </c>
      <c r="H814" s="124">
        <v>0</v>
      </c>
      <c r="I814" s="125" t="s">
        <v>502</v>
      </c>
      <c r="J814" s="125" t="s">
        <v>1265</v>
      </c>
    </row>
    <row r="815" spans="1:10" hidden="1" x14ac:dyDescent="0.2">
      <c r="A815" s="123" t="s">
        <v>2499</v>
      </c>
      <c r="B815" s="123" t="s">
        <v>1940</v>
      </c>
      <c r="C815" s="123" t="s">
        <v>2504</v>
      </c>
      <c r="D815" s="123" t="s">
        <v>2505</v>
      </c>
      <c r="E815" s="123" t="s">
        <v>2474</v>
      </c>
      <c r="F815" s="124">
        <v>53351269.229999997</v>
      </c>
      <c r="G815" s="124">
        <v>53351269</v>
      </c>
      <c r="H815" s="124">
        <v>0</v>
      </c>
      <c r="I815" s="125" t="s">
        <v>502</v>
      </c>
      <c r="J815" s="125" t="s">
        <v>1265</v>
      </c>
    </row>
    <row r="816" spans="1:10" hidden="1" x14ac:dyDescent="0.2">
      <c r="A816" s="123" t="s">
        <v>2499</v>
      </c>
      <c r="B816" s="123" t="s">
        <v>1940</v>
      </c>
      <c r="C816" s="123" t="s">
        <v>2506</v>
      </c>
      <c r="D816" s="123" t="s">
        <v>2507</v>
      </c>
      <c r="E816" s="123" t="s">
        <v>2474</v>
      </c>
      <c r="F816" s="124">
        <v>4444529.1100000003</v>
      </c>
      <c r="G816" s="124">
        <v>4444529</v>
      </c>
      <c r="H816" s="124">
        <v>0</v>
      </c>
      <c r="I816" s="125" t="s">
        <v>502</v>
      </c>
      <c r="J816" s="125" t="s">
        <v>1265</v>
      </c>
    </row>
    <row r="817" spans="1:10" ht="10.5" hidden="1" x14ac:dyDescent="0.25">
      <c r="A817" s="126" t="s">
        <v>2508</v>
      </c>
      <c r="B817" s="126" t="s">
        <v>2509</v>
      </c>
      <c r="C817" s="126" t="s">
        <v>1248</v>
      </c>
      <c r="D817" s="126" t="s">
        <v>1248</v>
      </c>
      <c r="E817" s="126" t="s">
        <v>1248</v>
      </c>
      <c r="F817" s="127">
        <v>2641608920</v>
      </c>
      <c r="G817" s="127">
        <v>2641608920</v>
      </c>
      <c r="H817" s="127">
        <v>2517632880</v>
      </c>
      <c r="I817" s="128" t="s">
        <v>502</v>
      </c>
      <c r="J817" s="128" t="s">
        <v>10</v>
      </c>
    </row>
    <row r="818" spans="1:10" hidden="1" x14ac:dyDescent="0.2">
      <c r="A818" s="123" t="s">
        <v>2510</v>
      </c>
      <c r="B818" s="123" t="s">
        <v>2511</v>
      </c>
      <c r="C818" s="123" t="s">
        <v>2495</v>
      </c>
      <c r="D818" s="123" t="s">
        <v>2496</v>
      </c>
      <c r="E818" s="123" t="s">
        <v>2474</v>
      </c>
      <c r="F818" s="124">
        <v>0</v>
      </c>
      <c r="G818" s="124">
        <v>0</v>
      </c>
      <c r="H818" s="124">
        <v>0</v>
      </c>
      <c r="I818" s="125" t="s">
        <v>502</v>
      </c>
      <c r="J818" s="125" t="s">
        <v>1265</v>
      </c>
    </row>
    <row r="819" spans="1:10" hidden="1" x14ac:dyDescent="0.2">
      <c r="A819" s="123" t="s">
        <v>2510</v>
      </c>
      <c r="B819" s="123" t="s">
        <v>2511</v>
      </c>
      <c r="C819" s="123" t="s">
        <v>2485</v>
      </c>
      <c r="D819" s="123" t="s">
        <v>2486</v>
      </c>
      <c r="E819" s="123" t="s">
        <v>2474</v>
      </c>
      <c r="F819" s="124">
        <v>0</v>
      </c>
      <c r="G819" s="124">
        <v>0</v>
      </c>
      <c r="H819" s="124">
        <v>0</v>
      </c>
      <c r="I819" s="125" t="s">
        <v>502</v>
      </c>
      <c r="J819" s="125" t="s">
        <v>1265</v>
      </c>
    </row>
    <row r="820" spans="1:10" hidden="1" x14ac:dyDescent="0.2">
      <c r="A820" s="123" t="s">
        <v>2510</v>
      </c>
      <c r="B820" s="123" t="s">
        <v>2512</v>
      </c>
      <c r="C820" s="123" t="s">
        <v>1262</v>
      </c>
      <c r="D820" s="123" t="s">
        <v>1263</v>
      </c>
      <c r="E820" s="123" t="s">
        <v>2474</v>
      </c>
      <c r="F820" s="124">
        <v>0</v>
      </c>
      <c r="G820" s="124">
        <v>0</v>
      </c>
      <c r="H820" s="124">
        <v>0</v>
      </c>
      <c r="I820" s="125" t="s">
        <v>502</v>
      </c>
      <c r="J820" s="125" t="s">
        <v>1265</v>
      </c>
    </row>
    <row r="821" spans="1:10" hidden="1" x14ac:dyDescent="0.2">
      <c r="A821" s="123" t="s">
        <v>2510</v>
      </c>
      <c r="B821" s="123" t="s">
        <v>2512</v>
      </c>
      <c r="C821" s="123" t="s">
        <v>2500</v>
      </c>
      <c r="D821" s="123" t="s">
        <v>2501</v>
      </c>
      <c r="E821" s="123" t="s">
        <v>2474</v>
      </c>
      <c r="F821" s="124">
        <v>0</v>
      </c>
      <c r="G821" s="124">
        <v>0</v>
      </c>
      <c r="H821" s="124">
        <v>0</v>
      </c>
      <c r="I821" s="125" t="s">
        <v>502</v>
      </c>
      <c r="J821" s="125" t="s">
        <v>1265</v>
      </c>
    </row>
    <row r="822" spans="1:10" hidden="1" x14ac:dyDescent="0.2">
      <c r="A822" s="123" t="s">
        <v>2513</v>
      </c>
      <c r="B822" s="123" t="s">
        <v>2494</v>
      </c>
      <c r="C822" s="123" t="s">
        <v>2495</v>
      </c>
      <c r="D822" s="123" t="s">
        <v>2496</v>
      </c>
      <c r="E822" s="123" t="s">
        <v>2474</v>
      </c>
      <c r="F822" s="124">
        <v>38000000</v>
      </c>
      <c r="G822" s="124">
        <v>38000000</v>
      </c>
      <c r="H822" s="124">
        <v>38000000</v>
      </c>
      <c r="I822" s="125" t="s">
        <v>502</v>
      </c>
      <c r="J822" s="125" t="s">
        <v>1265</v>
      </c>
    </row>
    <row r="823" spans="1:10" hidden="1" x14ac:dyDescent="0.2">
      <c r="A823" s="123" t="s">
        <v>2514</v>
      </c>
      <c r="B823" s="123" t="s">
        <v>2498</v>
      </c>
      <c r="C823" s="123" t="s">
        <v>1262</v>
      </c>
      <c r="D823" s="123" t="s">
        <v>1263</v>
      </c>
      <c r="E823" s="123" t="s">
        <v>2474</v>
      </c>
      <c r="F823" s="124">
        <v>232000000</v>
      </c>
      <c r="G823" s="124">
        <v>232000000</v>
      </c>
      <c r="H823" s="124">
        <v>232000000</v>
      </c>
      <c r="I823" s="125" t="s">
        <v>502</v>
      </c>
      <c r="J823" s="125" t="s">
        <v>1265</v>
      </c>
    </row>
    <row r="824" spans="1:10" hidden="1" x14ac:dyDescent="0.2">
      <c r="A824" s="123" t="s">
        <v>2514</v>
      </c>
      <c r="B824" s="123" t="s">
        <v>2498</v>
      </c>
      <c r="C824" s="123" t="s">
        <v>2495</v>
      </c>
      <c r="D824" s="123" t="s">
        <v>2496</v>
      </c>
      <c r="E824" s="123" t="s">
        <v>2474</v>
      </c>
      <c r="F824" s="124">
        <v>557500000</v>
      </c>
      <c r="G824" s="124">
        <v>557500000</v>
      </c>
      <c r="H824" s="124">
        <v>535500000</v>
      </c>
      <c r="I824" s="125" t="s">
        <v>502</v>
      </c>
      <c r="J824" s="125" t="s">
        <v>1265</v>
      </c>
    </row>
    <row r="825" spans="1:10" hidden="1" x14ac:dyDescent="0.2">
      <c r="A825" s="123" t="s">
        <v>2514</v>
      </c>
      <c r="B825" s="123" t="s">
        <v>2498</v>
      </c>
      <c r="C825" s="123" t="s">
        <v>2485</v>
      </c>
      <c r="D825" s="123" t="s">
        <v>2486</v>
      </c>
      <c r="E825" s="123" t="s">
        <v>2474</v>
      </c>
      <c r="F825" s="124">
        <v>0</v>
      </c>
      <c r="G825" s="124">
        <v>0</v>
      </c>
      <c r="H825" s="124">
        <v>0</v>
      </c>
      <c r="I825" s="125" t="s">
        <v>502</v>
      </c>
      <c r="J825" s="125" t="s">
        <v>1265</v>
      </c>
    </row>
    <row r="826" spans="1:10" hidden="1" x14ac:dyDescent="0.2">
      <c r="A826" s="123" t="s">
        <v>2514</v>
      </c>
      <c r="B826" s="123" t="s">
        <v>2498</v>
      </c>
      <c r="C826" s="123" t="s">
        <v>2500</v>
      </c>
      <c r="D826" s="123" t="s">
        <v>2501</v>
      </c>
      <c r="E826" s="123" t="s">
        <v>2474</v>
      </c>
      <c r="F826" s="124">
        <v>0</v>
      </c>
      <c r="G826" s="124">
        <v>0</v>
      </c>
      <c r="H826" s="124">
        <v>0</v>
      </c>
      <c r="I826" s="125" t="s">
        <v>502</v>
      </c>
      <c r="J826" s="125" t="s">
        <v>1265</v>
      </c>
    </row>
    <row r="827" spans="1:10" hidden="1" x14ac:dyDescent="0.2">
      <c r="A827" s="123" t="s">
        <v>2514</v>
      </c>
      <c r="B827" s="123" t="s">
        <v>2498</v>
      </c>
      <c r="C827" s="123" t="s">
        <v>2504</v>
      </c>
      <c r="D827" s="123" t="s">
        <v>2505</v>
      </c>
      <c r="E827" s="123" t="s">
        <v>2474</v>
      </c>
      <c r="F827" s="124">
        <v>0</v>
      </c>
      <c r="G827" s="124">
        <v>0</v>
      </c>
      <c r="H827" s="124">
        <v>0</v>
      </c>
      <c r="I827" s="125" t="s">
        <v>502</v>
      </c>
      <c r="J827" s="125" t="s">
        <v>1265</v>
      </c>
    </row>
    <row r="828" spans="1:10" hidden="1" x14ac:dyDescent="0.2">
      <c r="A828" s="123" t="s">
        <v>2514</v>
      </c>
      <c r="B828" s="123" t="s">
        <v>2498</v>
      </c>
      <c r="C828" s="123" t="s">
        <v>2506</v>
      </c>
      <c r="D828" s="123" t="s">
        <v>2507</v>
      </c>
      <c r="E828" s="123" t="s">
        <v>2474</v>
      </c>
      <c r="F828" s="124">
        <v>0</v>
      </c>
      <c r="G828" s="124">
        <v>0</v>
      </c>
      <c r="H828" s="124">
        <v>0</v>
      </c>
      <c r="I828" s="125" t="s">
        <v>502</v>
      </c>
      <c r="J828" s="125" t="s">
        <v>1265</v>
      </c>
    </row>
    <row r="829" spans="1:10" hidden="1" x14ac:dyDescent="0.2">
      <c r="A829" s="123" t="s">
        <v>2515</v>
      </c>
      <c r="B829" s="123" t="s">
        <v>1940</v>
      </c>
      <c r="C829" s="123" t="s">
        <v>1262</v>
      </c>
      <c r="D829" s="123" t="s">
        <v>1263</v>
      </c>
      <c r="E829" s="123" t="s">
        <v>2474</v>
      </c>
      <c r="F829" s="124">
        <v>1814108920</v>
      </c>
      <c r="G829" s="124">
        <v>1814108920</v>
      </c>
      <c r="H829" s="124">
        <v>1712132880</v>
      </c>
      <c r="I829" s="125" t="s">
        <v>502</v>
      </c>
      <c r="J829" s="125" t="s">
        <v>1265</v>
      </c>
    </row>
    <row r="830" spans="1:10" hidden="1" x14ac:dyDescent="0.2">
      <c r="A830" s="123" t="s">
        <v>2515</v>
      </c>
      <c r="B830" s="123" t="s">
        <v>1940</v>
      </c>
      <c r="C830" s="123" t="s">
        <v>2495</v>
      </c>
      <c r="D830" s="123" t="s">
        <v>2496</v>
      </c>
      <c r="E830" s="123" t="s">
        <v>2474</v>
      </c>
      <c r="F830" s="124">
        <v>0</v>
      </c>
      <c r="G830" s="124">
        <v>0</v>
      </c>
      <c r="H830" s="124">
        <v>0</v>
      </c>
      <c r="I830" s="125" t="s">
        <v>502</v>
      </c>
      <c r="J830" s="125" t="s">
        <v>1265</v>
      </c>
    </row>
    <row r="831" spans="1:10" hidden="1" x14ac:dyDescent="0.2">
      <c r="A831" s="123" t="s">
        <v>2515</v>
      </c>
      <c r="B831" s="123" t="s">
        <v>1940</v>
      </c>
      <c r="C831" s="123" t="s">
        <v>2485</v>
      </c>
      <c r="D831" s="123" t="s">
        <v>2486</v>
      </c>
      <c r="E831" s="123" t="s">
        <v>2474</v>
      </c>
      <c r="F831" s="124">
        <v>0</v>
      </c>
      <c r="G831" s="124">
        <v>0</v>
      </c>
      <c r="H831" s="124">
        <v>0</v>
      </c>
      <c r="I831" s="125" t="s">
        <v>502</v>
      </c>
      <c r="J831" s="125" t="s">
        <v>1265</v>
      </c>
    </row>
    <row r="832" spans="1:10" hidden="1" x14ac:dyDescent="0.2">
      <c r="A832" s="123" t="s">
        <v>2515</v>
      </c>
      <c r="B832" s="123" t="s">
        <v>1940</v>
      </c>
      <c r="C832" s="123" t="s">
        <v>2500</v>
      </c>
      <c r="D832" s="123" t="s">
        <v>2501</v>
      </c>
      <c r="E832" s="123" t="s">
        <v>2474</v>
      </c>
      <c r="F832" s="124">
        <v>0</v>
      </c>
      <c r="G832" s="124">
        <v>0</v>
      </c>
      <c r="H832" s="124">
        <v>0</v>
      </c>
      <c r="I832" s="125" t="s">
        <v>502</v>
      </c>
      <c r="J832" s="125" t="s">
        <v>1265</v>
      </c>
    </row>
    <row r="833" spans="1:10" hidden="1" x14ac:dyDescent="0.2">
      <c r="A833" s="123" t="s">
        <v>2515</v>
      </c>
      <c r="B833" s="123" t="s">
        <v>1940</v>
      </c>
      <c r="C833" s="123" t="s">
        <v>2502</v>
      </c>
      <c r="D833" s="123" t="s">
        <v>2503</v>
      </c>
      <c r="E833" s="123" t="s">
        <v>2474</v>
      </c>
      <c r="F833" s="124">
        <v>0</v>
      </c>
      <c r="G833" s="124">
        <v>0</v>
      </c>
      <c r="H833" s="124">
        <v>0</v>
      </c>
      <c r="I833" s="125" t="s">
        <v>502</v>
      </c>
      <c r="J833" s="125" t="s">
        <v>1265</v>
      </c>
    </row>
    <row r="834" spans="1:10" hidden="1" x14ac:dyDescent="0.2">
      <c r="A834" s="123" t="s">
        <v>2515</v>
      </c>
      <c r="B834" s="123" t="s">
        <v>1940</v>
      </c>
      <c r="C834" s="123" t="s">
        <v>2504</v>
      </c>
      <c r="D834" s="123" t="s">
        <v>2505</v>
      </c>
      <c r="E834" s="123" t="s">
        <v>2474</v>
      </c>
      <c r="F834" s="124">
        <v>0</v>
      </c>
      <c r="G834" s="124">
        <v>0</v>
      </c>
      <c r="H834" s="124">
        <v>0</v>
      </c>
      <c r="I834" s="125" t="s">
        <v>502</v>
      </c>
      <c r="J834" s="125" t="s">
        <v>1265</v>
      </c>
    </row>
    <row r="835" spans="1:10" hidden="1" x14ac:dyDescent="0.2">
      <c r="A835" s="123" t="s">
        <v>2515</v>
      </c>
      <c r="B835" s="123" t="s">
        <v>1940</v>
      </c>
      <c r="C835" s="123" t="s">
        <v>2506</v>
      </c>
      <c r="D835" s="123" t="s">
        <v>2507</v>
      </c>
      <c r="E835" s="123" t="s">
        <v>2474</v>
      </c>
      <c r="F835" s="124">
        <v>0</v>
      </c>
      <c r="G835" s="124">
        <v>0</v>
      </c>
      <c r="H835" s="124">
        <v>0</v>
      </c>
      <c r="I835" s="125" t="s">
        <v>502</v>
      </c>
      <c r="J835" s="125" t="s">
        <v>1265</v>
      </c>
    </row>
    <row r="836" spans="1:10" hidden="1" x14ac:dyDescent="0.2">
      <c r="A836" s="123" t="s">
        <v>2516</v>
      </c>
      <c r="B836" s="123" t="s">
        <v>2517</v>
      </c>
      <c r="C836" s="123" t="s">
        <v>2495</v>
      </c>
      <c r="D836" s="123" t="s">
        <v>2496</v>
      </c>
      <c r="E836" s="123" t="s">
        <v>2474</v>
      </c>
      <c r="F836" s="124">
        <v>0</v>
      </c>
      <c r="G836" s="124">
        <v>0</v>
      </c>
      <c r="H836" s="124">
        <v>0</v>
      </c>
      <c r="I836" s="125" t="s">
        <v>502</v>
      </c>
      <c r="J836" s="125" t="s">
        <v>1265</v>
      </c>
    </row>
    <row r="837" spans="1:10" hidden="1" x14ac:dyDescent="0.2">
      <c r="A837" s="123" t="s">
        <v>2518</v>
      </c>
      <c r="B837" s="123" t="s">
        <v>2519</v>
      </c>
      <c r="C837" s="123" t="s">
        <v>1248</v>
      </c>
      <c r="D837" s="123" t="s">
        <v>1248</v>
      </c>
      <c r="E837" s="123" t="s">
        <v>1248</v>
      </c>
      <c r="F837" s="124">
        <v>1061443243.13</v>
      </c>
      <c r="G837" s="124">
        <v>775278000</v>
      </c>
      <c r="H837" s="124">
        <v>96600000</v>
      </c>
      <c r="I837" s="125"/>
      <c r="J837" s="125"/>
    </row>
    <row r="838" spans="1:10" ht="10.5" hidden="1" x14ac:dyDescent="0.25">
      <c r="A838" s="126" t="s">
        <v>2520</v>
      </c>
      <c r="B838" s="126" t="s">
        <v>2521</v>
      </c>
      <c r="C838" s="126" t="s">
        <v>1248</v>
      </c>
      <c r="D838" s="126" t="s">
        <v>1248</v>
      </c>
      <c r="E838" s="126" t="s">
        <v>1248</v>
      </c>
      <c r="F838" s="127">
        <v>1061443243.13</v>
      </c>
      <c r="G838" s="127">
        <v>775278000</v>
      </c>
      <c r="H838" s="127">
        <v>96600000</v>
      </c>
      <c r="I838" s="128" t="s">
        <v>502</v>
      </c>
      <c r="J838" s="128" t="s">
        <v>10</v>
      </c>
    </row>
    <row r="839" spans="1:10" hidden="1" x14ac:dyDescent="0.2">
      <c r="A839" s="123" t="s">
        <v>2522</v>
      </c>
      <c r="B839" s="123" t="s">
        <v>2523</v>
      </c>
      <c r="C839" s="123" t="s">
        <v>2495</v>
      </c>
      <c r="D839" s="123" t="s">
        <v>2496</v>
      </c>
      <c r="E839" s="123" t="s">
        <v>2474</v>
      </c>
      <c r="F839" s="124">
        <v>314227062.13</v>
      </c>
      <c r="G839" s="124">
        <v>28061819</v>
      </c>
      <c r="H839" s="124">
        <v>0</v>
      </c>
      <c r="I839" s="125" t="s">
        <v>502</v>
      </c>
      <c r="J839" s="125" t="s">
        <v>1265</v>
      </c>
    </row>
    <row r="840" spans="1:10" hidden="1" x14ac:dyDescent="0.2">
      <c r="A840" s="123" t="s">
        <v>2522</v>
      </c>
      <c r="B840" s="123" t="s">
        <v>2523</v>
      </c>
      <c r="C840" s="123" t="s">
        <v>2502</v>
      </c>
      <c r="D840" s="123" t="s">
        <v>2503</v>
      </c>
      <c r="E840" s="123" t="s">
        <v>2474</v>
      </c>
      <c r="F840" s="124">
        <v>747216181</v>
      </c>
      <c r="G840" s="124">
        <v>747216181</v>
      </c>
      <c r="H840" s="124">
        <v>96600000</v>
      </c>
      <c r="I840" s="125" t="s">
        <v>502</v>
      </c>
      <c r="J840" s="125" t="s">
        <v>1265</v>
      </c>
    </row>
    <row r="841" spans="1:10" ht="10.5" hidden="1" x14ac:dyDescent="0.25">
      <c r="A841" s="126" t="s">
        <v>2524</v>
      </c>
      <c r="B841" s="126" t="s">
        <v>2525</v>
      </c>
      <c r="C841" s="126" t="s">
        <v>1248</v>
      </c>
      <c r="D841" s="126" t="s">
        <v>1248</v>
      </c>
      <c r="E841" s="126" t="s">
        <v>1248</v>
      </c>
      <c r="F841" s="127">
        <v>0</v>
      </c>
      <c r="G841" s="127">
        <v>0</v>
      </c>
      <c r="H841" s="127">
        <v>0</v>
      </c>
      <c r="I841" s="128" t="s">
        <v>502</v>
      </c>
      <c r="J841" s="128" t="s">
        <v>10</v>
      </c>
    </row>
    <row r="842" spans="1:10" hidden="1" x14ac:dyDescent="0.2">
      <c r="A842" s="123" t="s">
        <v>2526</v>
      </c>
      <c r="B842" s="123" t="s">
        <v>2527</v>
      </c>
      <c r="C842" s="123" t="s">
        <v>2495</v>
      </c>
      <c r="D842" s="123" t="s">
        <v>2496</v>
      </c>
      <c r="E842" s="123" t="s">
        <v>2474</v>
      </c>
      <c r="F842" s="124">
        <v>0</v>
      </c>
      <c r="G842" s="124">
        <v>0</v>
      </c>
      <c r="H842" s="124">
        <v>0</v>
      </c>
      <c r="I842" s="125" t="s">
        <v>502</v>
      </c>
      <c r="J842" s="125" t="s">
        <v>1265</v>
      </c>
    </row>
    <row r="843" spans="1:10" hidden="1" x14ac:dyDescent="0.2">
      <c r="A843" s="123" t="s">
        <v>2528</v>
      </c>
      <c r="B843" s="123" t="s">
        <v>2529</v>
      </c>
      <c r="C843" s="123" t="s">
        <v>1248</v>
      </c>
      <c r="D843" s="123" t="s">
        <v>1248</v>
      </c>
      <c r="E843" s="123" t="s">
        <v>1248</v>
      </c>
      <c r="F843" s="124">
        <v>0</v>
      </c>
      <c r="G843" s="124">
        <v>0</v>
      </c>
      <c r="H843" s="124">
        <v>0</v>
      </c>
      <c r="I843" s="125"/>
      <c r="J843" s="125"/>
    </row>
    <row r="844" spans="1:10" ht="10.5" hidden="1" x14ac:dyDescent="0.25">
      <c r="A844" s="126" t="s">
        <v>2530</v>
      </c>
      <c r="B844" s="126" t="s">
        <v>2531</v>
      </c>
      <c r="C844" s="126" t="s">
        <v>1248</v>
      </c>
      <c r="D844" s="126" t="s">
        <v>1248</v>
      </c>
      <c r="E844" s="126" t="s">
        <v>1248</v>
      </c>
      <c r="F844" s="127">
        <v>0</v>
      </c>
      <c r="G844" s="127">
        <v>0</v>
      </c>
      <c r="H844" s="127">
        <v>0</v>
      </c>
      <c r="I844" s="128" t="s">
        <v>502</v>
      </c>
      <c r="J844" s="128" t="s">
        <v>10</v>
      </c>
    </row>
    <row r="845" spans="1:10" hidden="1" x14ac:dyDescent="0.2">
      <c r="A845" s="123" t="s">
        <v>2532</v>
      </c>
      <c r="B845" s="123" t="s">
        <v>2533</v>
      </c>
      <c r="C845" s="123" t="s">
        <v>2495</v>
      </c>
      <c r="D845" s="123" t="s">
        <v>2496</v>
      </c>
      <c r="E845" s="123" t="s">
        <v>2474</v>
      </c>
      <c r="F845" s="124">
        <v>0</v>
      </c>
      <c r="G845" s="124">
        <v>0</v>
      </c>
      <c r="H845" s="124">
        <v>0</v>
      </c>
      <c r="I845" s="125" t="s">
        <v>502</v>
      </c>
      <c r="J845" s="125" t="s">
        <v>1265</v>
      </c>
    </row>
    <row r="846" spans="1:10" hidden="1" x14ac:dyDescent="0.2">
      <c r="A846" s="123" t="s">
        <v>2534</v>
      </c>
      <c r="B846" s="123" t="s">
        <v>2535</v>
      </c>
      <c r="C846" s="123" t="s">
        <v>2495</v>
      </c>
      <c r="D846" s="123" t="s">
        <v>2496</v>
      </c>
      <c r="E846" s="123" t="s">
        <v>2474</v>
      </c>
      <c r="F846" s="124">
        <v>0</v>
      </c>
      <c r="G846" s="124">
        <v>0</v>
      </c>
      <c r="H846" s="124">
        <v>0</v>
      </c>
      <c r="I846" s="125" t="s">
        <v>502</v>
      </c>
      <c r="J846" s="125" t="s">
        <v>1265</v>
      </c>
    </row>
    <row r="847" spans="1:10" hidden="1" x14ac:dyDescent="0.2">
      <c r="A847" s="123" t="s">
        <v>2536</v>
      </c>
      <c r="B847" s="123" t="s">
        <v>2537</v>
      </c>
      <c r="C847" s="123" t="s">
        <v>1248</v>
      </c>
      <c r="D847" s="123" t="s">
        <v>1248</v>
      </c>
      <c r="E847" s="123" t="s">
        <v>1248</v>
      </c>
      <c r="F847" s="124">
        <v>695403672.61000001</v>
      </c>
      <c r="G847" s="124">
        <v>0</v>
      </c>
      <c r="H847" s="124">
        <v>0</v>
      </c>
      <c r="I847" s="125"/>
      <c r="J847" s="125"/>
    </row>
    <row r="848" spans="1:10" ht="10.5" hidden="1" x14ac:dyDescent="0.25">
      <c r="A848" s="126" t="s">
        <v>2538</v>
      </c>
      <c r="B848" s="126" t="s">
        <v>2539</v>
      </c>
      <c r="C848" s="126" t="s">
        <v>1248</v>
      </c>
      <c r="D848" s="126" t="s">
        <v>1248</v>
      </c>
      <c r="E848" s="126" t="s">
        <v>1248</v>
      </c>
      <c r="F848" s="127">
        <v>695403672.61000001</v>
      </c>
      <c r="G848" s="127">
        <v>0</v>
      </c>
      <c r="H848" s="127">
        <v>0</v>
      </c>
      <c r="I848" s="128" t="s">
        <v>502</v>
      </c>
      <c r="J848" s="128" t="s">
        <v>10</v>
      </c>
    </row>
    <row r="849" spans="1:10" hidden="1" x14ac:dyDescent="0.2">
      <c r="A849" s="123" t="s">
        <v>2540</v>
      </c>
      <c r="B849" s="123" t="s">
        <v>2541</v>
      </c>
      <c r="C849" s="123" t="s">
        <v>2495</v>
      </c>
      <c r="D849" s="123" t="s">
        <v>2496</v>
      </c>
      <c r="E849" s="123" t="s">
        <v>2474</v>
      </c>
      <c r="F849" s="124">
        <v>314227062.13</v>
      </c>
      <c r="G849" s="124">
        <v>0</v>
      </c>
      <c r="H849" s="124">
        <v>0</v>
      </c>
      <c r="I849" s="125" t="s">
        <v>502</v>
      </c>
      <c r="J849" s="125" t="s">
        <v>1265</v>
      </c>
    </row>
    <row r="850" spans="1:10" hidden="1" x14ac:dyDescent="0.2">
      <c r="A850" s="123" t="s">
        <v>2540</v>
      </c>
      <c r="B850" s="123" t="s">
        <v>2541</v>
      </c>
      <c r="C850" s="123" t="s">
        <v>2502</v>
      </c>
      <c r="D850" s="123" t="s">
        <v>2503</v>
      </c>
      <c r="E850" s="123" t="s">
        <v>2474</v>
      </c>
      <c r="F850" s="124">
        <v>381176610</v>
      </c>
      <c r="G850" s="124">
        <v>0</v>
      </c>
      <c r="H850" s="124">
        <v>0</v>
      </c>
      <c r="I850" s="125" t="s">
        <v>502</v>
      </c>
      <c r="J850" s="125" t="s">
        <v>1265</v>
      </c>
    </row>
    <row r="851" spans="1:10" hidden="1" x14ac:dyDescent="0.2">
      <c r="A851" s="123" t="s">
        <v>2542</v>
      </c>
      <c r="B851" s="123" t="s">
        <v>2543</v>
      </c>
      <c r="C851" s="123" t="s">
        <v>2495</v>
      </c>
      <c r="D851" s="123" t="s">
        <v>2496</v>
      </c>
      <c r="E851" s="123" t="s">
        <v>2474</v>
      </c>
      <c r="F851" s="124">
        <v>0</v>
      </c>
      <c r="G851" s="124">
        <v>0</v>
      </c>
      <c r="H851" s="124">
        <v>0</v>
      </c>
      <c r="I851" s="125" t="s">
        <v>502</v>
      </c>
      <c r="J851" s="125" t="s">
        <v>1265</v>
      </c>
    </row>
    <row r="852" spans="1:10" hidden="1" x14ac:dyDescent="0.2">
      <c r="A852" s="123" t="s">
        <v>2542</v>
      </c>
      <c r="B852" s="123" t="s">
        <v>2543</v>
      </c>
      <c r="C852" s="123" t="s">
        <v>2502</v>
      </c>
      <c r="D852" s="123" t="s">
        <v>2503</v>
      </c>
      <c r="E852" s="123" t="s">
        <v>2474</v>
      </c>
      <c r="F852" s="124">
        <v>0.48</v>
      </c>
      <c r="G852" s="124">
        <v>0</v>
      </c>
      <c r="H852" s="124">
        <v>0</v>
      </c>
      <c r="I852" s="125" t="s">
        <v>502</v>
      </c>
      <c r="J852" s="125" t="s">
        <v>1265</v>
      </c>
    </row>
    <row r="853" spans="1:10" hidden="1" x14ac:dyDescent="0.2">
      <c r="A853" s="123" t="s">
        <v>2544</v>
      </c>
      <c r="B853" s="123" t="s">
        <v>2545</v>
      </c>
      <c r="C853" s="123" t="s">
        <v>1248</v>
      </c>
      <c r="D853" s="123" t="s">
        <v>1248</v>
      </c>
      <c r="E853" s="123" t="s">
        <v>1248</v>
      </c>
      <c r="F853" s="124">
        <v>1041609160.26</v>
      </c>
      <c r="G853" s="124">
        <v>1019320000</v>
      </c>
      <c r="H853" s="124">
        <v>804950000</v>
      </c>
      <c r="I853" s="125"/>
      <c r="J853" s="125"/>
    </row>
    <row r="854" spans="1:10" ht="10.5" hidden="1" x14ac:dyDescent="0.25">
      <c r="A854" s="126" t="s">
        <v>2546</v>
      </c>
      <c r="B854" s="126" t="s">
        <v>2547</v>
      </c>
      <c r="C854" s="126" t="s">
        <v>1248</v>
      </c>
      <c r="D854" s="126" t="s">
        <v>1248</v>
      </c>
      <c r="E854" s="126" t="s">
        <v>1248</v>
      </c>
      <c r="F854" s="127">
        <v>1041609160.26</v>
      </c>
      <c r="G854" s="127">
        <v>1019320000</v>
      </c>
      <c r="H854" s="127">
        <v>804950000</v>
      </c>
      <c r="I854" s="128" t="s">
        <v>502</v>
      </c>
      <c r="J854" s="128" t="s">
        <v>10</v>
      </c>
    </row>
    <row r="855" spans="1:10" hidden="1" x14ac:dyDescent="0.2">
      <c r="A855" s="123" t="s">
        <v>2548</v>
      </c>
      <c r="B855" s="123" t="s">
        <v>2494</v>
      </c>
      <c r="C855" s="123" t="s">
        <v>1262</v>
      </c>
      <c r="D855" s="123" t="s">
        <v>1263</v>
      </c>
      <c r="E855" s="123" t="s">
        <v>2474</v>
      </c>
      <c r="F855" s="124">
        <v>0</v>
      </c>
      <c r="G855" s="124">
        <v>0</v>
      </c>
      <c r="H855" s="124">
        <v>0</v>
      </c>
      <c r="I855" s="125" t="s">
        <v>502</v>
      </c>
      <c r="J855" s="125" t="s">
        <v>1265</v>
      </c>
    </row>
    <row r="856" spans="1:10" hidden="1" x14ac:dyDescent="0.2">
      <c r="A856" s="123" t="s">
        <v>2549</v>
      </c>
      <c r="B856" s="123" t="s">
        <v>2550</v>
      </c>
      <c r="C856" s="123" t="s">
        <v>1262</v>
      </c>
      <c r="D856" s="123" t="s">
        <v>1263</v>
      </c>
      <c r="E856" s="123" t="s">
        <v>2474</v>
      </c>
      <c r="F856" s="124">
        <v>6000000</v>
      </c>
      <c r="G856" s="124">
        <v>6000000</v>
      </c>
      <c r="H856" s="124">
        <v>0</v>
      </c>
      <c r="I856" s="125" t="s">
        <v>502</v>
      </c>
      <c r="J856" s="125" t="s">
        <v>1265</v>
      </c>
    </row>
    <row r="857" spans="1:10" hidden="1" x14ac:dyDescent="0.2">
      <c r="A857" s="123" t="s">
        <v>2549</v>
      </c>
      <c r="B857" s="123" t="s">
        <v>2551</v>
      </c>
      <c r="C857" s="123" t="s">
        <v>2485</v>
      </c>
      <c r="D857" s="123" t="s">
        <v>2486</v>
      </c>
      <c r="E857" s="123" t="s">
        <v>2474</v>
      </c>
      <c r="F857" s="124">
        <v>13200000</v>
      </c>
      <c r="G857" s="124">
        <v>13200000</v>
      </c>
      <c r="H857" s="124">
        <v>13200000</v>
      </c>
      <c r="I857" s="125" t="s">
        <v>502</v>
      </c>
      <c r="J857" s="125" t="s">
        <v>1265</v>
      </c>
    </row>
    <row r="858" spans="1:10" hidden="1" x14ac:dyDescent="0.2">
      <c r="A858" s="123" t="s">
        <v>2552</v>
      </c>
      <c r="B858" s="123" t="s">
        <v>2553</v>
      </c>
      <c r="C858" s="123" t="s">
        <v>1262</v>
      </c>
      <c r="D858" s="123" t="s">
        <v>1263</v>
      </c>
      <c r="E858" s="123" t="s">
        <v>2474</v>
      </c>
      <c r="F858" s="124">
        <v>50500000</v>
      </c>
      <c r="G858" s="124">
        <v>50500000</v>
      </c>
      <c r="H858" s="124">
        <v>35000000</v>
      </c>
      <c r="I858" s="125" t="s">
        <v>502</v>
      </c>
      <c r="J858" s="125" t="s">
        <v>1265</v>
      </c>
    </row>
    <row r="859" spans="1:10" hidden="1" x14ac:dyDescent="0.2">
      <c r="A859" s="123" t="s">
        <v>2552</v>
      </c>
      <c r="B859" s="123" t="s">
        <v>2553</v>
      </c>
      <c r="C859" s="123" t="s">
        <v>1276</v>
      </c>
      <c r="D859" s="123" t="s">
        <v>1277</v>
      </c>
      <c r="E859" s="123" t="s">
        <v>2474</v>
      </c>
      <c r="F859" s="124">
        <v>1166667</v>
      </c>
      <c r="G859" s="124">
        <v>0</v>
      </c>
      <c r="H859" s="124">
        <v>0</v>
      </c>
      <c r="I859" s="125" t="s">
        <v>502</v>
      </c>
      <c r="J859" s="125" t="s">
        <v>1265</v>
      </c>
    </row>
    <row r="860" spans="1:10" hidden="1" x14ac:dyDescent="0.2">
      <c r="A860" s="123" t="s">
        <v>2554</v>
      </c>
      <c r="B860" s="123" t="s">
        <v>1388</v>
      </c>
      <c r="C860" s="123" t="s">
        <v>1262</v>
      </c>
      <c r="D860" s="123" t="s">
        <v>1263</v>
      </c>
      <c r="E860" s="123" t="s">
        <v>2474</v>
      </c>
      <c r="F860" s="124">
        <v>23100000</v>
      </c>
      <c r="G860" s="124">
        <v>22820000</v>
      </c>
      <c r="H860" s="124">
        <v>14000000</v>
      </c>
      <c r="I860" s="125" t="s">
        <v>502</v>
      </c>
      <c r="J860" s="125" t="s">
        <v>1265</v>
      </c>
    </row>
    <row r="861" spans="1:10" hidden="1" x14ac:dyDescent="0.2">
      <c r="A861" s="123" t="s">
        <v>2554</v>
      </c>
      <c r="B861" s="123" t="s">
        <v>1388</v>
      </c>
      <c r="C861" s="123" t="s">
        <v>2485</v>
      </c>
      <c r="D861" s="123" t="s">
        <v>2486</v>
      </c>
      <c r="E861" s="123" t="s">
        <v>2474</v>
      </c>
      <c r="F861" s="124">
        <v>26400000</v>
      </c>
      <c r="G861" s="124">
        <v>26400000</v>
      </c>
      <c r="H861" s="124">
        <v>24750000</v>
      </c>
      <c r="I861" s="125" t="s">
        <v>502</v>
      </c>
      <c r="J861" s="125" t="s">
        <v>1265</v>
      </c>
    </row>
    <row r="862" spans="1:10" hidden="1" x14ac:dyDescent="0.2">
      <c r="A862" s="123" t="s">
        <v>2554</v>
      </c>
      <c r="B862" s="123" t="s">
        <v>1388</v>
      </c>
      <c r="C862" s="123" t="s">
        <v>1276</v>
      </c>
      <c r="D862" s="123" t="s">
        <v>1277</v>
      </c>
      <c r="E862" s="123" t="s">
        <v>2474</v>
      </c>
      <c r="F862" s="124">
        <v>1866667</v>
      </c>
      <c r="G862" s="124">
        <v>0</v>
      </c>
      <c r="H862" s="124">
        <v>0</v>
      </c>
      <c r="I862" s="125" t="s">
        <v>502</v>
      </c>
      <c r="J862" s="125" t="s">
        <v>1265</v>
      </c>
    </row>
    <row r="863" spans="1:10" hidden="1" x14ac:dyDescent="0.2">
      <c r="A863" s="123" t="s">
        <v>2555</v>
      </c>
      <c r="B863" s="123" t="s">
        <v>2556</v>
      </c>
      <c r="C863" s="123" t="s">
        <v>1262</v>
      </c>
      <c r="D863" s="123" t="s">
        <v>1263</v>
      </c>
      <c r="E863" s="123" t="s">
        <v>2474</v>
      </c>
      <c r="F863" s="124">
        <v>6600000</v>
      </c>
      <c r="G863" s="124">
        <v>6600000</v>
      </c>
      <c r="H863" s="124">
        <v>0</v>
      </c>
      <c r="I863" s="125" t="s">
        <v>502</v>
      </c>
      <c r="J863" s="125" t="s">
        <v>1265</v>
      </c>
    </row>
    <row r="864" spans="1:10" hidden="1" x14ac:dyDescent="0.2">
      <c r="A864" s="123" t="s">
        <v>2555</v>
      </c>
      <c r="B864" s="123" t="s">
        <v>2557</v>
      </c>
      <c r="C864" s="123" t="s">
        <v>2485</v>
      </c>
      <c r="D864" s="123" t="s">
        <v>2486</v>
      </c>
      <c r="E864" s="123" t="s">
        <v>2474</v>
      </c>
      <c r="F864" s="124">
        <v>16500000</v>
      </c>
      <c r="G864" s="124">
        <v>16500000</v>
      </c>
      <c r="H864" s="124">
        <v>16500000</v>
      </c>
      <c r="I864" s="125" t="s">
        <v>502</v>
      </c>
      <c r="J864" s="125" t="s">
        <v>1265</v>
      </c>
    </row>
    <row r="865" spans="1:10" hidden="1" x14ac:dyDescent="0.2">
      <c r="A865" s="123" t="s">
        <v>2558</v>
      </c>
      <c r="B865" s="123" t="s">
        <v>2559</v>
      </c>
      <c r="C865" s="123" t="s">
        <v>1262</v>
      </c>
      <c r="D865" s="123" t="s">
        <v>1263</v>
      </c>
      <c r="E865" s="123" t="s">
        <v>2474</v>
      </c>
      <c r="F865" s="124">
        <v>6600000</v>
      </c>
      <c r="G865" s="124">
        <v>6600000</v>
      </c>
      <c r="H865" s="124">
        <v>0</v>
      </c>
      <c r="I865" s="125" t="s">
        <v>502</v>
      </c>
      <c r="J865" s="125" t="s">
        <v>1265</v>
      </c>
    </row>
    <row r="866" spans="1:10" hidden="1" x14ac:dyDescent="0.2">
      <c r="A866" s="123" t="s">
        <v>2558</v>
      </c>
      <c r="B866" s="123" t="s">
        <v>2559</v>
      </c>
      <c r="C866" s="123" t="s">
        <v>2485</v>
      </c>
      <c r="D866" s="123" t="s">
        <v>2486</v>
      </c>
      <c r="E866" s="123" t="s">
        <v>2474</v>
      </c>
      <c r="F866" s="124">
        <v>17300000</v>
      </c>
      <c r="G866" s="124">
        <v>17300000</v>
      </c>
      <c r="H866" s="124">
        <v>17300000</v>
      </c>
      <c r="I866" s="125" t="s">
        <v>502</v>
      </c>
      <c r="J866" s="125" t="s">
        <v>1265</v>
      </c>
    </row>
    <row r="867" spans="1:10" hidden="1" x14ac:dyDescent="0.2">
      <c r="A867" s="123" t="s">
        <v>2560</v>
      </c>
      <c r="B867" s="123" t="s">
        <v>2093</v>
      </c>
      <c r="C867" s="123" t="s">
        <v>1262</v>
      </c>
      <c r="D867" s="123" t="s">
        <v>1263</v>
      </c>
      <c r="E867" s="123" t="s">
        <v>2474</v>
      </c>
      <c r="F867" s="124">
        <v>97750000</v>
      </c>
      <c r="G867" s="124">
        <v>97750000</v>
      </c>
      <c r="H867" s="124">
        <v>81000000</v>
      </c>
      <c r="I867" s="125" t="s">
        <v>502</v>
      </c>
      <c r="J867" s="125" t="s">
        <v>1265</v>
      </c>
    </row>
    <row r="868" spans="1:10" hidden="1" x14ac:dyDescent="0.2">
      <c r="A868" s="123" t="s">
        <v>2560</v>
      </c>
      <c r="B868" s="123" t="s">
        <v>2093</v>
      </c>
      <c r="C868" s="123" t="s">
        <v>1276</v>
      </c>
      <c r="D868" s="123" t="s">
        <v>1277</v>
      </c>
      <c r="E868" s="123" t="s">
        <v>2474</v>
      </c>
      <c r="F868" s="124">
        <v>816667</v>
      </c>
      <c r="G868" s="124">
        <v>0</v>
      </c>
      <c r="H868" s="124">
        <v>0</v>
      </c>
      <c r="I868" s="125" t="s">
        <v>502</v>
      </c>
      <c r="J868" s="125" t="s">
        <v>1265</v>
      </c>
    </row>
    <row r="869" spans="1:10" hidden="1" x14ac:dyDescent="0.2">
      <c r="A869" s="123" t="s">
        <v>2561</v>
      </c>
      <c r="B869" s="123" t="s">
        <v>2562</v>
      </c>
      <c r="C869" s="123" t="s">
        <v>1262</v>
      </c>
      <c r="D869" s="123" t="s">
        <v>1263</v>
      </c>
      <c r="E869" s="123" t="s">
        <v>2474</v>
      </c>
      <c r="F869" s="124">
        <v>24000000</v>
      </c>
      <c r="G869" s="124">
        <v>24000000</v>
      </c>
      <c r="H869" s="124">
        <v>24000000</v>
      </c>
      <c r="I869" s="125" t="s">
        <v>502</v>
      </c>
      <c r="J869" s="125" t="s">
        <v>1265</v>
      </c>
    </row>
    <row r="870" spans="1:10" hidden="1" x14ac:dyDescent="0.2">
      <c r="A870" s="123" t="s">
        <v>2561</v>
      </c>
      <c r="B870" s="123" t="s">
        <v>2562</v>
      </c>
      <c r="C870" s="123" t="s">
        <v>2485</v>
      </c>
      <c r="D870" s="123" t="s">
        <v>2486</v>
      </c>
      <c r="E870" s="123" t="s">
        <v>2474</v>
      </c>
      <c r="F870" s="124">
        <v>16000000</v>
      </c>
      <c r="G870" s="124">
        <v>16000000</v>
      </c>
      <c r="H870" s="124">
        <v>16000000</v>
      </c>
      <c r="I870" s="125" t="s">
        <v>502</v>
      </c>
      <c r="J870" s="125" t="s">
        <v>1265</v>
      </c>
    </row>
    <row r="871" spans="1:10" hidden="1" x14ac:dyDescent="0.2">
      <c r="A871" s="123" t="s">
        <v>2561</v>
      </c>
      <c r="B871" s="123" t="s">
        <v>2562</v>
      </c>
      <c r="C871" s="123" t="s">
        <v>1276</v>
      </c>
      <c r="D871" s="123" t="s">
        <v>1277</v>
      </c>
      <c r="E871" s="123" t="s">
        <v>2474</v>
      </c>
      <c r="F871" s="124">
        <v>7000000</v>
      </c>
      <c r="G871" s="124">
        <v>7000000</v>
      </c>
      <c r="H871" s="124">
        <v>0</v>
      </c>
      <c r="I871" s="125" t="s">
        <v>502</v>
      </c>
      <c r="J871" s="125" t="s">
        <v>1265</v>
      </c>
    </row>
    <row r="872" spans="1:10" hidden="1" x14ac:dyDescent="0.2">
      <c r="A872" s="123" t="s">
        <v>2563</v>
      </c>
      <c r="B872" s="123" t="s">
        <v>2564</v>
      </c>
      <c r="C872" s="123" t="s">
        <v>1262</v>
      </c>
      <c r="D872" s="123" t="s">
        <v>1263</v>
      </c>
      <c r="E872" s="123" t="s">
        <v>2474</v>
      </c>
      <c r="F872" s="124">
        <v>20000000</v>
      </c>
      <c r="G872" s="124">
        <v>20000000</v>
      </c>
      <c r="H872" s="124">
        <v>20000000</v>
      </c>
      <c r="I872" s="125" t="s">
        <v>502</v>
      </c>
      <c r="J872" s="125" t="s">
        <v>1265</v>
      </c>
    </row>
    <row r="873" spans="1:10" hidden="1" x14ac:dyDescent="0.2">
      <c r="A873" s="123" t="s">
        <v>2563</v>
      </c>
      <c r="B873" s="123" t="s">
        <v>2565</v>
      </c>
      <c r="C873" s="123" t="s">
        <v>1262</v>
      </c>
      <c r="D873" s="123" t="s">
        <v>1263</v>
      </c>
      <c r="E873" s="123" t="s">
        <v>2474</v>
      </c>
      <c r="F873" s="124">
        <v>7000000</v>
      </c>
      <c r="G873" s="124">
        <v>7000000</v>
      </c>
      <c r="H873" s="124">
        <v>3500000</v>
      </c>
      <c r="I873" s="125" t="s">
        <v>502</v>
      </c>
      <c r="J873" s="125" t="s">
        <v>1265</v>
      </c>
    </row>
    <row r="874" spans="1:10" hidden="1" x14ac:dyDescent="0.2">
      <c r="A874" s="123" t="s">
        <v>2563</v>
      </c>
      <c r="B874" s="123" t="s">
        <v>2565</v>
      </c>
      <c r="C874" s="123" t="s">
        <v>1276</v>
      </c>
      <c r="D874" s="123" t="s">
        <v>1277</v>
      </c>
      <c r="E874" s="123" t="s">
        <v>2474</v>
      </c>
      <c r="F874" s="124">
        <v>2800000</v>
      </c>
      <c r="G874" s="124">
        <v>0</v>
      </c>
      <c r="H874" s="124">
        <v>0</v>
      </c>
      <c r="I874" s="125" t="s">
        <v>502</v>
      </c>
      <c r="J874" s="125" t="s">
        <v>1265</v>
      </c>
    </row>
    <row r="875" spans="1:10" hidden="1" x14ac:dyDescent="0.2">
      <c r="A875" s="123" t="s">
        <v>2566</v>
      </c>
      <c r="B875" s="123" t="s">
        <v>2121</v>
      </c>
      <c r="C875" s="123" t="s">
        <v>1262</v>
      </c>
      <c r="D875" s="123" t="s">
        <v>1263</v>
      </c>
      <c r="E875" s="123" t="s">
        <v>2474</v>
      </c>
      <c r="F875" s="124">
        <v>20000000</v>
      </c>
      <c r="G875" s="124">
        <v>20000000</v>
      </c>
      <c r="H875" s="124">
        <v>15000000</v>
      </c>
      <c r="I875" s="125" t="s">
        <v>502</v>
      </c>
      <c r="J875" s="125" t="s">
        <v>1265</v>
      </c>
    </row>
    <row r="876" spans="1:10" hidden="1" x14ac:dyDescent="0.2">
      <c r="A876" s="123" t="s">
        <v>2567</v>
      </c>
      <c r="B876" s="123" t="s">
        <v>1355</v>
      </c>
      <c r="C876" s="123" t="s">
        <v>1262</v>
      </c>
      <c r="D876" s="123" t="s">
        <v>1263</v>
      </c>
      <c r="E876" s="123" t="s">
        <v>2474</v>
      </c>
      <c r="F876" s="124">
        <v>39000000</v>
      </c>
      <c r="G876" s="124">
        <v>33000000</v>
      </c>
      <c r="H876" s="124">
        <v>15000000</v>
      </c>
      <c r="I876" s="125" t="s">
        <v>502</v>
      </c>
      <c r="J876" s="125" t="s">
        <v>1265</v>
      </c>
    </row>
    <row r="877" spans="1:10" hidden="1" x14ac:dyDescent="0.2">
      <c r="A877" s="123" t="s">
        <v>2568</v>
      </c>
      <c r="B877" s="123" t="s">
        <v>1379</v>
      </c>
      <c r="C877" s="123" t="s">
        <v>1262</v>
      </c>
      <c r="D877" s="123" t="s">
        <v>1263</v>
      </c>
      <c r="E877" s="123" t="s">
        <v>2474</v>
      </c>
      <c r="F877" s="124">
        <v>33600000</v>
      </c>
      <c r="G877" s="124">
        <v>33600000</v>
      </c>
      <c r="H877" s="124">
        <v>18000000</v>
      </c>
      <c r="I877" s="125" t="s">
        <v>502</v>
      </c>
      <c r="J877" s="125" t="s">
        <v>1265</v>
      </c>
    </row>
    <row r="878" spans="1:10" hidden="1" x14ac:dyDescent="0.2">
      <c r="A878" s="123" t="s">
        <v>2569</v>
      </c>
      <c r="B878" s="123" t="s">
        <v>1431</v>
      </c>
      <c r="C878" s="123" t="s">
        <v>1262</v>
      </c>
      <c r="D878" s="123" t="s">
        <v>1263</v>
      </c>
      <c r="E878" s="123" t="s">
        <v>2474</v>
      </c>
      <c r="F878" s="124">
        <v>25000000</v>
      </c>
      <c r="G878" s="124">
        <v>25000000</v>
      </c>
      <c r="H878" s="124">
        <v>25000000</v>
      </c>
      <c r="I878" s="125" t="s">
        <v>502</v>
      </c>
      <c r="J878" s="125" t="s">
        <v>1265</v>
      </c>
    </row>
    <row r="879" spans="1:10" hidden="1" x14ac:dyDescent="0.2">
      <c r="A879" s="123" t="s">
        <v>2570</v>
      </c>
      <c r="B879" s="123" t="s">
        <v>1915</v>
      </c>
      <c r="C879" s="123" t="s">
        <v>1262</v>
      </c>
      <c r="D879" s="123" t="s">
        <v>1263</v>
      </c>
      <c r="E879" s="123" t="s">
        <v>2474</v>
      </c>
      <c r="F879" s="124">
        <v>7000000</v>
      </c>
      <c r="G879" s="124">
        <v>7000000</v>
      </c>
      <c r="H879" s="124">
        <v>0</v>
      </c>
      <c r="I879" s="125" t="s">
        <v>502</v>
      </c>
      <c r="J879" s="125" t="s">
        <v>1265</v>
      </c>
    </row>
    <row r="880" spans="1:10" hidden="1" x14ac:dyDescent="0.2">
      <c r="A880" s="123" t="s">
        <v>2570</v>
      </c>
      <c r="B880" s="123" t="s">
        <v>1915</v>
      </c>
      <c r="C880" s="123" t="s">
        <v>1276</v>
      </c>
      <c r="D880" s="123" t="s">
        <v>1277</v>
      </c>
      <c r="E880" s="123" t="s">
        <v>2474</v>
      </c>
      <c r="F880" s="124">
        <v>350000</v>
      </c>
      <c r="G880" s="124">
        <v>0</v>
      </c>
      <c r="H880" s="124">
        <v>0</v>
      </c>
      <c r="I880" s="125" t="s">
        <v>502</v>
      </c>
      <c r="J880" s="125" t="s">
        <v>1265</v>
      </c>
    </row>
    <row r="881" spans="1:10" hidden="1" x14ac:dyDescent="0.2">
      <c r="A881" s="123" t="s">
        <v>2571</v>
      </c>
      <c r="B881" s="123" t="s">
        <v>2572</v>
      </c>
      <c r="C881" s="123" t="s">
        <v>1276</v>
      </c>
      <c r="D881" s="123" t="s">
        <v>1277</v>
      </c>
      <c r="E881" s="123" t="s">
        <v>2474</v>
      </c>
      <c r="F881" s="124">
        <v>7000000</v>
      </c>
      <c r="G881" s="124">
        <v>7000000</v>
      </c>
      <c r="H881" s="124">
        <v>0</v>
      </c>
      <c r="I881" s="125" t="s">
        <v>502</v>
      </c>
      <c r="J881" s="125" t="s">
        <v>1265</v>
      </c>
    </row>
    <row r="882" spans="1:10" hidden="1" x14ac:dyDescent="0.2">
      <c r="A882" s="123" t="s">
        <v>2573</v>
      </c>
      <c r="B882" s="123" t="s">
        <v>2099</v>
      </c>
      <c r="C882" s="123" t="s">
        <v>1262</v>
      </c>
      <c r="D882" s="123" t="s">
        <v>1263</v>
      </c>
      <c r="E882" s="123" t="s">
        <v>2474</v>
      </c>
      <c r="F882" s="124">
        <v>125200000</v>
      </c>
      <c r="G882" s="124">
        <v>123400000</v>
      </c>
      <c r="H882" s="124">
        <v>110000000</v>
      </c>
      <c r="I882" s="125" t="s">
        <v>502</v>
      </c>
      <c r="J882" s="125" t="s">
        <v>1265</v>
      </c>
    </row>
    <row r="883" spans="1:10" hidden="1" x14ac:dyDescent="0.2">
      <c r="A883" s="123" t="s">
        <v>2574</v>
      </c>
      <c r="B883" s="123" t="s">
        <v>2168</v>
      </c>
      <c r="C883" s="123" t="s">
        <v>1262</v>
      </c>
      <c r="D883" s="123" t="s">
        <v>1263</v>
      </c>
      <c r="E883" s="123" t="s">
        <v>2474</v>
      </c>
      <c r="F883" s="124">
        <v>312939158.25999999</v>
      </c>
      <c r="G883" s="124">
        <v>312850000</v>
      </c>
      <c r="H883" s="124">
        <v>280700000</v>
      </c>
      <c r="I883" s="125" t="s">
        <v>502</v>
      </c>
      <c r="J883" s="125" t="s">
        <v>1265</v>
      </c>
    </row>
    <row r="884" spans="1:10" hidden="1" x14ac:dyDescent="0.2">
      <c r="A884" s="123" t="s">
        <v>2574</v>
      </c>
      <c r="B884" s="123" t="s">
        <v>2168</v>
      </c>
      <c r="C884" s="123" t="s">
        <v>1276</v>
      </c>
      <c r="D884" s="123" t="s">
        <v>1277</v>
      </c>
      <c r="E884" s="123" t="s">
        <v>2474</v>
      </c>
      <c r="F884" s="124">
        <v>21586667</v>
      </c>
      <c r="G884" s="124">
        <v>15800000</v>
      </c>
      <c r="H884" s="124">
        <v>0</v>
      </c>
      <c r="I884" s="125" t="s">
        <v>502</v>
      </c>
      <c r="J884" s="125" t="s">
        <v>1265</v>
      </c>
    </row>
    <row r="885" spans="1:10" hidden="1" x14ac:dyDescent="0.2">
      <c r="A885" s="123" t="s">
        <v>2548</v>
      </c>
      <c r="B885" s="123" t="s">
        <v>2494</v>
      </c>
      <c r="C885" s="123" t="s">
        <v>2485</v>
      </c>
      <c r="D885" s="123" t="s">
        <v>2486</v>
      </c>
      <c r="E885" s="123" t="s">
        <v>2474</v>
      </c>
      <c r="F885" s="124">
        <v>0</v>
      </c>
      <c r="G885" s="124">
        <v>0</v>
      </c>
      <c r="H885" s="124">
        <v>0</v>
      </c>
      <c r="I885" s="125" t="s">
        <v>502</v>
      </c>
      <c r="J885" s="125" t="s">
        <v>1265</v>
      </c>
    </row>
    <row r="886" spans="1:10" hidden="1" x14ac:dyDescent="0.2">
      <c r="A886" s="123" t="s">
        <v>2575</v>
      </c>
      <c r="B886" s="123" t="s">
        <v>2576</v>
      </c>
      <c r="C886" s="123" t="s">
        <v>1276</v>
      </c>
      <c r="D886" s="123" t="s">
        <v>1277</v>
      </c>
      <c r="E886" s="123" t="s">
        <v>2474</v>
      </c>
      <c r="F886" s="124">
        <v>10000000</v>
      </c>
      <c r="G886" s="124">
        <v>10000000</v>
      </c>
      <c r="H886" s="124">
        <v>0</v>
      </c>
      <c r="I886" s="125" t="s">
        <v>502</v>
      </c>
      <c r="J886" s="125" t="s">
        <v>1265</v>
      </c>
    </row>
    <row r="887" spans="1:10" hidden="1" x14ac:dyDescent="0.2">
      <c r="A887" s="123" t="s">
        <v>2577</v>
      </c>
      <c r="B887" s="123" t="s">
        <v>2578</v>
      </c>
      <c r="C887" s="123" t="s">
        <v>1276</v>
      </c>
      <c r="D887" s="123" t="s">
        <v>1277</v>
      </c>
      <c r="E887" s="123" t="s">
        <v>2474</v>
      </c>
      <c r="F887" s="124">
        <v>10000000</v>
      </c>
      <c r="G887" s="124">
        <v>10000000</v>
      </c>
      <c r="H887" s="124">
        <v>0</v>
      </c>
      <c r="I887" s="125" t="s">
        <v>502</v>
      </c>
      <c r="J887" s="125" t="s">
        <v>1265</v>
      </c>
    </row>
    <row r="888" spans="1:10" hidden="1" x14ac:dyDescent="0.2">
      <c r="A888" s="123" t="s">
        <v>2579</v>
      </c>
      <c r="B888" s="123" t="s">
        <v>2498</v>
      </c>
      <c r="C888" s="123" t="s">
        <v>1262</v>
      </c>
      <c r="D888" s="123" t="s">
        <v>1263</v>
      </c>
      <c r="E888" s="123" t="s">
        <v>2474</v>
      </c>
      <c r="F888" s="124">
        <v>8000000</v>
      </c>
      <c r="G888" s="124">
        <v>8000000</v>
      </c>
      <c r="H888" s="124">
        <v>0</v>
      </c>
      <c r="I888" s="125" t="s">
        <v>502</v>
      </c>
      <c r="J888" s="125" t="s">
        <v>1265</v>
      </c>
    </row>
    <row r="889" spans="1:10" hidden="1" x14ac:dyDescent="0.2">
      <c r="A889" s="123" t="s">
        <v>2579</v>
      </c>
      <c r="B889" s="123" t="s">
        <v>2498</v>
      </c>
      <c r="C889" s="123" t="s">
        <v>2485</v>
      </c>
      <c r="D889" s="123" t="s">
        <v>2486</v>
      </c>
      <c r="E889" s="123" t="s">
        <v>2474</v>
      </c>
      <c r="F889" s="124">
        <v>76000000</v>
      </c>
      <c r="G889" s="124">
        <v>76000000</v>
      </c>
      <c r="H889" s="124">
        <v>76000000</v>
      </c>
      <c r="I889" s="125" t="s">
        <v>502</v>
      </c>
      <c r="J889" s="125" t="s">
        <v>1265</v>
      </c>
    </row>
    <row r="890" spans="1:10" hidden="1" x14ac:dyDescent="0.2">
      <c r="A890" s="123" t="s">
        <v>2579</v>
      </c>
      <c r="B890" s="123" t="s">
        <v>2498</v>
      </c>
      <c r="C890" s="123" t="s">
        <v>1276</v>
      </c>
      <c r="D890" s="123" t="s">
        <v>1277</v>
      </c>
      <c r="E890" s="123" t="s">
        <v>2474</v>
      </c>
      <c r="F890" s="124">
        <v>1333334</v>
      </c>
      <c r="G890" s="124">
        <v>0</v>
      </c>
      <c r="H890" s="124">
        <v>0</v>
      </c>
      <c r="I890" s="125" t="s">
        <v>502</v>
      </c>
      <c r="J890" s="125" t="s">
        <v>1265</v>
      </c>
    </row>
    <row r="891" spans="1:10" hidden="1" x14ac:dyDescent="0.2">
      <c r="A891" s="123" t="s">
        <v>2580</v>
      </c>
      <c r="B891" s="123" t="s">
        <v>1333</v>
      </c>
      <c r="C891" s="123" t="s">
        <v>1262</v>
      </c>
      <c r="D891" s="123" t="s">
        <v>1263</v>
      </c>
      <c r="E891" s="123" t="s">
        <v>2474</v>
      </c>
      <c r="F891" s="124">
        <v>0</v>
      </c>
      <c r="G891" s="124">
        <v>0</v>
      </c>
      <c r="H891" s="124">
        <v>0</v>
      </c>
      <c r="I891" s="125" t="s">
        <v>502</v>
      </c>
      <c r="J891" s="125" t="s">
        <v>1265</v>
      </c>
    </row>
    <row r="892" spans="1:10" hidden="1" x14ac:dyDescent="0.2">
      <c r="A892" s="123" t="s">
        <v>2581</v>
      </c>
      <c r="B892" s="123" t="s">
        <v>2582</v>
      </c>
      <c r="C892" s="123" t="s">
        <v>1248</v>
      </c>
      <c r="D892" s="123" t="s">
        <v>1248</v>
      </c>
      <c r="E892" s="123" t="s">
        <v>1248</v>
      </c>
      <c r="F892" s="124">
        <v>0</v>
      </c>
      <c r="G892" s="124">
        <v>0</v>
      </c>
      <c r="H892" s="124">
        <v>0</v>
      </c>
      <c r="I892" s="125"/>
      <c r="J892" s="125"/>
    </row>
    <row r="893" spans="1:10" ht="10.5" hidden="1" x14ac:dyDescent="0.25">
      <c r="A893" s="126" t="s">
        <v>2583</v>
      </c>
      <c r="B893" s="126" t="s">
        <v>2584</v>
      </c>
      <c r="C893" s="126" t="s">
        <v>1248</v>
      </c>
      <c r="D893" s="126" t="s">
        <v>1248</v>
      </c>
      <c r="E893" s="126" t="s">
        <v>1248</v>
      </c>
      <c r="F893" s="127">
        <v>0</v>
      </c>
      <c r="G893" s="127">
        <v>0</v>
      </c>
      <c r="H893" s="127">
        <v>0</v>
      </c>
      <c r="I893" s="128" t="s">
        <v>502</v>
      </c>
      <c r="J893" s="128" t="s">
        <v>10</v>
      </c>
    </row>
    <row r="894" spans="1:10" hidden="1" x14ac:dyDescent="0.2">
      <c r="A894" s="123" t="s">
        <v>2585</v>
      </c>
      <c r="B894" s="123" t="s">
        <v>2586</v>
      </c>
      <c r="C894" s="123" t="s">
        <v>1292</v>
      </c>
      <c r="D894" s="123" t="s">
        <v>1293</v>
      </c>
      <c r="E894" s="123" t="s">
        <v>2474</v>
      </c>
      <c r="F894" s="124">
        <v>0</v>
      </c>
      <c r="G894" s="124">
        <v>0</v>
      </c>
      <c r="H894" s="124">
        <v>0</v>
      </c>
      <c r="I894" s="125" t="s">
        <v>502</v>
      </c>
      <c r="J894" s="125" t="s">
        <v>1265</v>
      </c>
    </row>
    <row r="895" spans="1:10" hidden="1" x14ac:dyDescent="0.2">
      <c r="A895" s="123" t="s">
        <v>2587</v>
      </c>
      <c r="B895" s="123" t="s">
        <v>2588</v>
      </c>
      <c r="C895" s="123" t="s">
        <v>1248</v>
      </c>
      <c r="D895" s="123" t="s">
        <v>1248</v>
      </c>
      <c r="E895" s="123" t="s">
        <v>1248</v>
      </c>
      <c r="F895" s="124">
        <v>152132907</v>
      </c>
      <c r="G895" s="124">
        <v>0</v>
      </c>
      <c r="H895" s="124">
        <v>0</v>
      </c>
      <c r="I895" s="125"/>
      <c r="J895" s="125"/>
    </row>
    <row r="896" spans="1:10" hidden="1" x14ac:dyDescent="0.2">
      <c r="A896" s="123" t="s">
        <v>2589</v>
      </c>
      <c r="B896" s="123" t="s">
        <v>2590</v>
      </c>
      <c r="C896" s="123" t="s">
        <v>1248</v>
      </c>
      <c r="D896" s="123" t="s">
        <v>1248</v>
      </c>
      <c r="E896" s="123" t="s">
        <v>1248</v>
      </c>
      <c r="F896" s="124">
        <v>152132907</v>
      </c>
      <c r="G896" s="124">
        <v>0</v>
      </c>
      <c r="H896" s="124">
        <v>0</v>
      </c>
      <c r="I896" s="125"/>
      <c r="J896" s="125"/>
    </row>
    <row r="897" spans="1:10" hidden="1" x14ac:dyDescent="0.2">
      <c r="A897" s="123" t="s">
        <v>2591</v>
      </c>
      <c r="B897" s="123" t="s">
        <v>2592</v>
      </c>
      <c r="C897" s="123" t="s">
        <v>1248</v>
      </c>
      <c r="D897" s="123" t="s">
        <v>1248</v>
      </c>
      <c r="E897" s="123" t="s">
        <v>1248</v>
      </c>
      <c r="F897" s="124">
        <v>100000000</v>
      </c>
      <c r="G897" s="124">
        <v>0</v>
      </c>
      <c r="H897" s="124">
        <v>0</v>
      </c>
      <c r="I897" s="125"/>
      <c r="J897" s="125"/>
    </row>
    <row r="898" spans="1:10" ht="10.5" hidden="1" x14ac:dyDescent="0.25">
      <c r="A898" s="126" t="s">
        <v>2593</v>
      </c>
      <c r="B898" s="126" t="s">
        <v>2594</v>
      </c>
      <c r="C898" s="126" t="s">
        <v>1248</v>
      </c>
      <c r="D898" s="126" t="s">
        <v>1248</v>
      </c>
      <c r="E898" s="126" t="s">
        <v>1248</v>
      </c>
      <c r="F898" s="127">
        <v>100000000</v>
      </c>
      <c r="G898" s="127">
        <v>0</v>
      </c>
      <c r="H898" s="127">
        <v>0</v>
      </c>
      <c r="I898" s="128" t="s">
        <v>502</v>
      </c>
      <c r="J898" s="128" t="s">
        <v>10</v>
      </c>
    </row>
    <row r="899" spans="1:10" hidden="1" x14ac:dyDescent="0.2">
      <c r="A899" s="123" t="s">
        <v>2595</v>
      </c>
      <c r="B899" s="123" t="s">
        <v>2596</v>
      </c>
      <c r="C899" s="123" t="s">
        <v>2485</v>
      </c>
      <c r="D899" s="123" t="s">
        <v>2486</v>
      </c>
      <c r="E899" s="123" t="s">
        <v>2474</v>
      </c>
      <c r="F899" s="124">
        <v>100000000</v>
      </c>
      <c r="G899" s="124">
        <v>0</v>
      </c>
      <c r="H899" s="124">
        <v>0</v>
      </c>
      <c r="I899" s="125" t="s">
        <v>502</v>
      </c>
      <c r="J899" s="125" t="s">
        <v>1265</v>
      </c>
    </row>
    <row r="900" spans="1:10" hidden="1" x14ac:dyDescent="0.2">
      <c r="A900" s="123" t="s">
        <v>2597</v>
      </c>
      <c r="B900" s="123" t="s">
        <v>2598</v>
      </c>
      <c r="C900" s="123" t="s">
        <v>1248</v>
      </c>
      <c r="D900" s="123" t="s">
        <v>1248</v>
      </c>
      <c r="E900" s="123" t="s">
        <v>1248</v>
      </c>
      <c r="F900" s="124">
        <v>0</v>
      </c>
      <c r="G900" s="124">
        <v>0</v>
      </c>
      <c r="H900" s="124">
        <v>0</v>
      </c>
      <c r="I900" s="125"/>
      <c r="J900" s="125"/>
    </row>
    <row r="901" spans="1:10" ht="10.5" hidden="1" x14ac:dyDescent="0.25">
      <c r="A901" s="126" t="s">
        <v>2599</v>
      </c>
      <c r="B901" s="126" t="s">
        <v>2600</v>
      </c>
      <c r="C901" s="126" t="s">
        <v>1248</v>
      </c>
      <c r="D901" s="126" t="s">
        <v>1248</v>
      </c>
      <c r="E901" s="126" t="s">
        <v>1248</v>
      </c>
      <c r="F901" s="127">
        <v>0</v>
      </c>
      <c r="G901" s="127">
        <v>0</v>
      </c>
      <c r="H901" s="127">
        <v>0</v>
      </c>
      <c r="I901" s="128" t="s">
        <v>502</v>
      </c>
      <c r="J901" s="128" t="s">
        <v>10</v>
      </c>
    </row>
    <row r="902" spans="1:10" hidden="1" x14ac:dyDescent="0.2">
      <c r="A902" s="123" t="s">
        <v>2601</v>
      </c>
      <c r="B902" s="123" t="s">
        <v>2602</v>
      </c>
      <c r="C902" s="123" t="s">
        <v>2485</v>
      </c>
      <c r="D902" s="123" t="s">
        <v>2486</v>
      </c>
      <c r="E902" s="123" t="s">
        <v>2474</v>
      </c>
      <c r="F902" s="124">
        <v>0</v>
      </c>
      <c r="G902" s="124">
        <v>0</v>
      </c>
      <c r="H902" s="124">
        <v>0</v>
      </c>
      <c r="I902" s="125" t="s">
        <v>502</v>
      </c>
      <c r="J902" s="125" t="s">
        <v>1265</v>
      </c>
    </row>
    <row r="903" spans="1:10" hidden="1" x14ac:dyDescent="0.2">
      <c r="A903" s="123" t="s">
        <v>2603</v>
      </c>
      <c r="B903" s="123" t="s">
        <v>2604</v>
      </c>
      <c r="C903" s="123" t="s">
        <v>1248</v>
      </c>
      <c r="D903" s="123" t="s">
        <v>1248</v>
      </c>
      <c r="E903" s="123" t="s">
        <v>1248</v>
      </c>
      <c r="F903" s="124">
        <v>50000000</v>
      </c>
      <c r="G903" s="124">
        <v>0</v>
      </c>
      <c r="H903" s="124">
        <v>0</v>
      </c>
      <c r="I903" s="125"/>
      <c r="J903" s="125"/>
    </row>
    <row r="904" spans="1:10" ht="10.5" hidden="1" x14ac:dyDescent="0.25">
      <c r="A904" s="126" t="s">
        <v>2605</v>
      </c>
      <c r="B904" s="126" t="s">
        <v>2606</v>
      </c>
      <c r="C904" s="126" t="s">
        <v>1248</v>
      </c>
      <c r="D904" s="126" t="s">
        <v>1248</v>
      </c>
      <c r="E904" s="126" t="s">
        <v>1248</v>
      </c>
      <c r="F904" s="127">
        <v>50000000</v>
      </c>
      <c r="G904" s="127">
        <v>0</v>
      </c>
      <c r="H904" s="127">
        <v>0</v>
      </c>
      <c r="I904" s="128" t="s">
        <v>502</v>
      </c>
      <c r="J904" s="128" t="s">
        <v>10</v>
      </c>
    </row>
    <row r="905" spans="1:10" hidden="1" x14ac:dyDescent="0.2">
      <c r="A905" s="123" t="s">
        <v>2607</v>
      </c>
      <c r="B905" s="123" t="s">
        <v>1459</v>
      </c>
      <c r="C905" s="123" t="s">
        <v>2485</v>
      </c>
      <c r="D905" s="123" t="s">
        <v>2486</v>
      </c>
      <c r="E905" s="123" t="s">
        <v>2474</v>
      </c>
      <c r="F905" s="124">
        <v>20000000</v>
      </c>
      <c r="G905" s="124">
        <v>0</v>
      </c>
      <c r="H905" s="124">
        <v>0</v>
      </c>
      <c r="I905" s="125" t="s">
        <v>502</v>
      </c>
      <c r="J905" s="125" t="s">
        <v>1265</v>
      </c>
    </row>
    <row r="906" spans="1:10" hidden="1" x14ac:dyDescent="0.2">
      <c r="A906" s="123" t="s">
        <v>2608</v>
      </c>
      <c r="B906" s="123" t="s">
        <v>1915</v>
      </c>
      <c r="C906" s="123" t="s">
        <v>2485</v>
      </c>
      <c r="D906" s="123" t="s">
        <v>2486</v>
      </c>
      <c r="E906" s="123" t="s">
        <v>2474</v>
      </c>
      <c r="F906" s="124">
        <v>30000000</v>
      </c>
      <c r="G906" s="124">
        <v>0</v>
      </c>
      <c r="H906" s="124">
        <v>0</v>
      </c>
      <c r="I906" s="125" t="s">
        <v>502</v>
      </c>
      <c r="J906" s="125" t="s">
        <v>1265</v>
      </c>
    </row>
    <row r="907" spans="1:10" hidden="1" x14ac:dyDescent="0.2">
      <c r="A907" s="123" t="s">
        <v>2609</v>
      </c>
      <c r="B907" s="123" t="s">
        <v>2610</v>
      </c>
      <c r="C907" s="123" t="s">
        <v>1248</v>
      </c>
      <c r="D907" s="123" t="s">
        <v>1248</v>
      </c>
      <c r="E907" s="123" t="s">
        <v>1248</v>
      </c>
      <c r="F907" s="124">
        <v>2132907</v>
      </c>
      <c r="G907" s="124">
        <v>0</v>
      </c>
      <c r="H907" s="124">
        <v>0</v>
      </c>
      <c r="I907" s="125"/>
      <c r="J907" s="125"/>
    </row>
    <row r="908" spans="1:10" ht="10.5" hidden="1" x14ac:dyDescent="0.25">
      <c r="A908" s="126" t="s">
        <v>2611</v>
      </c>
      <c r="B908" s="126" t="s">
        <v>2612</v>
      </c>
      <c r="C908" s="126" t="s">
        <v>1248</v>
      </c>
      <c r="D908" s="126" t="s">
        <v>1248</v>
      </c>
      <c r="E908" s="126" t="s">
        <v>1248</v>
      </c>
      <c r="F908" s="127">
        <v>2132907</v>
      </c>
      <c r="G908" s="127">
        <v>0</v>
      </c>
      <c r="H908" s="127">
        <v>0</v>
      </c>
      <c r="I908" s="128" t="s">
        <v>502</v>
      </c>
      <c r="J908" s="128" t="s">
        <v>10</v>
      </c>
    </row>
    <row r="909" spans="1:10" hidden="1" x14ac:dyDescent="0.2">
      <c r="A909" s="123" t="s">
        <v>2613</v>
      </c>
      <c r="B909" s="123" t="s">
        <v>1459</v>
      </c>
      <c r="C909" s="123" t="s">
        <v>1292</v>
      </c>
      <c r="D909" s="123" t="s">
        <v>1293</v>
      </c>
      <c r="E909" s="123" t="s">
        <v>2474</v>
      </c>
      <c r="F909" s="124">
        <v>0</v>
      </c>
      <c r="G909" s="124">
        <v>0</v>
      </c>
      <c r="H909" s="124">
        <v>0</v>
      </c>
      <c r="I909" s="125" t="s">
        <v>502</v>
      </c>
      <c r="J909" s="125" t="s">
        <v>1265</v>
      </c>
    </row>
    <row r="910" spans="1:10" hidden="1" x14ac:dyDescent="0.2">
      <c r="A910" s="123" t="s">
        <v>2613</v>
      </c>
      <c r="B910" s="123" t="s">
        <v>1459</v>
      </c>
      <c r="C910" s="123" t="s">
        <v>2485</v>
      </c>
      <c r="D910" s="123" t="s">
        <v>2486</v>
      </c>
      <c r="E910" s="123" t="s">
        <v>2474</v>
      </c>
      <c r="F910" s="124">
        <v>0</v>
      </c>
      <c r="G910" s="124">
        <v>0</v>
      </c>
      <c r="H910" s="124">
        <v>0</v>
      </c>
      <c r="I910" s="125" t="s">
        <v>502</v>
      </c>
      <c r="J910" s="125" t="s">
        <v>1265</v>
      </c>
    </row>
    <row r="911" spans="1:10" hidden="1" x14ac:dyDescent="0.2">
      <c r="A911" s="123" t="s">
        <v>2614</v>
      </c>
      <c r="B911" s="123" t="s">
        <v>1915</v>
      </c>
      <c r="C911" s="123" t="s">
        <v>2615</v>
      </c>
      <c r="D911" s="123" t="s">
        <v>2616</v>
      </c>
      <c r="E911" s="123" t="s">
        <v>2474</v>
      </c>
      <c r="F911" s="124">
        <v>2132907</v>
      </c>
      <c r="G911" s="124">
        <v>0</v>
      </c>
      <c r="H911" s="124">
        <v>0</v>
      </c>
      <c r="I911" s="125" t="s">
        <v>502</v>
      </c>
      <c r="J911" s="125" t="s">
        <v>1265</v>
      </c>
    </row>
    <row r="912" spans="1:10" ht="10.5" hidden="1" x14ac:dyDescent="0.25">
      <c r="A912" s="126" t="s">
        <v>2617</v>
      </c>
      <c r="B912" s="126" t="s">
        <v>2618</v>
      </c>
      <c r="C912" s="126" t="s">
        <v>1248</v>
      </c>
      <c r="D912" s="126" t="s">
        <v>1248</v>
      </c>
      <c r="E912" s="126" t="s">
        <v>1248</v>
      </c>
      <c r="F912" s="127">
        <v>0</v>
      </c>
      <c r="G912" s="127">
        <v>0</v>
      </c>
      <c r="H912" s="127">
        <v>0</v>
      </c>
      <c r="I912" s="128" t="s">
        <v>502</v>
      </c>
      <c r="J912" s="128" t="s">
        <v>10</v>
      </c>
    </row>
    <row r="913" spans="1:10" hidden="1" x14ac:dyDescent="0.2">
      <c r="A913" s="123" t="s">
        <v>2619</v>
      </c>
      <c r="B913" s="123" t="s">
        <v>2596</v>
      </c>
      <c r="C913" s="123" t="s">
        <v>2485</v>
      </c>
      <c r="D913" s="123" t="s">
        <v>2486</v>
      </c>
      <c r="E913" s="123" t="s">
        <v>2474</v>
      </c>
      <c r="F913" s="124">
        <v>0</v>
      </c>
      <c r="G913" s="124">
        <v>0</v>
      </c>
      <c r="H913" s="124">
        <v>0</v>
      </c>
      <c r="I913" s="125" t="s">
        <v>502</v>
      </c>
      <c r="J913" s="125" t="s">
        <v>1265</v>
      </c>
    </row>
    <row r="914" spans="1:10" hidden="1" x14ac:dyDescent="0.2">
      <c r="A914" s="123" t="s">
        <v>2619</v>
      </c>
      <c r="B914" s="123" t="s">
        <v>2596</v>
      </c>
      <c r="C914" s="123" t="s">
        <v>1276</v>
      </c>
      <c r="D914" s="123" t="s">
        <v>1277</v>
      </c>
      <c r="E914" s="123" t="s">
        <v>2474</v>
      </c>
      <c r="F914" s="124">
        <v>0</v>
      </c>
      <c r="G914" s="124">
        <v>0</v>
      </c>
      <c r="H914" s="124">
        <v>0</v>
      </c>
      <c r="I914" s="125" t="s">
        <v>502</v>
      </c>
      <c r="J914" s="125" t="s">
        <v>1265</v>
      </c>
    </row>
    <row r="915" spans="1:10" ht="10.5" hidden="1" x14ac:dyDescent="0.25">
      <c r="A915" s="120" t="s">
        <v>2620</v>
      </c>
      <c r="B915" s="120" t="s">
        <v>2621</v>
      </c>
      <c r="C915" s="120" t="s">
        <v>1248</v>
      </c>
      <c r="D915" s="120" t="s">
        <v>1248</v>
      </c>
      <c r="E915" s="120" t="s">
        <v>1248</v>
      </c>
      <c r="F915" s="121">
        <v>54227295393</v>
      </c>
      <c r="G915" s="121">
        <v>3183979798</v>
      </c>
      <c r="H915" s="121">
        <v>2766573133</v>
      </c>
      <c r="I915" s="122"/>
      <c r="J915" s="122" t="s">
        <v>1241</v>
      </c>
    </row>
    <row r="916" spans="1:10" hidden="1" x14ac:dyDescent="0.2">
      <c r="A916" s="123" t="s">
        <v>2622</v>
      </c>
      <c r="B916" s="123" t="s">
        <v>2623</v>
      </c>
      <c r="C916" s="123" t="s">
        <v>1248</v>
      </c>
      <c r="D916" s="123" t="s">
        <v>1248</v>
      </c>
      <c r="E916" s="123" t="s">
        <v>1248</v>
      </c>
      <c r="F916" s="124">
        <v>54227295393</v>
      </c>
      <c r="G916" s="124">
        <v>3183979798</v>
      </c>
      <c r="H916" s="124">
        <v>2766573133</v>
      </c>
      <c r="I916" s="125"/>
      <c r="J916" s="125"/>
    </row>
    <row r="917" spans="1:10" hidden="1" x14ac:dyDescent="0.2">
      <c r="A917" s="123" t="s">
        <v>2624</v>
      </c>
      <c r="B917" s="123" t="s">
        <v>2625</v>
      </c>
      <c r="C917" s="123" t="s">
        <v>1248</v>
      </c>
      <c r="D917" s="123" t="s">
        <v>1248</v>
      </c>
      <c r="E917" s="123" t="s">
        <v>1248</v>
      </c>
      <c r="F917" s="124">
        <v>54227295393</v>
      </c>
      <c r="G917" s="124">
        <v>3183979798</v>
      </c>
      <c r="H917" s="124">
        <v>2766573133</v>
      </c>
      <c r="I917" s="125"/>
      <c r="J917" s="125"/>
    </row>
    <row r="918" spans="1:10" hidden="1" x14ac:dyDescent="0.2">
      <c r="A918" s="123" t="s">
        <v>2626</v>
      </c>
      <c r="B918" s="123" t="s">
        <v>2627</v>
      </c>
      <c r="C918" s="123" t="s">
        <v>1248</v>
      </c>
      <c r="D918" s="123" t="s">
        <v>1248</v>
      </c>
      <c r="E918" s="123" t="s">
        <v>1248</v>
      </c>
      <c r="F918" s="124">
        <v>13701372893</v>
      </c>
      <c r="G918" s="124">
        <v>0</v>
      </c>
      <c r="H918" s="124">
        <v>0</v>
      </c>
      <c r="I918" s="125"/>
      <c r="J918" s="125"/>
    </row>
    <row r="919" spans="1:10" ht="10.5" hidden="1" x14ac:dyDescent="0.25">
      <c r="A919" s="126" t="s">
        <v>2628</v>
      </c>
      <c r="B919" s="126" t="s">
        <v>2629</v>
      </c>
      <c r="C919" s="126" t="s">
        <v>1248</v>
      </c>
      <c r="D919" s="126" t="s">
        <v>1248</v>
      </c>
      <c r="E919" s="126" t="s">
        <v>1248</v>
      </c>
      <c r="F919" s="127">
        <v>13701372893</v>
      </c>
      <c r="G919" s="127">
        <v>0</v>
      </c>
      <c r="H919" s="127">
        <v>0</v>
      </c>
      <c r="I919" s="128" t="s">
        <v>504</v>
      </c>
      <c r="J919" s="128" t="s">
        <v>10</v>
      </c>
    </row>
    <row r="920" spans="1:10" hidden="1" x14ac:dyDescent="0.2">
      <c r="A920" s="123" t="s">
        <v>2630</v>
      </c>
      <c r="B920" s="123" t="s">
        <v>2631</v>
      </c>
      <c r="C920" s="123" t="s">
        <v>2117</v>
      </c>
      <c r="D920" s="123" t="s">
        <v>2118</v>
      </c>
      <c r="E920" s="123" t="s">
        <v>2632</v>
      </c>
      <c r="F920" s="124">
        <v>12910558750</v>
      </c>
      <c r="G920" s="124">
        <v>0</v>
      </c>
      <c r="H920" s="124">
        <v>0</v>
      </c>
      <c r="I920" s="125" t="s">
        <v>504</v>
      </c>
      <c r="J920" s="125" t="s">
        <v>1265</v>
      </c>
    </row>
    <row r="921" spans="1:10" hidden="1" x14ac:dyDescent="0.2">
      <c r="A921" s="123" t="s">
        <v>2633</v>
      </c>
      <c r="B921" s="123" t="s">
        <v>2121</v>
      </c>
      <c r="C921" s="123" t="s">
        <v>2117</v>
      </c>
      <c r="D921" s="123" t="s">
        <v>2118</v>
      </c>
      <c r="E921" s="123" t="s">
        <v>2632</v>
      </c>
      <c r="F921" s="124">
        <v>790814143</v>
      </c>
      <c r="G921" s="124">
        <v>0</v>
      </c>
      <c r="H921" s="124">
        <v>0</v>
      </c>
      <c r="I921" s="125" t="s">
        <v>504</v>
      </c>
      <c r="J921" s="125" t="s">
        <v>1265</v>
      </c>
    </row>
    <row r="922" spans="1:10" hidden="1" x14ac:dyDescent="0.2">
      <c r="A922" s="123" t="s">
        <v>2634</v>
      </c>
      <c r="B922" s="123" t="s">
        <v>2635</v>
      </c>
      <c r="C922" s="123" t="s">
        <v>1248</v>
      </c>
      <c r="D922" s="123" t="s">
        <v>1248</v>
      </c>
      <c r="E922" s="123" t="s">
        <v>1248</v>
      </c>
      <c r="F922" s="124">
        <v>8973972435</v>
      </c>
      <c r="G922" s="124">
        <v>0</v>
      </c>
      <c r="H922" s="124">
        <v>0</v>
      </c>
      <c r="I922" s="125"/>
      <c r="J922" s="125"/>
    </row>
    <row r="923" spans="1:10" ht="10.5" hidden="1" x14ac:dyDescent="0.25">
      <c r="A923" s="126" t="s">
        <v>2636</v>
      </c>
      <c r="B923" s="126" t="s">
        <v>2637</v>
      </c>
      <c r="C923" s="126" t="s">
        <v>1248</v>
      </c>
      <c r="D923" s="126" t="s">
        <v>1248</v>
      </c>
      <c r="E923" s="126" t="s">
        <v>1248</v>
      </c>
      <c r="F923" s="127">
        <v>8973972435</v>
      </c>
      <c r="G923" s="127">
        <v>0</v>
      </c>
      <c r="H923" s="127">
        <v>0</v>
      </c>
      <c r="I923" s="128" t="s">
        <v>504</v>
      </c>
      <c r="J923" s="128" t="s">
        <v>10</v>
      </c>
    </row>
    <row r="924" spans="1:10" hidden="1" x14ac:dyDescent="0.2">
      <c r="A924" s="123" t="s">
        <v>2638</v>
      </c>
      <c r="B924" s="123" t="s">
        <v>2631</v>
      </c>
      <c r="C924" s="123" t="s">
        <v>2117</v>
      </c>
      <c r="D924" s="123" t="s">
        <v>2118</v>
      </c>
      <c r="E924" s="123" t="s">
        <v>2632</v>
      </c>
      <c r="F924" s="124">
        <v>8385425530</v>
      </c>
      <c r="G924" s="124">
        <v>0</v>
      </c>
      <c r="H924" s="124">
        <v>0</v>
      </c>
      <c r="I924" s="125" t="s">
        <v>504</v>
      </c>
      <c r="J924" s="125" t="s">
        <v>1265</v>
      </c>
    </row>
    <row r="925" spans="1:10" hidden="1" x14ac:dyDescent="0.2">
      <c r="A925" s="123" t="s">
        <v>2639</v>
      </c>
      <c r="B925" s="123" t="s">
        <v>2121</v>
      </c>
      <c r="C925" s="123" t="s">
        <v>2117</v>
      </c>
      <c r="D925" s="123" t="s">
        <v>2118</v>
      </c>
      <c r="E925" s="123" t="s">
        <v>2632</v>
      </c>
      <c r="F925" s="124">
        <v>588546905</v>
      </c>
      <c r="G925" s="124">
        <v>0</v>
      </c>
      <c r="H925" s="124">
        <v>0</v>
      </c>
      <c r="I925" s="125" t="s">
        <v>504</v>
      </c>
      <c r="J925" s="125" t="s">
        <v>1265</v>
      </c>
    </row>
    <row r="926" spans="1:10" hidden="1" x14ac:dyDescent="0.2">
      <c r="A926" s="123" t="s">
        <v>2640</v>
      </c>
      <c r="B926" s="123" t="s">
        <v>2641</v>
      </c>
      <c r="C926" s="123" t="s">
        <v>1248</v>
      </c>
      <c r="D926" s="123" t="s">
        <v>1248</v>
      </c>
      <c r="E926" s="123" t="s">
        <v>1248</v>
      </c>
      <c r="F926" s="124">
        <v>30796070065</v>
      </c>
      <c r="G926" s="124">
        <v>2888159798</v>
      </c>
      <c r="H926" s="124">
        <v>2593433133</v>
      </c>
      <c r="I926" s="125"/>
      <c r="J926" s="125"/>
    </row>
    <row r="927" spans="1:10" ht="10.5" hidden="1" x14ac:dyDescent="0.25">
      <c r="A927" s="126" t="s">
        <v>2642</v>
      </c>
      <c r="B927" s="126" t="s">
        <v>2643</v>
      </c>
      <c r="C927" s="126" t="s">
        <v>1248</v>
      </c>
      <c r="D927" s="126" t="s">
        <v>1248</v>
      </c>
      <c r="E927" s="126" t="s">
        <v>1248</v>
      </c>
      <c r="F927" s="127">
        <v>0</v>
      </c>
      <c r="G927" s="127">
        <v>0</v>
      </c>
      <c r="H927" s="127">
        <v>0</v>
      </c>
      <c r="I927" s="128" t="s">
        <v>504</v>
      </c>
      <c r="J927" s="128" t="s">
        <v>10</v>
      </c>
    </row>
    <row r="928" spans="1:10" hidden="1" x14ac:dyDescent="0.2">
      <c r="A928" s="123" t="s">
        <v>2644</v>
      </c>
      <c r="B928" s="123" t="s">
        <v>2645</v>
      </c>
      <c r="C928" s="123" t="s">
        <v>1262</v>
      </c>
      <c r="D928" s="123" t="s">
        <v>1263</v>
      </c>
      <c r="E928" s="123" t="s">
        <v>2632</v>
      </c>
      <c r="F928" s="124">
        <v>0</v>
      </c>
      <c r="G928" s="124">
        <v>0</v>
      </c>
      <c r="H928" s="124">
        <v>0</v>
      </c>
      <c r="I928" s="125" t="s">
        <v>504</v>
      </c>
      <c r="J928" s="125" t="s">
        <v>1265</v>
      </c>
    </row>
    <row r="929" spans="1:10" hidden="1" x14ac:dyDescent="0.2">
      <c r="A929" s="123" t="s">
        <v>2644</v>
      </c>
      <c r="B929" s="123" t="s">
        <v>2645</v>
      </c>
      <c r="C929" s="123" t="s">
        <v>1947</v>
      </c>
      <c r="D929" s="123" t="s">
        <v>1948</v>
      </c>
      <c r="E929" s="123" t="s">
        <v>2632</v>
      </c>
      <c r="F929" s="124">
        <v>0</v>
      </c>
      <c r="G929" s="124">
        <v>0</v>
      </c>
      <c r="H929" s="124">
        <v>0</v>
      </c>
      <c r="I929" s="125" t="s">
        <v>504</v>
      </c>
      <c r="J929" s="125" t="s">
        <v>1265</v>
      </c>
    </row>
    <row r="930" spans="1:10" ht="10.5" hidden="1" x14ac:dyDescent="0.25">
      <c r="A930" s="126" t="s">
        <v>2646</v>
      </c>
      <c r="B930" s="126" t="s">
        <v>2647</v>
      </c>
      <c r="C930" s="126" t="s">
        <v>1248</v>
      </c>
      <c r="D930" s="126" t="s">
        <v>1248</v>
      </c>
      <c r="E930" s="126" t="s">
        <v>1248</v>
      </c>
      <c r="F930" s="127">
        <v>27300234618</v>
      </c>
      <c r="G930" s="127">
        <v>0</v>
      </c>
      <c r="H930" s="127">
        <v>0</v>
      </c>
      <c r="I930" s="128" t="s">
        <v>504</v>
      </c>
      <c r="J930" s="128" t="s">
        <v>10</v>
      </c>
    </row>
    <row r="931" spans="1:10" hidden="1" x14ac:dyDescent="0.2">
      <c r="A931" s="123" t="s">
        <v>2648</v>
      </c>
      <c r="B931" s="123" t="s">
        <v>2645</v>
      </c>
      <c r="C931" s="123" t="s">
        <v>1262</v>
      </c>
      <c r="D931" s="123" t="s">
        <v>1263</v>
      </c>
      <c r="E931" s="123" t="s">
        <v>2632</v>
      </c>
      <c r="F931" s="124">
        <v>5044365992</v>
      </c>
      <c r="G931" s="124">
        <v>0</v>
      </c>
      <c r="H931" s="124">
        <v>0</v>
      </c>
      <c r="I931" s="125" t="s">
        <v>504</v>
      </c>
      <c r="J931" s="125" t="s">
        <v>1265</v>
      </c>
    </row>
    <row r="932" spans="1:10" hidden="1" x14ac:dyDescent="0.2">
      <c r="A932" s="123" t="s">
        <v>2648</v>
      </c>
      <c r="B932" s="123" t="s">
        <v>2645</v>
      </c>
      <c r="C932" s="123" t="s">
        <v>1947</v>
      </c>
      <c r="D932" s="123" t="s">
        <v>1948</v>
      </c>
      <c r="E932" s="123" t="s">
        <v>2632</v>
      </c>
      <c r="F932" s="124">
        <v>22255868626</v>
      </c>
      <c r="G932" s="124">
        <v>0</v>
      </c>
      <c r="H932" s="124">
        <v>0</v>
      </c>
      <c r="I932" s="125" t="s">
        <v>504</v>
      </c>
      <c r="J932" s="125" t="s">
        <v>1265</v>
      </c>
    </row>
    <row r="933" spans="1:10" ht="10.5" hidden="1" x14ac:dyDescent="0.25">
      <c r="A933" s="126" t="s">
        <v>2649</v>
      </c>
      <c r="B933" s="126" t="s">
        <v>2650</v>
      </c>
      <c r="C933" s="126" t="s">
        <v>1248</v>
      </c>
      <c r="D933" s="126" t="s">
        <v>1248</v>
      </c>
      <c r="E933" s="126" t="s">
        <v>1248</v>
      </c>
      <c r="F933" s="127">
        <v>3495835447</v>
      </c>
      <c r="G933" s="127">
        <v>2888159798</v>
      </c>
      <c r="H933" s="127">
        <v>2593433133</v>
      </c>
      <c r="I933" s="128" t="s">
        <v>504</v>
      </c>
      <c r="J933" s="128" t="s">
        <v>10</v>
      </c>
    </row>
    <row r="934" spans="1:10" hidden="1" x14ac:dyDescent="0.2">
      <c r="A934" s="123" t="s">
        <v>2651</v>
      </c>
      <c r="B934" s="123" t="s">
        <v>2652</v>
      </c>
      <c r="C934" s="123" t="s">
        <v>1262</v>
      </c>
      <c r="D934" s="123" t="s">
        <v>1263</v>
      </c>
      <c r="E934" s="123" t="s">
        <v>2148</v>
      </c>
      <c r="F934" s="124">
        <v>1593661494.3800001</v>
      </c>
      <c r="G934" s="124">
        <v>1573356492</v>
      </c>
      <c r="H934" s="124">
        <v>1573356492</v>
      </c>
      <c r="I934" s="125" t="s">
        <v>504</v>
      </c>
      <c r="J934" s="125" t="s">
        <v>1265</v>
      </c>
    </row>
    <row r="935" spans="1:10" hidden="1" x14ac:dyDescent="0.2">
      <c r="A935" s="123" t="s">
        <v>2651</v>
      </c>
      <c r="B935" s="123" t="s">
        <v>2652</v>
      </c>
      <c r="C935" s="123" t="s">
        <v>1292</v>
      </c>
      <c r="D935" s="123" t="s">
        <v>1293</v>
      </c>
      <c r="E935" s="123" t="s">
        <v>2148</v>
      </c>
      <c r="F935" s="124">
        <v>620723951.62</v>
      </c>
      <c r="G935" s="124">
        <v>312776096</v>
      </c>
      <c r="H935" s="124">
        <v>312776096</v>
      </c>
      <c r="I935" s="125" t="s">
        <v>504</v>
      </c>
      <c r="J935" s="125" t="s">
        <v>1265</v>
      </c>
    </row>
    <row r="936" spans="1:10" hidden="1" x14ac:dyDescent="0.2">
      <c r="A936" s="123" t="s">
        <v>2651</v>
      </c>
      <c r="B936" s="123" t="s">
        <v>2652</v>
      </c>
      <c r="C936" s="123" t="s">
        <v>1276</v>
      </c>
      <c r="D936" s="123" t="s">
        <v>1277</v>
      </c>
      <c r="E936" s="123" t="s">
        <v>2148</v>
      </c>
      <c r="F936" s="124">
        <v>238230005</v>
      </c>
      <c r="G936" s="124">
        <v>0</v>
      </c>
      <c r="H936" s="124">
        <v>0</v>
      </c>
      <c r="I936" s="125" t="s">
        <v>504</v>
      </c>
      <c r="J936" s="125" t="s">
        <v>1265</v>
      </c>
    </row>
    <row r="937" spans="1:10" hidden="1" x14ac:dyDescent="0.2">
      <c r="A937" s="123" t="s">
        <v>2653</v>
      </c>
      <c r="B937" s="123" t="s">
        <v>2654</v>
      </c>
      <c r="C937" s="123" t="s">
        <v>1262</v>
      </c>
      <c r="D937" s="123" t="s">
        <v>1263</v>
      </c>
      <c r="E937" s="123" t="s">
        <v>2148</v>
      </c>
      <c r="F937" s="124">
        <v>30000000</v>
      </c>
      <c r="G937" s="124">
        <v>15000545</v>
      </c>
      <c r="H937" s="124">
        <v>15000545</v>
      </c>
      <c r="I937" s="125" t="s">
        <v>504</v>
      </c>
      <c r="J937" s="125" t="s">
        <v>1265</v>
      </c>
    </row>
    <row r="938" spans="1:10" hidden="1" x14ac:dyDescent="0.2">
      <c r="A938" s="123" t="s">
        <v>2655</v>
      </c>
      <c r="B938" s="123" t="s">
        <v>2093</v>
      </c>
      <c r="C938" s="123" t="s">
        <v>1262</v>
      </c>
      <c r="D938" s="123" t="s">
        <v>1263</v>
      </c>
      <c r="E938" s="123" t="s">
        <v>2148</v>
      </c>
      <c r="F938" s="124">
        <v>69200000</v>
      </c>
      <c r="G938" s="124">
        <v>69200000</v>
      </c>
      <c r="H938" s="124">
        <v>69200000</v>
      </c>
      <c r="I938" s="125" t="s">
        <v>504</v>
      </c>
      <c r="J938" s="125" t="s">
        <v>1265</v>
      </c>
    </row>
    <row r="939" spans="1:10" hidden="1" x14ac:dyDescent="0.2">
      <c r="A939" s="123" t="s">
        <v>2656</v>
      </c>
      <c r="B939" s="123" t="s">
        <v>2165</v>
      </c>
      <c r="C939" s="123" t="s">
        <v>1262</v>
      </c>
      <c r="D939" s="123" t="s">
        <v>1263</v>
      </c>
      <c r="E939" s="123" t="s">
        <v>2148</v>
      </c>
      <c r="F939" s="124">
        <v>112700000</v>
      </c>
      <c r="G939" s="124">
        <v>112700000</v>
      </c>
      <c r="H939" s="124">
        <v>112700000</v>
      </c>
      <c r="I939" s="125" t="s">
        <v>504</v>
      </c>
      <c r="J939" s="125" t="s">
        <v>1265</v>
      </c>
    </row>
    <row r="940" spans="1:10" hidden="1" x14ac:dyDescent="0.2">
      <c r="A940" s="123" t="s">
        <v>2656</v>
      </c>
      <c r="B940" s="123" t="s">
        <v>2165</v>
      </c>
      <c r="C940" s="123" t="s">
        <v>1276</v>
      </c>
      <c r="D940" s="123" t="s">
        <v>1277</v>
      </c>
      <c r="E940" s="123" t="s">
        <v>2148</v>
      </c>
      <c r="F940" s="124">
        <v>89149999</v>
      </c>
      <c r="G940" s="124">
        <v>82149999</v>
      </c>
      <c r="H940" s="124">
        <v>59600000</v>
      </c>
      <c r="I940" s="125" t="s">
        <v>504</v>
      </c>
      <c r="J940" s="125" t="s">
        <v>1265</v>
      </c>
    </row>
    <row r="941" spans="1:10" hidden="1" x14ac:dyDescent="0.2">
      <c r="A941" s="123" t="s">
        <v>2657</v>
      </c>
      <c r="B941" s="123" t="s">
        <v>1905</v>
      </c>
      <c r="C941" s="123" t="s">
        <v>1262</v>
      </c>
      <c r="D941" s="123" t="s">
        <v>1263</v>
      </c>
      <c r="E941" s="123" t="s">
        <v>2148</v>
      </c>
      <c r="F941" s="124">
        <v>331200000</v>
      </c>
      <c r="G941" s="124">
        <v>331200000</v>
      </c>
      <c r="H941" s="124">
        <v>181200000</v>
      </c>
      <c r="I941" s="125" t="s">
        <v>504</v>
      </c>
      <c r="J941" s="125" t="s">
        <v>1265</v>
      </c>
    </row>
    <row r="942" spans="1:10" hidden="1" x14ac:dyDescent="0.2">
      <c r="A942" s="123" t="s">
        <v>2657</v>
      </c>
      <c r="B942" s="123" t="s">
        <v>1905</v>
      </c>
      <c r="C942" s="123" t="s">
        <v>1276</v>
      </c>
      <c r="D942" s="123" t="s">
        <v>1277</v>
      </c>
      <c r="E942" s="123" t="s">
        <v>2148</v>
      </c>
      <c r="F942" s="124">
        <v>278896665</v>
      </c>
      <c r="G942" s="124">
        <v>264510000</v>
      </c>
      <c r="H942" s="124">
        <v>175100000</v>
      </c>
      <c r="I942" s="125" t="s">
        <v>504</v>
      </c>
      <c r="J942" s="125" t="s">
        <v>1265</v>
      </c>
    </row>
    <row r="943" spans="1:10" hidden="1" x14ac:dyDescent="0.2">
      <c r="A943" s="123" t="s">
        <v>2658</v>
      </c>
      <c r="B943" s="123" t="s">
        <v>2141</v>
      </c>
      <c r="C943" s="123" t="s">
        <v>1262</v>
      </c>
      <c r="D943" s="123" t="s">
        <v>1263</v>
      </c>
      <c r="E943" s="123" t="s">
        <v>2659</v>
      </c>
      <c r="F943" s="124">
        <v>0</v>
      </c>
      <c r="G943" s="124">
        <v>0</v>
      </c>
      <c r="H943" s="124">
        <v>0</v>
      </c>
      <c r="I943" s="125" t="s">
        <v>504</v>
      </c>
      <c r="J943" s="125" t="s">
        <v>1265</v>
      </c>
    </row>
    <row r="944" spans="1:10" hidden="1" x14ac:dyDescent="0.2">
      <c r="A944" s="123" t="s">
        <v>2658</v>
      </c>
      <c r="B944" s="123" t="s">
        <v>2141</v>
      </c>
      <c r="C944" s="123" t="s">
        <v>1276</v>
      </c>
      <c r="D944" s="123" t="s">
        <v>1277</v>
      </c>
      <c r="E944" s="123" t="s">
        <v>2659</v>
      </c>
      <c r="F944" s="124">
        <v>0</v>
      </c>
      <c r="G944" s="124">
        <v>0</v>
      </c>
      <c r="H944" s="124">
        <v>0</v>
      </c>
      <c r="I944" s="125" t="s">
        <v>504</v>
      </c>
      <c r="J944" s="125" t="s">
        <v>1265</v>
      </c>
    </row>
    <row r="945" spans="1:10" hidden="1" x14ac:dyDescent="0.2">
      <c r="A945" s="123" t="s">
        <v>2660</v>
      </c>
      <c r="B945" s="123" t="s">
        <v>2661</v>
      </c>
      <c r="C945" s="123" t="s">
        <v>1262</v>
      </c>
      <c r="D945" s="123" t="s">
        <v>1263</v>
      </c>
      <c r="E945" s="123" t="s">
        <v>2659</v>
      </c>
      <c r="F945" s="124">
        <v>0</v>
      </c>
      <c r="G945" s="124">
        <v>0</v>
      </c>
      <c r="H945" s="124">
        <v>0</v>
      </c>
      <c r="I945" s="125" t="s">
        <v>504</v>
      </c>
      <c r="J945" s="125" t="s">
        <v>1265</v>
      </c>
    </row>
    <row r="946" spans="1:10" hidden="1" x14ac:dyDescent="0.2">
      <c r="A946" s="123" t="s">
        <v>2655</v>
      </c>
      <c r="B946" s="123" t="s">
        <v>2662</v>
      </c>
      <c r="C946" s="123" t="s">
        <v>1262</v>
      </c>
      <c r="D946" s="123" t="s">
        <v>1263</v>
      </c>
      <c r="E946" s="123" t="s">
        <v>2659</v>
      </c>
      <c r="F946" s="124">
        <v>0</v>
      </c>
      <c r="G946" s="124">
        <v>0</v>
      </c>
      <c r="H946" s="124">
        <v>0</v>
      </c>
      <c r="I946" s="125" t="s">
        <v>504</v>
      </c>
      <c r="J946" s="125" t="s">
        <v>1265</v>
      </c>
    </row>
    <row r="947" spans="1:10" hidden="1" x14ac:dyDescent="0.2">
      <c r="A947" s="123" t="s">
        <v>2655</v>
      </c>
      <c r="B947" s="123" t="s">
        <v>2093</v>
      </c>
      <c r="C947" s="123" t="s">
        <v>1276</v>
      </c>
      <c r="D947" s="123" t="s">
        <v>1277</v>
      </c>
      <c r="E947" s="123" t="s">
        <v>2659</v>
      </c>
      <c r="F947" s="124">
        <v>132073332</v>
      </c>
      <c r="G947" s="124">
        <v>127266666</v>
      </c>
      <c r="H947" s="124">
        <v>94500000</v>
      </c>
      <c r="I947" s="125" t="s">
        <v>504</v>
      </c>
      <c r="J947" s="125" t="s">
        <v>1265</v>
      </c>
    </row>
    <row r="948" spans="1:10" hidden="1" x14ac:dyDescent="0.2">
      <c r="A948" s="123" t="s">
        <v>2663</v>
      </c>
      <c r="B948" s="123" t="s">
        <v>2664</v>
      </c>
      <c r="C948" s="123" t="s">
        <v>1248</v>
      </c>
      <c r="D948" s="123" t="s">
        <v>1248</v>
      </c>
      <c r="E948" s="123" t="s">
        <v>1248</v>
      </c>
      <c r="F948" s="124">
        <v>37600000</v>
      </c>
      <c r="G948" s="124">
        <v>0</v>
      </c>
      <c r="H948" s="124">
        <v>0</v>
      </c>
      <c r="I948" s="125"/>
      <c r="J948" s="125"/>
    </row>
    <row r="949" spans="1:10" ht="10.5" hidden="1" x14ac:dyDescent="0.25">
      <c r="A949" s="126" t="s">
        <v>2665</v>
      </c>
      <c r="B949" s="126" t="s">
        <v>2666</v>
      </c>
      <c r="C949" s="126" t="s">
        <v>1248</v>
      </c>
      <c r="D949" s="126" t="s">
        <v>1248</v>
      </c>
      <c r="E949" s="126" t="s">
        <v>1248</v>
      </c>
      <c r="F949" s="127">
        <v>37600000</v>
      </c>
      <c r="G949" s="127">
        <v>0</v>
      </c>
      <c r="H949" s="127">
        <v>0</v>
      </c>
      <c r="I949" s="128" t="s">
        <v>506</v>
      </c>
      <c r="J949" s="128" t="s">
        <v>10</v>
      </c>
    </row>
    <row r="950" spans="1:10" hidden="1" x14ac:dyDescent="0.2">
      <c r="A950" s="123" t="s">
        <v>2667</v>
      </c>
      <c r="B950" s="123" t="s">
        <v>1620</v>
      </c>
      <c r="C950" s="123" t="s">
        <v>1262</v>
      </c>
      <c r="D950" s="123" t="s">
        <v>1263</v>
      </c>
      <c r="E950" s="123" t="s">
        <v>2659</v>
      </c>
      <c r="F950" s="124">
        <v>37600000</v>
      </c>
      <c r="G950" s="124">
        <v>0</v>
      </c>
      <c r="H950" s="124">
        <v>0</v>
      </c>
      <c r="I950" s="125" t="s">
        <v>506</v>
      </c>
      <c r="J950" s="125" t="s">
        <v>1265</v>
      </c>
    </row>
    <row r="951" spans="1:10" hidden="1" x14ac:dyDescent="0.2">
      <c r="A951" s="123" t="s">
        <v>2668</v>
      </c>
      <c r="B951" s="123" t="s">
        <v>2669</v>
      </c>
      <c r="C951" s="123" t="s">
        <v>1248</v>
      </c>
      <c r="D951" s="123" t="s">
        <v>1248</v>
      </c>
      <c r="E951" s="123" t="s">
        <v>1248</v>
      </c>
      <c r="F951" s="124">
        <v>0</v>
      </c>
      <c r="G951" s="124">
        <v>0</v>
      </c>
      <c r="H951" s="124">
        <v>0</v>
      </c>
      <c r="I951" s="125"/>
      <c r="J951" s="125"/>
    </row>
    <row r="952" spans="1:10" ht="10.5" hidden="1" x14ac:dyDescent="0.25">
      <c r="A952" s="126" t="s">
        <v>2670</v>
      </c>
      <c r="B952" s="126" t="s">
        <v>2671</v>
      </c>
      <c r="C952" s="126" t="s">
        <v>1248</v>
      </c>
      <c r="D952" s="126" t="s">
        <v>1248</v>
      </c>
      <c r="E952" s="126" t="s">
        <v>1248</v>
      </c>
      <c r="F952" s="127">
        <v>0</v>
      </c>
      <c r="G952" s="127">
        <v>0</v>
      </c>
      <c r="H952" s="127">
        <v>0</v>
      </c>
      <c r="I952" s="128" t="s">
        <v>506</v>
      </c>
      <c r="J952" s="128" t="s">
        <v>10</v>
      </c>
    </row>
    <row r="953" spans="1:10" hidden="1" x14ac:dyDescent="0.2">
      <c r="A953" s="123" t="s">
        <v>2672</v>
      </c>
      <c r="B953" s="123" t="s">
        <v>2048</v>
      </c>
      <c r="C953" s="123" t="s">
        <v>1262</v>
      </c>
      <c r="D953" s="123" t="s">
        <v>1263</v>
      </c>
      <c r="E953" s="123" t="s">
        <v>2659</v>
      </c>
      <c r="F953" s="124">
        <v>0</v>
      </c>
      <c r="G953" s="124">
        <v>0</v>
      </c>
      <c r="H953" s="124">
        <v>0</v>
      </c>
      <c r="I953" s="125" t="s">
        <v>506</v>
      </c>
      <c r="J953" s="125" t="s">
        <v>1265</v>
      </c>
    </row>
    <row r="954" spans="1:10" hidden="1" x14ac:dyDescent="0.2">
      <c r="A954" s="123" t="s">
        <v>2673</v>
      </c>
      <c r="B954" s="123" t="s">
        <v>2674</v>
      </c>
      <c r="C954" s="123" t="s">
        <v>1248</v>
      </c>
      <c r="D954" s="123" t="s">
        <v>1248</v>
      </c>
      <c r="E954" s="123" t="s">
        <v>1248</v>
      </c>
      <c r="F954" s="124">
        <v>418280000</v>
      </c>
      <c r="G954" s="124">
        <v>242380000</v>
      </c>
      <c r="H954" s="124">
        <v>119700000</v>
      </c>
      <c r="I954" s="125"/>
      <c r="J954" s="125"/>
    </row>
    <row r="955" spans="1:10" ht="10.5" hidden="1" x14ac:dyDescent="0.25">
      <c r="A955" s="126" t="s">
        <v>2675</v>
      </c>
      <c r="B955" s="126" t="s">
        <v>2676</v>
      </c>
      <c r="C955" s="126" t="s">
        <v>1248</v>
      </c>
      <c r="D955" s="126" t="s">
        <v>1248</v>
      </c>
      <c r="E955" s="126" t="s">
        <v>1248</v>
      </c>
      <c r="F955" s="127">
        <v>20000000</v>
      </c>
      <c r="G955" s="127">
        <v>0</v>
      </c>
      <c r="H955" s="127">
        <v>0</v>
      </c>
      <c r="I955" s="128" t="s">
        <v>506</v>
      </c>
      <c r="J955" s="128" t="s">
        <v>10</v>
      </c>
    </row>
    <row r="956" spans="1:10" hidden="1" x14ac:dyDescent="0.2">
      <c r="A956" s="123" t="s">
        <v>2677</v>
      </c>
      <c r="B956" s="123" t="s">
        <v>2048</v>
      </c>
      <c r="C956" s="123" t="s">
        <v>1262</v>
      </c>
      <c r="D956" s="123" t="s">
        <v>1263</v>
      </c>
      <c r="E956" s="123" t="s">
        <v>2659</v>
      </c>
      <c r="F956" s="124">
        <v>0</v>
      </c>
      <c r="G956" s="124">
        <v>0</v>
      </c>
      <c r="H956" s="124">
        <v>0</v>
      </c>
      <c r="I956" s="125" t="s">
        <v>506</v>
      </c>
      <c r="J956" s="125" t="s">
        <v>1265</v>
      </c>
    </row>
    <row r="957" spans="1:10" hidden="1" x14ac:dyDescent="0.2">
      <c r="A957" s="123" t="s">
        <v>2678</v>
      </c>
      <c r="B957" s="123" t="s">
        <v>1620</v>
      </c>
      <c r="C957" s="123" t="s">
        <v>1262</v>
      </c>
      <c r="D957" s="123" t="s">
        <v>1263</v>
      </c>
      <c r="E957" s="123" t="s">
        <v>2659</v>
      </c>
      <c r="F957" s="124">
        <v>20000000</v>
      </c>
      <c r="G957" s="124">
        <v>0</v>
      </c>
      <c r="H957" s="124">
        <v>0</v>
      </c>
      <c r="I957" s="125" t="s">
        <v>506</v>
      </c>
      <c r="J957" s="125" t="s">
        <v>1265</v>
      </c>
    </row>
    <row r="958" spans="1:10" ht="10.5" hidden="1" x14ac:dyDescent="0.25">
      <c r="A958" s="126" t="s">
        <v>2679</v>
      </c>
      <c r="B958" s="126" t="s">
        <v>2680</v>
      </c>
      <c r="C958" s="126" t="s">
        <v>1248</v>
      </c>
      <c r="D958" s="126" t="s">
        <v>1248</v>
      </c>
      <c r="E958" s="126" t="s">
        <v>1248</v>
      </c>
      <c r="F958" s="127">
        <v>12400000</v>
      </c>
      <c r="G958" s="127">
        <v>0</v>
      </c>
      <c r="H958" s="127">
        <v>0</v>
      </c>
      <c r="I958" s="128" t="s">
        <v>506</v>
      </c>
      <c r="J958" s="128" t="s">
        <v>10</v>
      </c>
    </row>
    <row r="959" spans="1:10" hidden="1" x14ac:dyDescent="0.2">
      <c r="A959" s="123" t="s">
        <v>2681</v>
      </c>
      <c r="B959" s="123" t="s">
        <v>1620</v>
      </c>
      <c r="C959" s="123" t="s">
        <v>1262</v>
      </c>
      <c r="D959" s="123" t="s">
        <v>1263</v>
      </c>
      <c r="E959" s="123" t="s">
        <v>2659</v>
      </c>
      <c r="F959" s="124">
        <v>12400000</v>
      </c>
      <c r="G959" s="124">
        <v>0</v>
      </c>
      <c r="H959" s="124">
        <v>0</v>
      </c>
      <c r="I959" s="125" t="s">
        <v>506</v>
      </c>
      <c r="J959" s="125" t="s">
        <v>1265</v>
      </c>
    </row>
    <row r="960" spans="1:10" ht="10.5" hidden="1" x14ac:dyDescent="0.25">
      <c r="A960" s="126" t="s">
        <v>2682</v>
      </c>
      <c r="B960" s="126" t="s">
        <v>2683</v>
      </c>
      <c r="C960" s="126" t="s">
        <v>1248</v>
      </c>
      <c r="D960" s="126" t="s">
        <v>1248</v>
      </c>
      <c r="E960" s="126" t="s">
        <v>1248</v>
      </c>
      <c r="F960" s="127">
        <v>250000000</v>
      </c>
      <c r="G960" s="127">
        <v>173880000</v>
      </c>
      <c r="H960" s="127">
        <v>59200000</v>
      </c>
      <c r="I960" s="128" t="s">
        <v>506</v>
      </c>
      <c r="J960" s="128" t="s">
        <v>10</v>
      </c>
    </row>
    <row r="961" spans="1:10" hidden="1" x14ac:dyDescent="0.2">
      <c r="A961" s="123" t="s">
        <v>2684</v>
      </c>
      <c r="B961" s="123" t="s">
        <v>2562</v>
      </c>
      <c r="C961" s="123" t="s">
        <v>1262</v>
      </c>
      <c r="D961" s="123" t="s">
        <v>1263</v>
      </c>
      <c r="E961" s="123" t="s">
        <v>2659</v>
      </c>
      <c r="F961" s="124">
        <v>54000000</v>
      </c>
      <c r="G961" s="124">
        <v>15000000</v>
      </c>
      <c r="H961" s="124">
        <v>5000000</v>
      </c>
      <c r="I961" s="125" t="s">
        <v>506</v>
      </c>
      <c r="J961" s="125" t="s">
        <v>1265</v>
      </c>
    </row>
    <row r="962" spans="1:10" hidden="1" x14ac:dyDescent="0.2">
      <c r="A962" s="123" t="s">
        <v>2685</v>
      </c>
      <c r="B962" s="123" t="s">
        <v>1620</v>
      </c>
      <c r="C962" s="123" t="s">
        <v>1262</v>
      </c>
      <c r="D962" s="123" t="s">
        <v>1263</v>
      </c>
      <c r="E962" s="123" t="s">
        <v>2659</v>
      </c>
      <c r="F962" s="124">
        <v>114000000</v>
      </c>
      <c r="G962" s="124">
        <v>102000000</v>
      </c>
      <c r="H962" s="124">
        <v>43400000</v>
      </c>
      <c r="I962" s="125" t="s">
        <v>506</v>
      </c>
      <c r="J962" s="125" t="s">
        <v>1265</v>
      </c>
    </row>
    <row r="963" spans="1:10" hidden="1" x14ac:dyDescent="0.2">
      <c r="A963" s="123" t="s">
        <v>2686</v>
      </c>
      <c r="B963" s="123" t="s">
        <v>2099</v>
      </c>
      <c r="C963" s="123" t="s">
        <v>1262</v>
      </c>
      <c r="D963" s="123" t="s">
        <v>1263</v>
      </c>
      <c r="E963" s="123" t="s">
        <v>2659</v>
      </c>
      <c r="F963" s="124">
        <v>82000000</v>
      </c>
      <c r="G963" s="124">
        <v>56880000</v>
      </c>
      <c r="H963" s="124">
        <v>10800000</v>
      </c>
      <c r="I963" s="125" t="s">
        <v>506</v>
      </c>
      <c r="J963" s="125" t="s">
        <v>1265</v>
      </c>
    </row>
    <row r="964" spans="1:10" ht="10.5" hidden="1" x14ac:dyDescent="0.25">
      <c r="A964" s="126" t="s">
        <v>2687</v>
      </c>
      <c r="B964" s="126" t="s">
        <v>2688</v>
      </c>
      <c r="C964" s="126" t="s">
        <v>1248</v>
      </c>
      <c r="D964" s="126" t="s">
        <v>1248</v>
      </c>
      <c r="E964" s="126" t="s">
        <v>1248</v>
      </c>
      <c r="F964" s="127">
        <v>135880000</v>
      </c>
      <c r="G964" s="127">
        <v>68500000</v>
      </c>
      <c r="H964" s="127">
        <v>60500000</v>
      </c>
      <c r="I964" s="128" t="s">
        <v>506</v>
      </c>
      <c r="J964" s="128" t="s">
        <v>10</v>
      </c>
    </row>
    <row r="965" spans="1:10" hidden="1" x14ac:dyDescent="0.2">
      <c r="A965" s="123" t="s">
        <v>2689</v>
      </c>
      <c r="B965" s="123" t="s">
        <v>1620</v>
      </c>
      <c r="C965" s="123" t="s">
        <v>1262</v>
      </c>
      <c r="D965" s="123" t="s">
        <v>1263</v>
      </c>
      <c r="E965" s="123" t="s">
        <v>2659</v>
      </c>
      <c r="F965" s="124">
        <v>66400000</v>
      </c>
      <c r="G965" s="124">
        <v>24000000</v>
      </c>
      <c r="H965" s="124">
        <v>16000000</v>
      </c>
      <c r="I965" s="125" t="s">
        <v>506</v>
      </c>
      <c r="J965" s="125" t="s">
        <v>1265</v>
      </c>
    </row>
    <row r="966" spans="1:10" hidden="1" x14ac:dyDescent="0.2">
      <c r="A966" s="123" t="s">
        <v>2690</v>
      </c>
      <c r="B966" s="123" t="s">
        <v>1493</v>
      </c>
      <c r="C966" s="123" t="s">
        <v>1262</v>
      </c>
      <c r="D966" s="123" t="s">
        <v>1263</v>
      </c>
      <c r="E966" s="123" t="s">
        <v>2659</v>
      </c>
      <c r="F966" s="124">
        <v>24980000</v>
      </c>
      <c r="G966" s="124">
        <v>0</v>
      </c>
      <c r="H966" s="124">
        <v>0</v>
      </c>
      <c r="I966" s="125" t="s">
        <v>506</v>
      </c>
      <c r="J966" s="125" t="s">
        <v>1265</v>
      </c>
    </row>
    <row r="967" spans="1:10" hidden="1" x14ac:dyDescent="0.2">
      <c r="A967" s="123" t="s">
        <v>2691</v>
      </c>
      <c r="B967" s="123" t="s">
        <v>2692</v>
      </c>
      <c r="C967" s="123" t="s">
        <v>1262</v>
      </c>
      <c r="D967" s="123" t="s">
        <v>1263</v>
      </c>
      <c r="E967" s="123" t="s">
        <v>2659</v>
      </c>
      <c r="F967" s="124">
        <v>44500000</v>
      </c>
      <c r="G967" s="124">
        <v>44500000</v>
      </c>
      <c r="H967" s="124">
        <v>44500000</v>
      </c>
      <c r="I967" s="125" t="s">
        <v>506</v>
      </c>
      <c r="J967" s="125" t="s">
        <v>1265</v>
      </c>
    </row>
    <row r="968" spans="1:10" hidden="1" x14ac:dyDescent="0.2">
      <c r="A968" s="123" t="s">
        <v>2693</v>
      </c>
      <c r="B968" s="123" t="s">
        <v>2694</v>
      </c>
      <c r="C968" s="123" t="s">
        <v>1248</v>
      </c>
      <c r="D968" s="123" t="s">
        <v>1248</v>
      </c>
      <c r="E968" s="123" t="s">
        <v>1248</v>
      </c>
      <c r="F968" s="124">
        <v>300000000</v>
      </c>
      <c r="G968" s="124">
        <v>53440000</v>
      </c>
      <c r="H968" s="124">
        <v>53440000</v>
      </c>
      <c r="I968" s="125"/>
      <c r="J968" s="125"/>
    </row>
    <row r="969" spans="1:10" ht="10.5" hidden="1" x14ac:dyDescent="0.25">
      <c r="A969" s="126" t="s">
        <v>2695</v>
      </c>
      <c r="B969" s="126" t="s">
        <v>2696</v>
      </c>
      <c r="C969" s="126" t="s">
        <v>1248</v>
      </c>
      <c r="D969" s="126" t="s">
        <v>1248</v>
      </c>
      <c r="E969" s="126" t="s">
        <v>1248</v>
      </c>
      <c r="F969" s="127">
        <v>240700000</v>
      </c>
      <c r="G969" s="127">
        <v>0</v>
      </c>
      <c r="H969" s="127">
        <v>0</v>
      </c>
      <c r="I969" s="128" t="s">
        <v>502</v>
      </c>
      <c r="J969" s="128" t="s">
        <v>10</v>
      </c>
    </row>
    <row r="970" spans="1:10" hidden="1" x14ac:dyDescent="0.2">
      <c r="A970" s="123" t="s">
        <v>2697</v>
      </c>
      <c r="B970" s="123" t="s">
        <v>2698</v>
      </c>
      <c r="C970" s="123" t="s">
        <v>1292</v>
      </c>
      <c r="D970" s="123" t="s">
        <v>1293</v>
      </c>
      <c r="E970" s="123" t="s">
        <v>2659</v>
      </c>
      <c r="F970" s="124">
        <v>0</v>
      </c>
      <c r="G970" s="124">
        <v>0</v>
      </c>
      <c r="H970" s="124">
        <v>0</v>
      </c>
      <c r="I970" s="125" t="s">
        <v>502</v>
      </c>
      <c r="J970" s="125" t="s">
        <v>1265</v>
      </c>
    </row>
    <row r="971" spans="1:10" hidden="1" x14ac:dyDescent="0.2">
      <c r="A971" s="123" t="s">
        <v>2697</v>
      </c>
      <c r="B971" s="123" t="s">
        <v>2698</v>
      </c>
      <c r="C971" s="123" t="s">
        <v>1276</v>
      </c>
      <c r="D971" s="123" t="s">
        <v>1277</v>
      </c>
      <c r="E971" s="123" t="s">
        <v>2659</v>
      </c>
      <c r="F971" s="124">
        <v>240700000</v>
      </c>
      <c r="G971" s="124">
        <v>0</v>
      </c>
      <c r="H971" s="124">
        <v>0</v>
      </c>
      <c r="I971" s="125" t="s">
        <v>502</v>
      </c>
      <c r="J971" s="125" t="s">
        <v>1265</v>
      </c>
    </row>
    <row r="972" spans="1:10" ht="10.5" hidden="1" x14ac:dyDescent="0.25">
      <c r="A972" s="126" t="s">
        <v>2699</v>
      </c>
      <c r="B972" s="126" t="s">
        <v>2700</v>
      </c>
      <c r="C972" s="126" t="s">
        <v>1248</v>
      </c>
      <c r="D972" s="126" t="s">
        <v>1248</v>
      </c>
      <c r="E972" s="126" t="s">
        <v>1248</v>
      </c>
      <c r="F972" s="127">
        <v>59300000</v>
      </c>
      <c r="G972" s="127">
        <v>53440000</v>
      </c>
      <c r="H972" s="127">
        <v>53440000</v>
      </c>
      <c r="I972" s="128" t="s">
        <v>502</v>
      </c>
      <c r="J972" s="128" t="s">
        <v>10</v>
      </c>
    </row>
    <row r="973" spans="1:10" hidden="1" x14ac:dyDescent="0.2">
      <c r="A973" s="123" t="s">
        <v>2701</v>
      </c>
      <c r="B973" s="123" t="s">
        <v>2702</v>
      </c>
      <c r="C973" s="123" t="s">
        <v>1292</v>
      </c>
      <c r="D973" s="123" t="s">
        <v>1293</v>
      </c>
      <c r="E973" s="123" t="s">
        <v>2659</v>
      </c>
      <c r="F973" s="124">
        <v>59300000</v>
      </c>
      <c r="G973" s="124">
        <v>53440000</v>
      </c>
      <c r="H973" s="124">
        <v>53440000</v>
      </c>
      <c r="I973" s="125" t="s">
        <v>502</v>
      </c>
      <c r="J973" s="125" t="s">
        <v>1265</v>
      </c>
    </row>
    <row r="974" spans="1:10" hidden="1" x14ac:dyDescent="0.2">
      <c r="A974" s="123" t="s">
        <v>2703</v>
      </c>
      <c r="B974" s="123" t="s">
        <v>2698</v>
      </c>
      <c r="C974" s="123" t="s">
        <v>1292</v>
      </c>
      <c r="D974" s="123" t="s">
        <v>1293</v>
      </c>
      <c r="E974" s="123" t="s">
        <v>2659</v>
      </c>
      <c r="F974" s="124">
        <v>0</v>
      </c>
      <c r="G974" s="124">
        <v>0</v>
      </c>
      <c r="H974" s="124">
        <v>0</v>
      </c>
      <c r="I974" s="125" t="s">
        <v>502</v>
      </c>
      <c r="J974" s="125" t="s">
        <v>1265</v>
      </c>
    </row>
    <row r="975" spans="1:10" ht="10.5" hidden="1" x14ac:dyDescent="0.25">
      <c r="A975" s="120" t="s">
        <v>2704</v>
      </c>
      <c r="B975" s="120" t="s">
        <v>2705</v>
      </c>
      <c r="C975" s="120" t="s">
        <v>1248</v>
      </c>
      <c r="D975" s="120" t="s">
        <v>1248</v>
      </c>
      <c r="E975" s="120" t="s">
        <v>1248</v>
      </c>
      <c r="F975" s="121">
        <v>4572721074.7399998</v>
      </c>
      <c r="G975" s="121">
        <v>4373517130</v>
      </c>
      <c r="H975" s="121">
        <v>2850381555.0100002</v>
      </c>
      <c r="I975" s="122"/>
      <c r="J975" s="122" t="s">
        <v>1241</v>
      </c>
    </row>
    <row r="976" spans="1:10" hidden="1" x14ac:dyDescent="0.2">
      <c r="A976" s="123" t="s">
        <v>2706</v>
      </c>
      <c r="B976" s="123" t="s">
        <v>2707</v>
      </c>
      <c r="C976" s="123" t="s">
        <v>1248</v>
      </c>
      <c r="D976" s="123" t="s">
        <v>1248</v>
      </c>
      <c r="E976" s="123" t="s">
        <v>1248</v>
      </c>
      <c r="F976" s="124">
        <v>3358222074.7399998</v>
      </c>
      <c r="G976" s="124">
        <v>3159018130</v>
      </c>
      <c r="H976" s="124">
        <v>2511199996</v>
      </c>
      <c r="I976" s="125"/>
      <c r="J976" s="125"/>
    </row>
    <row r="977" spans="1:10" hidden="1" x14ac:dyDescent="0.2">
      <c r="A977" s="123" t="s">
        <v>2708</v>
      </c>
      <c r="B977" s="123" t="s">
        <v>2709</v>
      </c>
      <c r="C977" s="123" t="s">
        <v>1248</v>
      </c>
      <c r="D977" s="123" t="s">
        <v>1248</v>
      </c>
      <c r="E977" s="123" t="s">
        <v>1248</v>
      </c>
      <c r="F977" s="124">
        <v>1214499000</v>
      </c>
      <c r="G977" s="124">
        <v>1214499000</v>
      </c>
      <c r="H977" s="124">
        <v>339181559.00999999</v>
      </c>
      <c r="I977" s="125"/>
      <c r="J977" s="125"/>
    </row>
    <row r="978" spans="1:10" hidden="1" x14ac:dyDescent="0.2">
      <c r="A978" s="123" t="s">
        <v>2710</v>
      </c>
      <c r="B978" s="123" t="s">
        <v>2711</v>
      </c>
      <c r="C978" s="123" t="s">
        <v>1248</v>
      </c>
      <c r="D978" s="123" t="s">
        <v>1248</v>
      </c>
      <c r="E978" s="123" t="s">
        <v>1248</v>
      </c>
      <c r="F978" s="124">
        <v>1214499000</v>
      </c>
      <c r="G978" s="124">
        <v>1214499000</v>
      </c>
      <c r="H978" s="124">
        <v>339181559.00999999</v>
      </c>
      <c r="I978" s="125"/>
      <c r="J978" s="125"/>
    </row>
    <row r="979" spans="1:10" hidden="1" x14ac:dyDescent="0.2">
      <c r="A979" s="123" t="s">
        <v>2712</v>
      </c>
      <c r="B979" s="123" t="s">
        <v>2713</v>
      </c>
      <c r="C979" s="123" t="s">
        <v>1248</v>
      </c>
      <c r="D979" s="123" t="s">
        <v>1248</v>
      </c>
      <c r="E979" s="123" t="s">
        <v>1248</v>
      </c>
      <c r="F979" s="124">
        <v>1214499000</v>
      </c>
      <c r="G979" s="124">
        <v>1214499000</v>
      </c>
      <c r="H979" s="124">
        <v>339181559.00999999</v>
      </c>
      <c r="I979" s="125"/>
      <c r="J979" s="125"/>
    </row>
    <row r="980" spans="1:10" ht="10.5" hidden="1" x14ac:dyDescent="0.25">
      <c r="A980" s="126" t="s">
        <v>2714</v>
      </c>
      <c r="B980" s="126" t="s">
        <v>2715</v>
      </c>
      <c r="C980" s="126" t="s">
        <v>1248</v>
      </c>
      <c r="D980" s="126" t="s">
        <v>1248</v>
      </c>
      <c r="E980" s="126" t="s">
        <v>1248</v>
      </c>
      <c r="F980" s="127">
        <v>1214499000</v>
      </c>
      <c r="G980" s="127">
        <v>1214499000</v>
      </c>
      <c r="H980" s="127">
        <v>339181559.00999999</v>
      </c>
      <c r="I980" s="128" t="s">
        <v>506</v>
      </c>
      <c r="J980" s="128" t="s">
        <v>10</v>
      </c>
    </row>
    <row r="981" spans="1:10" hidden="1" x14ac:dyDescent="0.2">
      <c r="A981" s="123" t="s">
        <v>2716</v>
      </c>
      <c r="B981" s="123" t="s">
        <v>1333</v>
      </c>
      <c r="C981" s="123" t="s">
        <v>1262</v>
      </c>
      <c r="D981" s="123" t="s">
        <v>1263</v>
      </c>
      <c r="E981" s="123" t="s">
        <v>2717</v>
      </c>
      <c r="F981" s="124">
        <v>530000000</v>
      </c>
      <c r="G981" s="124">
        <v>530000000</v>
      </c>
      <c r="H981" s="124">
        <v>0</v>
      </c>
      <c r="I981" s="125" t="s">
        <v>506</v>
      </c>
      <c r="J981" s="125" t="s">
        <v>1265</v>
      </c>
    </row>
    <row r="982" spans="1:10" hidden="1" x14ac:dyDescent="0.2">
      <c r="A982" s="123" t="s">
        <v>2716</v>
      </c>
      <c r="B982" s="123" t="s">
        <v>1333</v>
      </c>
      <c r="C982" s="123" t="s">
        <v>1276</v>
      </c>
      <c r="D982" s="123" t="s">
        <v>1277</v>
      </c>
      <c r="E982" s="123" t="s">
        <v>2717</v>
      </c>
      <c r="F982" s="124">
        <v>684499000</v>
      </c>
      <c r="G982" s="124">
        <v>684499000</v>
      </c>
      <c r="H982" s="124">
        <v>339181559.00999999</v>
      </c>
      <c r="I982" s="125" t="s">
        <v>506</v>
      </c>
      <c r="J982" s="125" t="s">
        <v>1265</v>
      </c>
    </row>
    <row r="983" spans="1:10" hidden="1" x14ac:dyDescent="0.2">
      <c r="A983" s="123" t="s">
        <v>2718</v>
      </c>
      <c r="B983" s="123" t="s">
        <v>2711</v>
      </c>
      <c r="C983" s="123" t="s">
        <v>1248</v>
      </c>
      <c r="D983" s="123" t="s">
        <v>1248</v>
      </c>
      <c r="E983" s="123" t="s">
        <v>1248</v>
      </c>
      <c r="F983" s="124">
        <v>3358222074.7399998</v>
      </c>
      <c r="G983" s="124">
        <v>3159018130</v>
      </c>
      <c r="H983" s="124">
        <v>2511199996</v>
      </c>
      <c r="I983" s="125"/>
      <c r="J983" s="125"/>
    </row>
    <row r="984" spans="1:10" hidden="1" x14ac:dyDescent="0.2">
      <c r="A984" s="123" t="s">
        <v>2719</v>
      </c>
      <c r="B984" s="123" t="s">
        <v>2720</v>
      </c>
      <c r="C984" s="123" t="s">
        <v>1248</v>
      </c>
      <c r="D984" s="123" t="s">
        <v>1248</v>
      </c>
      <c r="E984" s="123" t="s">
        <v>1248</v>
      </c>
      <c r="F984" s="124">
        <v>122237951.48</v>
      </c>
      <c r="G984" s="124">
        <v>83000000</v>
      </c>
      <c r="H984" s="124">
        <v>79500000</v>
      </c>
      <c r="I984" s="125"/>
      <c r="J984" s="125"/>
    </row>
    <row r="985" spans="1:10" ht="10.5" hidden="1" x14ac:dyDescent="0.25">
      <c r="A985" s="126" t="s">
        <v>2721</v>
      </c>
      <c r="B985" s="126" t="s">
        <v>2722</v>
      </c>
      <c r="C985" s="126" t="s">
        <v>1248</v>
      </c>
      <c r="D985" s="126" t="s">
        <v>1248</v>
      </c>
      <c r="E985" s="126" t="s">
        <v>1248</v>
      </c>
      <c r="F985" s="127">
        <v>42518975.740000002</v>
      </c>
      <c r="G985" s="127">
        <v>10500000</v>
      </c>
      <c r="H985" s="127">
        <v>7000000</v>
      </c>
      <c r="I985" s="128" t="s">
        <v>506</v>
      </c>
      <c r="J985" s="128" t="s">
        <v>10</v>
      </c>
    </row>
    <row r="986" spans="1:10" hidden="1" x14ac:dyDescent="0.2">
      <c r="A986" s="123" t="s">
        <v>2723</v>
      </c>
      <c r="B986" s="123" t="s">
        <v>1468</v>
      </c>
      <c r="C986" s="123" t="s">
        <v>1262</v>
      </c>
      <c r="D986" s="123" t="s">
        <v>1263</v>
      </c>
      <c r="E986" s="123" t="s">
        <v>2717</v>
      </c>
      <c r="F986" s="124">
        <v>20118975.739999998</v>
      </c>
      <c r="G986" s="124">
        <v>0</v>
      </c>
      <c r="H986" s="124">
        <v>0</v>
      </c>
      <c r="I986" s="125" t="s">
        <v>506</v>
      </c>
      <c r="J986" s="125" t="s">
        <v>1265</v>
      </c>
    </row>
    <row r="987" spans="1:10" hidden="1" x14ac:dyDescent="0.2">
      <c r="A987" s="123" t="s">
        <v>2724</v>
      </c>
      <c r="B987" s="123" t="s">
        <v>1620</v>
      </c>
      <c r="C987" s="123" t="s">
        <v>1262</v>
      </c>
      <c r="D987" s="123" t="s">
        <v>1263</v>
      </c>
      <c r="E987" s="123" t="s">
        <v>2717</v>
      </c>
      <c r="F987" s="124">
        <v>22400000</v>
      </c>
      <c r="G987" s="124">
        <v>10500000</v>
      </c>
      <c r="H987" s="124">
        <v>7000000</v>
      </c>
      <c r="I987" s="125" t="s">
        <v>506</v>
      </c>
      <c r="J987" s="125" t="s">
        <v>1265</v>
      </c>
    </row>
    <row r="988" spans="1:10" hidden="1" x14ac:dyDescent="0.2">
      <c r="A988" s="123" t="s">
        <v>2725</v>
      </c>
      <c r="B988" s="123" t="s">
        <v>2726</v>
      </c>
      <c r="C988" s="123" t="s">
        <v>1248</v>
      </c>
      <c r="D988" s="123" t="s">
        <v>1248</v>
      </c>
      <c r="E988" s="123" t="s">
        <v>1248</v>
      </c>
      <c r="F988" s="124">
        <v>0</v>
      </c>
      <c r="G988" s="124">
        <v>0</v>
      </c>
      <c r="H988" s="124">
        <v>0</v>
      </c>
      <c r="I988" s="125"/>
      <c r="J988" s="125"/>
    </row>
    <row r="989" spans="1:10" ht="10.5" hidden="1" x14ac:dyDescent="0.25">
      <c r="A989" s="126" t="s">
        <v>2727</v>
      </c>
      <c r="B989" s="126" t="s">
        <v>2728</v>
      </c>
      <c r="C989" s="126" t="s">
        <v>1248</v>
      </c>
      <c r="D989" s="126" t="s">
        <v>1248</v>
      </c>
      <c r="E989" s="126" t="s">
        <v>1248</v>
      </c>
      <c r="F989" s="127">
        <v>0</v>
      </c>
      <c r="G989" s="127">
        <v>0</v>
      </c>
      <c r="H989" s="127">
        <v>0</v>
      </c>
      <c r="I989" s="128" t="s">
        <v>506</v>
      </c>
      <c r="J989" s="128" t="s">
        <v>10</v>
      </c>
    </row>
    <row r="990" spans="1:10" hidden="1" x14ac:dyDescent="0.2">
      <c r="A990" s="123" t="s">
        <v>2729</v>
      </c>
      <c r="B990" s="123" t="s">
        <v>2730</v>
      </c>
      <c r="C990" s="123" t="s">
        <v>1262</v>
      </c>
      <c r="D990" s="123" t="s">
        <v>1263</v>
      </c>
      <c r="E990" s="123" t="s">
        <v>2717</v>
      </c>
      <c r="F990" s="124">
        <v>0</v>
      </c>
      <c r="G990" s="124">
        <v>0</v>
      </c>
      <c r="H990" s="124">
        <v>0</v>
      </c>
      <c r="I990" s="125" t="s">
        <v>506</v>
      </c>
      <c r="J990" s="125" t="s">
        <v>1265</v>
      </c>
    </row>
    <row r="991" spans="1:10" hidden="1" x14ac:dyDescent="0.2">
      <c r="A991" s="123" t="s">
        <v>2729</v>
      </c>
      <c r="B991" s="123" t="s">
        <v>2730</v>
      </c>
      <c r="C991" s="123" t="s">
        <v>1276</v>
      </c>
      <c r="D991" s="123" t="s">
        <v>1277</v>
      </c>
      <c r="E991" s="123" t="s">
        <v>2717</v>
      </c>
      <c r="F991" s="124">
        <v>0</v>
      </c>
      <c r="G991" s="124">
        <v>0</v>
      </c>
      <c r="H991" s="124">
        <v>0</v>
      </c>
      <c r="I991" s="125" t="s">
        <v>506</v>
      </c>
      <c r="J991" s="125" t="s">
        <v>1265</v>
      </c>
    </row>
    <row r="992" spans="1:10" ht="10.5" hidden="1" x14ac:dyDescent="0.25">
      <c r="A992" s="126" t="s">
        <v>2731</v>
      </c>
      <c r="B992" s="126" t="s">
        <v>2722</v>
      </c>
      <c r="C992" s="126" t="s">
        <v>1248</v>
      </c>
      <c r="D992" s="126" t="s">
        <v>1248</v>
      </c>
      <c r="E992" s="126" t="s">
        <v>1248</v>
      </c>
      <c r="F992" s="127">
        <v>79718975.739999995</v>
      </c>
      <c r="G992" s="127">
        <v>72500000</v>
      </c>
      <c r="H992" s="127">
        <v>72500000</v>
      </c>
      <c r="I992" s="128" t="s">
        <v>506</v>
      </c>
      <c r="J992" s="128" t="s">
        <v>10</v>
      </c>
    </row>
    <row r="993" spans="1:10" hidden="1" x14ac:dyDescent="0.2">
      <c r="A993" s="123" t="s">
        <v>2732</v>
      </c>
      <c r="B993" s="123" t="s">
        <v>1468</v>
      </c>
      <c r="C993" s="123" t="s">
        <v>1262</v>
      </c>
      <c r="D993" s="123" t="s">
        <v>1263</v>
      </c>
      <c r="E993" s="123" t="s">
        <v>2659</v>
      </c>
      <c r="F993" s="124">
        <v>40218975.740000002</v>
      </c>
      <c r="G993" s="124">
        <v>33000000</v>
      </c>
      <c r="H993" s="124">
        <v>33000000</v>
      </c>
      <c r="I993" s="125" t="s">
        <v>506</v>
      </c>
      <c r="J993" s="125" t="s">
        <v>1265</v>
      </c>
    </row>
    <row r="994" spans="1:10" hidden="1" x14ac:dyDescent="0.2">
      <c r="A994" s="123" t="s">
        <v>2733</v>
      </c>
      <c r="B994" s="123" t="s">
        <v>2734</v>
      </c>
      <c r="C994" s="123" t="s">
        <v>1262</v>
      </c>
      <c r="D994" s="123" t="s">
        <v>1263</v>
      </c>
      <c r="E994" s="123" t="s">
        <v>2659</v>
      </c>
      <c r="F994" s="124">
        <v>0</v>
      </c>
      <c r="G994" s="124">
        <v>0</v>
      </c>
      <c r="H994" s="124">
        <v>0</v>
      </c>
      <c r="I994" s="125" t="s">
        <v>506</v>
      </c>
      <c r="J994" s="125" t="s">
        <v>1265</v>
      </c>
    </row>
    <row r="995" spans="1:10" hidden="1" x14ac:dyDescent="0.2">
      <c r="A995" s="123" t="s">
        <v>2735</v>
      </c>
      <c r="B995" s="123" t="s">
        <v>2736</v>
      </c>
      <c r="C995" s="123" t="s">
        <v>1262</v>
      </c>
      <c r="D995" s="123" t="s">
        <v>1263</v>
      </c>
      <c r="E995" s="123" t="s">
        <v>2659</v>
      </c>
      <c r="F995" s="124">
        <v>39500000</v>
      </c>
      <c r="G995" s="124">
        <v>39500000</v>
      </c>
      <c r="H995" s="124">
        <v>39500000</v>
      </c>
      <c r="I995" s="125" t="s">
        <v>506</v>
      </c>
      <c r="J995" s="125" t="s">
        <v>1265</v>
      </c>
    </row>
    <row r="996" spans="1:10" hidden="1" x14ac:dyDescent="0.2">
      <c r="A996" s="123" t="s">
        <v>2737</v>
      </c>
      <c r="B996" s="123" t="s">
        <v>2738</v>
      </c>
      <c r="C996" s="123" t="s">
        <v>1248</v>
      </c>
      <c r="D996" s="123" t="s">
        <v>1248</v>
      </c>
      <c r="E996" s="123" t="s">
        <v>1248</v>
      </c>
      <c r="F996" s="124">
        <v>1106719323.26</v>
      </c>
      <c r="G996" s="124">
        <v>965193331</v>
      </c>
      <c r="H996" s="124">
        <v>636459997</v>
      </c>
      <c r="I996" s="125"/>
      <c r="J996" s="125"/>
    </row>
    <row r="997" spans="1:10" ht="10.5" hidden="1" x14ac:dyDescent="0.25">
      <c r="A997" s="126" t="s">
        <v>2739</v>
      </c>
      <c r="B997" s="126" t="s">
        <v>2740</v>
      </c>
      <c r="C997" s="126" t="s">
        <v>1248</v>
      </c>
      <c r="D997" s="126" t="s">
        <v>1248</v>
      </c>
      <c r="E997" s="126" t="s">
        <v>1248</v>
      </c>
      <c r="F997" s="127">
        <v>92981024.260000005</v>
      </c>
      <c r="G997" s="127">
        <v>70200000</v>
      </c>
      <c r="H997" s="127">
        <v>42300000</v>
      </c>
      <c r="I997" s="128" t="s">
        <v>506</v>
      </c>
      <c r="J997" s="128" t="s">
        <v>10</v>
      </c>
    </row>
    <row r="998" spans="1:10" hidden="1" x14ac:dyDescent="0.2">
      <c r="A998" s="123" t="s">
        <v>2741</v>
      </c>
      <c r="B998" s="123" t="s">
        <v>1620</v>
      </c>
      <c r="C998" s="123" t="s">
        <v>1262</v>
      </c>
      <c r="D998" s="123" t="s">
        <v>1263</v>
      </c>
      <c r="E998" s="123" t="s">
        <v>2717</v>
      </c>
      <c r="F998" s="124">
        <v>27300000</v>
      </c>
      <c r="G998" s="124">
        <v>19500000</v>
      </c>
      <c r="H998" s="124">
        <v>19500000</v>
      </c>
      <c r="I998" s="125" t="s">
        <v>506</v>
      </c>
      <c r="J998" s="125" t="s">
        <v>1265</v>
      </c>
    </row>
    <row r="999" spans="1:10" hidden="1" x14ac:dyDescent="0.2">
      <c r="A999" s="123" t="s">
        <v>2742</v>
      </c>
      <c r="B999" s="123" t="s">
        <v>1431</v>
      </c>
      <c r="C999" s="123" t="s">
        <v>1262</v>
      </c>
      <c r="D999" s="123" t="s">
        <v>1263</v>
      </c>
      <c r="E999" s="123" t="s">
        <v>2717</v>
      </c>
      <c r="F999" s="124">
        <v>34181024.259999998</v>
      </c>
      <c r="G999" s="124">
        <v>28800000</v>
      </c>
      <c r="H999" s="124">
        <v>22800000</v>
      </c>
      <c r="I999" s="125" t="s">
        <v>506</v>
      </c>
      <c r="J999" s="125" t="s">
        <v>1265</v>
      </c>
    </row>
    <row r="1000" spans="1:10" hidden="1" x14ac:dyDescent="0.2">
      <c r="A1000" s="123" t="s">
        <v>2743</v>
      </c>
      <c r="B1000" s="123" t="s">
        <v>1620</v>
      </c>
      <c r="C1000" s="123" t="s">
        <v>1262</v>
      </c>
      <c r="D1000" s="123" t="s">
        <v>1263</v>
      </c>
      <c r="E1000" s="123" t="s">
        <v>2717</v>
      </c>
      <c r="F1000" s="124">
        <v>31500000</v>
      </c>
      <c r="G1000" s="124">
        <v>21900000</v>
      </c>
      <c r="H1000" s="124">
        <v>0</v>
      </c>
      <c r="I1000" s="125" t="s">
        <v>506</v>
      </c>
      <c r="J1000" s="125" t="s">
        <v>1265</v>
      </c>
    </row>
    <row r="1001" spans="1:10" ht="10.5" hidden="1" x14ac:dyDescent="0.25">
      <c r="A1001" s="126" t="s">
        <v>2744</v>
      </c>
      <c r="B1001" s="126" t="s">
        <v>2745</v>
      </c>
      <c r="C1001" s="126" t="s">
        <v>1248</v>
      </c>
      <c r="D1001" s="126" t="s">
        <v>1248</v>
      </c>
      <c r="E1001" s="126" t="s">
        <v>1248</v>
      </c>
      <c r="F1001" s="127">
        <v>647938299</v>
      </c>
      <c r="G1001" s="127">
        <v>537826667</v>
      </c>
      <c r="H1001" s="127">
        <v>304793333</v>
      </c>
      <c r="I1001" s="128" t="s">
        <v>506</v>
      </c>
      <c r="J1001" s="128" t="s">
        <v>10</v>
      </c>
    </row>
    <row r="1002" spans="1:10" hidden="1" x14ac:dyDescent="0.2">
      <c r="A1002" s="123" t="s">
        <v>2746</v>
      </c>
      <c r="B1002" s="123" t="s">
        <v>2551</v>
      </c>
      <c r="C1002" s="123" t="s">
        <v>1262</v>
      </c>
      <c r="D1002" s="123" t="s">
        <v>1263</v>
      </c>
      <c r="E1002" s="123" t="s">
        <v>2717</v>
      </c>
      <c r="F1002" s="124">
        <v>22800000</v>
      </c>
      <c r="G1002" s="124">
        <v>6900000</v>
      </c>
      <c r="H1002" s="124">
        <v>3000000</v>
      </c>
      <c r="I1002" s="125" t="s">
        <v>506</v>
      </c>
      <c r="J1002" s="125" t="s">
        <v>1265</v>
      </c>
    </row>
    <row r="1003" spans="1:10" hidden="1" x14ac:dyDescent="0.2">
      <c r="A1003" s="123" t="s">
        <v>2747</v>
      </c>
      <c r="B1003" s="123" t="s">
        <v>2553</v>
      </c>
      <c r="C1003" s="123" t="s">
        <v>1262</v>
      </c>
      <c r="D1003" s="123" t="s">
        <v>1263</v>
      </c>
      <c r="E1003" s="123" t="s">
        <v>2717</v>
      </c>
      <c r="F1003" s="124">
        <v>13800000</v>
      </c>
      <c r="G1003" s="124">
        <v>3300000</v>
      </c>
      <c r="H1003" s="124">
        <v>3300000</v>
      </c>
      <c r="I1003" s="125" t="s">
        <v>506</v>
      </c>
      <c r="J1003" s="125" t="s">
        <v>1265</v>
      </c>
    </row>
    <row r="1004" spans="1:10" hidden="1" x14ac:dyDescent="0.2">
      <c r="A1004" s="123" t="s">
        <v>2748</v>
      </c>
      <c r="B1004" s="123" t="s">
        <v>2557</v>
      </c>
      <c r="C1004" s="123" t="s">
        <v>1262</v>
      </c>
      <c r="D1004" s="123" t="s">
        <v>1263</v>
      </c>
      <c r="E1004" s="123" t="s">
        <v>2717</v>
      </c>
      <c r="F1004" s="124">
        <v>55100000</v>
      </c>
      <c r="G1004" s="124">
        <v>24200000</v>
      </c>
      <c r="H1004" s="124">
        <v>19700000</v>
      </c>
      <c r="I1004" s="125" t="s">
        <v>506</v>
      </c>
      <c r="J1004" s="125" t="s">
        <v>1265</v>
      </c>
    </row>
    <row r="1005" spans="1:10" hidden="1" x14ac:dyDescent="0.2">
      <c r="A1005" s="123" t="s">
        <v>2749</v>
      </c>
      <c r="B1005" s="123" t="s">
        <v>2559</v>
      </c>
      <c r="C1005" s="123" t="s">
        <v>1262</v>
      </c>
      <c r="D1005" s="123" t="s">
        <v>1263</v>
      </c>
      <c r="E1005" s="123" t="s">
        <v>2717</v>
      </c>
      <c r="F1005" s="124">
        <v>3410000</v>
      </c>
      <c r="G1005" s="124">
        <v>3410000</v>
      </c>
      <c r="H1005" s="124">
        <v>3410000</v>
      </c>
      <c r="I1005" s="125" t="s">
        <v>506</v>
      </c>
      <c r="J1005" s="125" t="s">
        <v>1265</v>
      </c>
    </row>
    <row r="1006" spans="1:10" hidden="1" x14ac:dyDescent="0.2">
      <c r="A1006" s="123" t="s">
        <v>2750</v>
      </c>
      <c r="B1006" s="123" t="s">
        <v>2562</v>
      </c>
      <c r="C1006" s="123" t="s">
        <v>1262</v>
      </c>
      <c r="D1006" s="123" t="s">
        <v>1263</v>
      </c>
      <c r="E1006" s="123" t="s">
        <v>2717</v>
      </c>
      <c r="F1006" s="124">
        <v>79400000</v>
      </c>
      <c r="G1006" s="124">
        <v>71900000</v>
      </c>
      <c r="H1006" s="124">
        <v>53600000</v>
      </c>
      <c r="I1006" s="125" t="s">
        <v>506</v>
      </c>
      <c r="J1006" s="125" t="s">
        <v>1265</v>
      </c>
    </row>
    <row r="1007" spans="1:10" hidden="1" x14ac:dyDescent="0.2">
      <c r="A1007" s="123" t="s">
        <v>2751</v>
      </c>
      <c r="B1007" s="123" t="s">
        <v>2564</v>
      </c>
      <c r="C1007" s="123" t="s">
        <v>1262</v>
      </c>
      <c r="D1007" s="123" t="s">
        <v>1263</v>
      </c>
      <c r="E1007" s="123" t="s">
        <v>2717</v>
      </c>
      <c r="F1007" s="124">
        <v>23100000</v>
      </c>
      <c r="G1007" s="124">
        <v>13200000</v>
      </c>
      <c r="H1007" s="124">
        <v>6600000</v>
      </c>
      <c r="I1007" s="125" t="s">
        <v>506</v>
      </c>
      <c r="J1007" s="125" t="s">
        <v>1265</v>
      </c>
    </row>
    <row r="1008" spans="1:10" hidden="1" x14ac:dyDescent="0.2">
      <c r="A1008" s="123" t="s">
        <v>2752</v>
      </c>
      <c r="B1008" s="123" t="s">
        <v>1431</v>
      </c>
      <c r="C1008" s="123" t="s">
        <v>1262</v>
      </c>
      <c r="D1008" s="123" t="s">
        <v>1263</v>
      </c>
      <c r="E1008" s="123" t="s">
        <v>2717</v>
      </c>
      <c r="F1008" s="124">
        <v>78228299</v>
      </c>
      <c r="G1008" s="124">
        <v>73650000</v>
      </c>
      <c r="H1008" s="124">
        <v>36000000</v>
      </c>
      <c r="I1008" s="125" t="s">
        <v>506</v>
      </c>
      <c r="J1008" s="125" t="s">
        <v>1265</v>
      </c>
    </row>
    <row r="1009" spans="1:10" hidden="1" x14ac:dyDescent="0.2">
      <c r="A1009" s="123" t="s">
        <v>2753</v>
      </c>
      <c r="B1009" s="123" t="s">
        <v>2339</v>
      </c>
      <c r="C1009" s="123" t="s">
        <v>1262</v>
      </c>
      <c r="D1009" s="123" t="s">
        <v>1263</v>
      </c>
      <c r="E1009" s="123" t="s">
        <v>2717</v>
      </c>
      <c r="F1009" s="124">
        <v>9500000</v>
      </c>
      <c r="G1009" s="124">
        <v>9500000</v>
      </c>
      <c r="H1009" s="124">
        <v>9500000</v>
      </c>
      <c r="I1009" s="125" t="s">
        <v>506</v>
      </c>
      <c r="J1009" s="125" t="s">
        <v>1265</v>
      </c>
    </row>
    <row r="1010" spans="1:10" hidden="1" x14ac:dyDescent="0.2">
      <c r="A1010" s="123" t="s">
        <v>2754</v>
      </c>
      <c r="B1010" s="123" t="s">
        <v>1620</v>
      </c>
      <c r="C1010" s="123" t="s">
        <v>1262</v>
      </c>
      <c r="D1010" s="123" t="s">
        <v>1263</v>
      </c>
      <c r="E1010" s="123" t="s">
        <v>2717</v>
      </c>
      <c r="F1010" s="124">
        <v>273150000</v>
      </c>
      <c r="G1010" s="124">
        <v>264116667</v>
      </c>
      <c r="H1010" s="124">
        <v>105333333</v>
      </c>
      <c r="I1010" s="125" t="s">
        <v>506</v>
      </c>
      <c r="J1010" s="125" t="s">
        <v>1265</v>
      </c>
    </row>
    <row r="1011" spans="1:10" hidden="1" x14ac:dyDescent="0.2">
      <c r="A1011" s="123" t="s">
        <v>2755</v>
      </c>
      <c r="B1011" s="123" t="s">
        <v>2099</v>
      </c>
      <c r="C1011" s="123" t="s">
        <v>1262</v>
      </c>
      <c r="D1011" s="123" t="s">
        <v>1263</v>
      </c>
      <c r="E1011" s="123" t="s">
        <v>2717</v>
      </c>
      <c r="F1011" s="124">
        <v>21150000</v>
      </c>
      <c r="G1011" s="124">
        <v>7350000</v>
      </c>
      <c r="H1011" s="124">
        <v>7350000</v>
      </c>
      <c r="I1011" s="125" t="s">
        <v>506</v>
      </c>
      <c r="J1011" s="125" t="s">
        <v>1265</v>
      </c>
    </row>
    <row r="1012" spans="1:10" hidden="1" x14ac:dyDescent="0.2">
      <c r="A1012" s="123" t="s">
        <v>2756</v>
      </c>
      <c r="B1012" s="123" t="s">
        <v>2757</v>
      </c>
      <c r="C1012" s="123" t="s">
        <v>1262</v>
      </c>
      <c r="D1012" s="123" t="s">
        <v>1263</v>
      </c>
      <c r="E1012" s="123" t="s">
        <v>2717</v>
      </c>
      <c r="F1012" s="124">
        <v>11700000</v>
      </c>
      <c r="G1012" s="124">
        <v>11700000</v>
      </c>
      <c r="H1012" s="124">
        <v>8400000</v>
      </c>
      <c r="I1012" s="125" t="s">
        <v>506</v>
      </c>
      <c r="J1012" s="125" t="s">
        <v>1265</v>
      </c>
    </row>
    <row r="1013" spans="1:10" hidden="1" x14ac:dyDescent="0.2">
      <c r="A1013" s="123" t="s">
        <v>2758</v>
      </c>
      <c r="B1013" s="123" t="s">
        <v>1287</v>
      </c>
      <c r="C1013" s="123" t="s">
        <v>1262</v>
      </c>
      <c r="D1013" s="123" t="s">
        <v>1263</v>
      </c>
      <c r="E1013" s="123" t="s">
        <v>2717</v>
      </c>
      <c r="F1013" s="124">
        <v>0</v>
      </c>
      <c r="G1013" s="124">
        <v>0</v>
      </c>
      <c r="H1013" s="124">
        <v>0</v>
      </c>
      <c r="I1013" s="125" t="s">
        <v>506</v>
      </c>
      <c r="J1013" s="125" t="s">
        <v>1265</v>
      </c>
    </row>
    <row r="1014" spans="1:10" hidden="1" x14ac:dyDescent="0.2">
      <c r="A1014" s="123" t="s">
        <v>2758</v>
      </c>
      <c r="B1014" s="123" t="s">
        <v>2736</v>
      </c>
      <c r="C1014" s="123" t="s">
        <v>1262</v>
      </c>
      <c r="D1014" s="123" t="s">
        <v>1263</v>
      </c>
      <c r="E1014" s="123" t="s">
        <v>2717</v>
      </c>
      <c r="F1014" s="124">
        <v>50000000</v>
      </c>
      <c r="G1014" s="124">
        <v>42000000</v>
      </c>
      <c r="H1014" s="124">
        <v>42000000</v>
      </c>
      <c r="I1014" s="125" t="s">
        <v>506</v>
      </c>
      <c r="J1014" s="125" t="s">
        <v>1265</v>
      </c>
    </row>
    <row r="1015" spans="1:10" hidden="1" x14ac:dyDescent="0.2">
      <c r="A1015" s="123" t="s">
        <v>2759</v>
      </c>
      <c r="B1015" s="123" t="s">
        <v>2692</v>
      </c>
      <c r="C1015" s="123" t="s">
        <v>1262</v>
      </c>
      <c r="D1015" s="123" t="s">
        <v>1263</v>
      </c>
      <c r="E1015" s="123" t="s">
        <v>2717</v>
      </c>
      <c r="F1015" s="124">
        <v>3300000</v>
      </c>
      <c r="G1015" s="124">
        <v>3300000</v>
      </c>
      <c r="H1015" s="124">
        <v>3300000</v>
      </c>
      <c r="I1015" s="125" t="s">
        <v>506</v>
      </c>
      <c r="J1015" s="125" t="s">
        <v>1265</v>
      </c>
    </row>
    <row r="1016" spans="1:10" hidden="1" x14ac:dyDescent="0.2">
      <c r="A1016" s="123" t="s">
        <v>2760</v>
      </c>
      <c r="B1016" s="123" t="s">
        <v>2761</v>
      </c>
      <c r="C1016" s="123" t="s">
        <v>1262</v>
      </c>
      <c r="D1016" s="123" t="s">
        <v>1263</v>
      </c>
      <c r="E1016" s="123" t="s">
        <v>2717</v>
      </c>
      <c r="F1016" s="124">
        <v>3300000</v>
      </c>
      <c r="G1016" s="124">
        <v>3300000</v>
      </c>
      <c r="H1016" s="124">
        <v>3300000</v>
      </c>
      <c r="I1016" s="125" t="s">
        <v>506</v>
      </c>
      <c r="J1016" s="125" t="s">
        <v>1265</v>
      </c>
    </row>
    <row r="1017" spans="1:10" ht="10.5" hidden="1" x14ac:dyDescent="0.25">
      <c r="A1017" s="126" t="s">
        <v>2762</v>
      </c>
      <c r="B1017" s="126" t="s">
        <v>2763</v>
      </c>
      <c r="C1017" s="126" t="s">
        <v>1248</v>
      </c>
      <c r="D1017" s="126" t="s">
        <v>1248</v>
      </c>
      <c r="E1017" s="126" t="s">
        <v>1248</v>
      </c>
      <c r="F1017" s="127">
        <v>365800000</v>
      </c>
      <c r="G1017" s="127">
        <v>357166664</v>
      </c>
      <c r="H1017" s="127">
        <v>289366664</v>
      </c>
      <c r="I1017" s="128" t="s">
        <v>506</v>
      </c>
      <c r="J1017" s="128" t="s">
        <v>10</v>
      </c>
    </row>
    <row r="1018" spans="1:10" hidden="1" x14ac:dyDescent="0.2">
      <c r="A1018" s="123" t="s">
        <v>2764</v>
      </c>
      <c r="B1018" s="123" t="s">
        <v>1615</v>
      </c>
      <c r="C1018" s="123" t="s">
        <v>1262</v>
      </c>
      <c r="D1018" s="123" t="s">
        <v>1263</v>
      </c>
      <c r="E1018" s="123" t="s">
        <v>2659</v>
      </c>
      <c r="F1018" s="124">
        <v>0</v>
      </c>
      <c r="G1018" s="124">
        <v>0</v>
      </c>
      <c r="H1018" s="124">
        <v>0</v>
      </c>
      <c r="I1018" s="125" t="s">
        <v>506</v>
      </c>
      <c r="J1018" s="125" t="s">
        <v>1265</v>
      </c>
    </row>
    <row r="1019" spans="1:10" hidden="1" x14ac:dyDescent="0.2">
      <c r="A1019" s="123" t="s">
        <v>2765</v>
      </c>
      <c r="B1019" s="123" t="s">
        <v>1860</v>
      </c>
      <c r="C1019" s="123" t="s">
        <v>1262</v>
      </c>
      <c r="D1019" s="123" t="s">
        <v>1263</v>
      </c>
      <c r="E1019" s="123" t="s">
        <v>2659</v>
      </c>
      <c r="F1019" s="124">
        <v>0</v>
      </c>
      <c r="G1019" s="124">
        <v>0</v>
      </c>
      <c r="H1019" s="124">
        <v>0</v>
      </c>
      <c r="I1019" s="125" t="s">
        <v>506</v>
      </c>
      <c r="J1019" s="125" t="s">
        <v>1265</v>
      </c>
    </row>
    <row r="1020" spans="1:10" hidden="1" x14ac:dyDescent="0.2">
      <c r="A1020" s="123" t="s">
        <v>2766</v>
      </c>
      <c r="B1020" s="123" t="s">
        <v>2553</v>
      </c>
      <c r="C1020" s="123" t="s">
        <v>1262</v>
      </c>
      <c r="D1020" s="123" t="s">
        <v>1263</v>
      </c>
      <c r="E1020" s="123" t="s">
        <v>2659</v>
      </c>
      <c r="F1020" s="124">
        <v>61800000</v>
      </c>
      <c r="G1020" s="124">
        <v>61700000</v>
      </c>
      <c r="H1020" s="124">
        <v>47400000</v>
      </c>
      <c r="I1020" s="125" t="s">
        <v>506</v>
      </c>
      <c r="J1020" s="125" t="s">
        <v>1265</v>
      </c>
    </row>
    <row r="1021" spans="1:10" hidden="1" x14ac:dyDescent="0.2">
      <c r="A1021" s="123" t="s">
        <v>2767</v>
      </c>
      <c r="B1021" s="123" t="s">
        <v>2097</v>
      </c>
      <c r="C1021" s="123" t="s">
        <v>1262</v>
      </c>
      <c r="D1021" s="123" t="s">
        <v>1263</v>
      </c>
      <c r="E1021" s="123" t="s">
        <v>2659</v>
      </c>
      <c r="F1021" s="124">
        <v>0</v>
      </c>
      <c r="G1021" s="124">
        <v>0</v>
      </c>
      <c r="H1021" s="124">
        <v>0</v>
      </c>
      <c r="I1021" s="125" t="s">
        <v>506</v>
      </c>
      <c r="J1021" s="125" t="s">
        <v>1265</v>
      </c>
    </row>
    <row r="1022" spans="1:10" hidden="1" x14ac:dyDescent="0.2">
      <c r="A1022" s="123" t="s">
        <v>2768</v>
      </c>
      <c r="B1022" s="123" t="s">
        <v>2734</v>
      </c>
      <c r="C1022" s="123" t="s">
        <v>1262</v>
      </c>
      <c r="D1022" s="123" t="s">
        <v>1263</v>
      </c>
      <c r="E1022" s="123" t="s">
        <v>2659</v>
      </c>
      <c r="F1022" s="124">
        <v>0</v>
      </c>
      <c r="G1022" s="124">
        <v>0</v>
      </c>
      <c r="H1022" s="124">
        <v>0</v>
      </c>
      <c r="I1022" s="125" t="s">
        <v>506</v>
      </c>
      <c r="J1022" s="125" t="s">
        <v>1265</v>
      </c>
    </row>
    <row r="1023" spans="1:10" hidden="1" x14ac:dyDescent="0.2">
      <c r="A1023" s="123" t="s">
        <v>2769</v>
      </c>
      <c r="B1023" s="123" t="s">
        <v>1620</v>
      </c>
      <c r="C1023" s="123" t="s">
        <v>1262</v>
      </c>
      <c r="D1023" s="123" t="s">
        <v>1263</v>
      </c>
      <c r="E1023" s="123" t="s">
        <v>2659</v>
      </c>
      <c r="F1023" s="124">
        <v>70900000</v>
      </c>
      <c r="G1023" s="124">
        <v>70500000</v>
      </c>
      <c r="H1023" s="124">
        <v>27500000</v>
      </c>
      <c r="I1023" s="125" t="s">
        <v>506</v>
      </c>
      <c r="J1023" s="125" t="s">
        <v>1265</v>
      </c>
    </row>
    <row r="1024" spans="1:10" hidden="1" x14ac:dyDescent="0.2">
      <c r="A1024" s="123" t="s">
        <v>2770</v>
      </c>
      <c r="B1024" s="123" t="s">
        <v>2099</v>
      </c>
      <c r="C1024" s="123" t="s">
        <v>1262</v>
      </c>
      <c r="D1024" s="123" t="s">
        <v>1263</v>
      </c>
      <c r="E1024" s="123" t="s">
        <v>2659</v>
      </c>
      <c r="F1024" s="124">
        <v>134400000</v>
      </c>
      <c r="G1024" s="124">
        <v>126266664</v>
      </c>
      <c r="H1024" s="124">
        <v>115766664</v>
      </c>
      <c r="I1024" s="125" t="s">
        <v>506</v>
      </c>
      <c r="J1024" s="125" t="s">
        <v>1265</v>
      </c>
    </row>
    <row r="1025" spans="1:10" hidden="1" x14ac:dyDescent="0.2">
      <c r="A1025" s="123" t="s">
        <v>2771</v>
      </c>
      <c r="B1025" s="123" t="s">
        <v>2736</v>
      </c>
      <c r="C1025" s="123" t="s">
        <v>1262</v>
      </c>
      <c r="D1025" s="123" t="s">
        <v>1263</v>
      </c>
      <c r="E1025" s="123" t="s">
        <v>2659</v>
      </c>
      <c r="F1025" s="124">
        <v>98700000</v>
      </c>
      <c r="G1025" s="124">
        <v>98700000</v>
      </c>
      <c r="H1025" s="124">
        <v>98700000</v>
      </c>
      <c r="I1025" s="125" t="s">
        <v>506</v>
      </c>
      <c r="J1025" s="125" t="s">
        <v>1265</v>
      </c>
    </row>
    <row r="1026" spans="1:10" ht="10.5" hidden="1" x14ac:dyDescent="0.25">
      <c r="A1026" s="126" t="s">
        <v>2772</v>
      </c>
      <c r="B1026" s="126" t="s">
        <v>2740</v>
      </c>
      <c r="C1026" s="126" t="s">
        <v>1248</v>
      </c>
      <c r="D1026" s="126" t="s">
        <v>1248</v>
      </c>
      <c r="E1026" s="126" t="s">
        <v>1248</v>
      </c>
      <c r="F1026" s="127">
        <v>0</v>
      </c>
      <c r="G1026" s="127">
        <v>0</v>
      </c>
      <c r="H1026" s="127">
        <v>0</v>
      </c>
      <c r="I1026" s="128" t="s">
        <v>506</v>
      </c>
      <c r="J1026" s="128" t="s">
        <v>10</v>
      </c>
    </row>
    <row r="1027" spans="1:10" hidden="1" x14ac:dyDescent="0.2">
      <c r="A1027" s="123" t="s">
        <v>2773</v>
      </c>
      <c r="B1027" s="123" t="s">
        <v>2734</v>
      </c>
      <c r="C1027" s="123" t="s">
        <v>1262</v>
      </c>
      <c r="D1027" s="123" t="s">
        <v>1263</v>
      </c>
      <c r="E1027" s="123" t="s">
        <v>2659</v>
      </c>
      <c r="F1027" s="124">
        <v>0</v>
      </c>
      <c r="G1027" s="124">
        <v>0</v>
      </c>
      <c r="H1027" s="124">
        <v>0</v>
      </c>
      <c r="I1027" s="125" t="s">
        <v>506</v>
      </c>
      <c r="J1027" s="125" t="s">
        <v>1265</v>
      </c>
    </row>
    <row r="1028" spans="1:10" hidden="1" x14ac:dyDescent="0.2">
      <c r="A1028" s="123" t="s">
        <v>2774</v>
      </c>
      <c r="B1028" s="123" t="s">
        <v>2775</v>
      </c>
      <c r="C1028" s="123" t="s">
        <v>1248</v>
      </c>
      <c r="D1028" s="123" t="s">
        <v>1248</v>
      </c>
      <c r="E1028" s="123" t="s">
        <v>1248</v>
      </c>
      <c r="F1028" s="124">
        <v>1000000000</v>
      </c>
      <c r="G1028" s="124">
        <v>999999999</v>
      </c>
      <c r="H1028" s="124">
        <v>999999999</v>
      </c>
      <c r="I1028" s="125"/>
      <c r="J1028" s="125"/>
    </row>
    <row r="1029" spans="1:10" ht="10.5" hidden="1" x14ac:dyDescent="0.25">
      <c r="A1029" s="126" t="s">
        <v>2776</v>
      </c>
      <c r="B1029" s="126" t="s">
        <v>2777</v>
      </c>
      <c r="C1029" s="126" t="s">
        <v>1248</v>
      </c>
      <c r="D1029" s="126" t="s">
        <v>1248</v>
      </c>
      <c r="E1029" s="126" t="s">
        <v>1248</v>
      </c>
      <c r="F1029" s="127">
        <v>1000000000</v>
      </c>
      <c r="G1029" s="127">
        <v>999999999</v>
      </c>
      <c r="H1029" s="127">
        <v>999999999</v>
      </c>
      <c r="I1029" s="128" t="s">
        <v>506</v>
      </c>
      <c r="J1029" s="128" t="s">
        <v>10</v>
      </c>
    </row>
    <row r="1030" spans="1:10" hidden="1" x14ac:dyDescent="0.2">
      <c r="A1030" s="123" t="s">
        <v>2778</v>
      </c>
      <c r="B1030" s="123" t="s">
        <v>1905</v>
      </c>
      <c r="C1030" s="123" t="s">
        <v>1276</v>
      </c>
      <c r="D1030" s="123" t="s">
        <v>1277</v>
      </c>
      <c r="E1030" s="123" t="s">
        <v>2659</v>
      </c>
      <c r="F1030" s="124">
        <v>400000000</v>
      </c>
      <c r="G1030" s="124">
        <v>400000000</v>
      </c>
      <c r="H1030" s="124">
        <v>400000000</v>
      </c>
      <c r="I1030" s="125" t="s">
        <v>506</v>
      </c>
      <c r="J1030" s="125" t="s">
        <v>1265</v>
      </c>
    </row>
    <row r="1031" spans="1:10" hidden="1" x14ac:dyDescent="0.2">
      <c r="A1031" s="123" t="s">
        <v>2779</v>
      </c>
      <c r="B1031" s="123" t="s">
        <v>2780</v>
      </c>
      <c r="C1031" s="123" t="s">
        <v>2152</v>
      </c>
      <c r="D1031" s="123" t="s">
        <v>2153</v>
      </c>
      <c r="E1031" s="123" t="s">
        <v>2659</v>
      </c>
      <c r="F1031" s="124">
        <v>193432330.59999999</v>
      </c>
      <c r="G1031" s="124">
        <v>193432330</v>
      </c>
      <c r="H1031" s="124">
        <v>193432330</v>
      </c>
      <c r="I1031" s="125" t="s">
        <v>506</v>
      </c>
      <c r="J1031" s="125" t="s">
        <v>1265</v>
      </c>
    </row>
    <row r="1032" spans="1:10" hidden="1" x14ac:dyDescent="0.2">
      <c r="A1032" s="123" t="s">
        <v>2779</v>
      </c>
      <c r="B1032" s="123" t="s">
        <v>2780</v>
      </c>
      <c r="C1032" s="123" t="s">
        <v>1262</v>
      </c>
      <c r="D1032" s="123" t="s">
        <v>1263</v>
      </c>
      <c r="E1032" s="123" t="s">
        <v>2659</v>
      </c>
      <c r="F1032" s="124">
        <v>406567669.39999998</v>
      </c>
      <c r="G1032" s="124">
        <v>406567669</v>
      </c>
      <c r="H1032" s="124">
        <v>406567669</v>
      </c>
      <c r="I1032" s="125" t="s">
        <v>506</v>
      </c>
      <c r="J1032" s="125" t="s">
        <v>1265</v>
      </c>
    </row>
    <row r="1033" spans="1:10" hidden="1" x14ac:dyDescent="0.2">
      <c r="A1033" s="123" t="s">
        <v>2781</v>
      </c>
      <c r="B1033" s="123" t="s">
        <v>2782</v>
      </c>
      <c r="C1033" s="123" t="s">
        <v>1248</v>
      </c>
      <c r="D1033" s="123" t="s">
        <v>1248</v>
      </c>
      <c r="E1033" s="123" t="s">
        <v>1248</v>
      </c>
      <c r="F1033" s="124">
        <v>450040000</v>
      </c>
      <c r="G1033" s="124">
        <v>449940000</v>
      </c>
      <c r="H1033" s="124">
        <v>448640000</v>
      </c>
      <c r="I1033" s="125"/>
      <c r="J1033" s="125"/>
    </row>
    <row r="1034" spans="1:10" ht="10.5" hidden="1" x14ac:dyDescent="0.25">
      <c r="A1034" s="126" t="s">
        <v>2783</v>
      </c>
      <c r="B1034" s="126" t="s">
        <v>2784</v>
      </c>
      <c r="C1034" s="126" t="s">
        <v>1248</v>
      </c>
      <c r="D1034" s="126" t="s">
        <v>1248</v>
      </c>
      <c r="E1034" s="126" t="s">
        <v>1248</v>
      </c>
      <c r="F1034" s="127">
        <v>450040000</v>
      </c>
      <c r="G1034" s="127">
        <v>449940000</v>
      </c>
      <c r="H1034" s="127">
        <v>448640000</v>
      </c>
      <c r="I1034" s="128" t="s">
        <v>506</v>
      </c>
      <c r="J1034" s="128" t="s">
        <v>10</v>
      </c>
    </row>
    <row r="1035" spans="1:10" hidden="1" x14ac:dyDescent="0.2">
      <c r="A1035" s="123" t="s">
        <v>2785</v>
      </c>
      <c r="B1035" s="123" t="s">
        <v>2551</v>
      </c>
      <c r="C1035" s="123" t="s">
        <v>1262</v>
      </c>
      <c r="D1035" s="123" t="s">
        <v>1263</v>
      </c>
      <c r="E1035" s="123" t="s">
        <v>2659</v>
      </c>
      <c r="F1035" s="124">
        <v>13200000</v>
      </c>
      <c r="G1035" s="124">
        <v>13200000</v>
      </c>
      <c r="H1035" s="124">
        <v>13200000</v>
      </c>
      <c r="I1035" s="125" t="s">
        <v>506</v>
      </c>
      <c r="J1035" s="125" t="s">
        <v>1265</v>
      </c>
    </row>
    <row r="1036" spans="1:10" hidden="1" x14ac:dyDescent="0.2">
      <c r="A1036" s="123" t="s">
        <v>2786</v>
      </c>
      <c r="B1036" s="123" t="s">
        <v>2553</v>
      </c>
      <c r="C1036" s="123" t="s">
        <v>1262</v>
      </c>
      <c r="D1036" s="123" t="s">
        <v>1263</v>
      </c>
      <c r="E1036" s="123" t="s">
        <v>2659</v>
      </c>
      <c r="F1036" s="124">
        <v>13200000</v>
      </c>
      <c r="G1036" s="124">
        <v>13200000</v>
      </c>
      <c r="H1036" s="124">
        <v>13200000</v>
      </c>
      <c r="I1036" s="125" t="s">
        <v>506</v>
      </c>
      <c r="J1036" s="125" t="s">
        <v>1265</v>
      </c>
    </row>
    <row r="1037" spans="1:10" hidden="1" x14ac:dyDescent="0.2">
      <c r="A1037" s="123" t="s">
        <v>2787</v>
      </c>
      <c r="B1037" s="123" t="s">
        <v>2788</v>
      </c>
      <c r="C1037" s="123" t="s">
        <v>1262</v>
      </c>
      <c r="D1037" s="123" t="s">
        <v>1263</v>
      </c>
      <c r="E1037" s="123" t="s">
        <v>2659</v>
      </c>
      <c r="F1037" s="124">
        <v>30400000</v>
      </c>
      <c r="G1037" s="124">
        <v>30400000</v>
      </c>
      <c r="H1037" s="124">
        <v>30400000</v>
      </c>
      <c r="I1037" s="125" t="s">
        <v>506</v>
      </c>
      <c r="J1037" s="125" t="s">
        <v>1265</v>
      </c>
    </row>
    <row r="1038" spans="1:10" hidden="1" x14ac:dyDescent="0.2">
      <c r="A1038" s="123" t="s">
        <v>2789</v>
      </c>
      <c r="B1038" s="123" t="s">
        <v>2559</v>
      </c>
      <c r="C1038" s="123" t="s">
        <v>1262</v>
      </c>
      <c r="D1038" s="123" t="s">
        <v>1263</v>
      </c>
      <c r="E1038" s="123" t="s">
        <v>2659</v>
      </c>
      <c r="F1038" s="124">
        <v>11480000</v>
      </c>
      <c r="G1038" s="124">
        <v>11440000</v>
      </c>
      <c r="H1038" s="124">
        <v>11440000</v>
      </c>
      <c r="I1038" s="125" t="s">
        <v>506</v>
      </c>
      <c r="J1038" s="125" t="s">
        <v>1265</v>
      </c>
    </row>
    <row r="1039" spans="1:10" hidden="1" x14ac:dyDescent="0.2">
      <c r="A1039" s="123" t="s">
        <v>2790</v>
      </c>
      <c r="B1039" s="123" t="s">
        <v>2564</v>
      </c>
      <c r="C1039" s="123" t="s">
        <v>1262</v>
      </c>
      <c r="D1039" s="123" t="s">
        <v>1263</v>
      </c>
      <c r="E1039" s="123" t="s">
        <v>2659</v>
      </c>
      <c r="F1039" s="124">
        <v>26400000</v>
      </c>
      <c r="G1039" s="124">
        <v>26400000</v>
      </c>
      <c r="H1039" s="124">
        <v>26400000</v>
      </c>
      <c r="I1039" s="125" t="s">
        <v>506</v>
      </c>
      <c r="J1039" s="125" t="s">
        <v>1265</v>
      </c>
    </row>
    <row r="1040" spans="1:10" hidden="1" x14ac:dyDescent="0.2">
      <c r="A1040" s="123" t="s">
        <v>2791</v>
      </c>
      <c r="B1040" s="123" t="s">
        <v>1431</v>
      </c>
      <c r="C1040" s="123" t="s">
        <v>1262</v>
      </c>
      <c r="D1040" s="123" t="s">
        <v>1263</v>
      </c>
      <c r="E1040" s="123" t="s">
        <v>2659</v>
      </c>
      <c r="F1040" s="124">
        <v>63160000</v>
      </c>
      <c r="G1040" s="124">
        <v>63100000</v>
      </c>
      <c r="H1040" s="124">
        <v>61800000</v>
      </c>
      <c r="I1040" s="125" t="s">
        <v>506</v>
      </c>
      <c r="J1040" s="125" t="s">
        <v>1265</v>
      </c>
    </row>
    <row r="1041" spans="1:10" hidden="1" x14ac:dyDescent="0.2">
      <c r="A1041" s="123" t="s">
        <v>2792</v>
      </c>
      <c r="B1041" s="123" t="s">
        <v>2734</v>
      </c>
      <c r="C1041" s="123" t="s">
        <v>1262</v>
      </c>
      <c r="D1041" s="123" t="s">
        <v>1263</v>
      </c>
      <c r="E1041" s="123" t="s">
        <v>2659</v>
      </c>
      <c r="F1041" s="124">
        <v>0</v>
      </c>
      <c r="G1041" s="124">
        <v>0</v>
      </c>
      <c r="H1041" s="124">
        <v>0</v>
      </c>
      <c r="I1041" s="125" t="s">
        <v>506</v>
      </c>
      <c r="J1041" s="125" t="s">
        <v>1265</v>
      </c>
    </row>
    <row r="1042" spans="1:10" hidden="1" x14ac:dyDescent="0.2">
      <c r="A1042" s="123" t="s">
        <v>2792</v>
      </c>
      <c r="B1042" s="123" t="s">
        <v>2562</v>
      </c>
      <c r="C1042" s="123" t="s">
        <v>1262</v>
      </c>
      <c r="D1042" s="123" t="s">
        <v>1263</v>
      </c>
      <c r="E1042" s="123" t="s">
        <v>2659</v>
      </c>
      <c r="F1042" s="124">
        <v>46000000</v>
      </c>
      <c r="G1042" s="124">
        <v>46000000</v>
      </c>
      <c r="H1042" s="124">
        <v>46000000</v>
      </c>
      <c r="I1042" s="125" t="s">
        <v>506</v>
      </c>
      <c r="J1042" s="125" t="s">
        <v>1265</v>
      </c>
    </row>
    <row r="1043" spans="1:10" hidden="1" x14ac:dyDescent="0.2">
      <c r="A1043" s="123" t="s">
        <v>2793</v>
      </c>
      <c r="B1043" s="123" t="s">
        <v>2339</v>
      </c>
      <c r="C1043" s="123" t="s">
        <v>1262</v>
      </c>
      <c r="D1043" s="123" t="s">
        <v>1263</v>
      </c>
      <c r="E1043" s="123" t="s">
        <v>2659</v>
      </c>
      <c r="F1043" s="124">
        <v>26000000</v>
      </c>
      <c r="G1043" s="124">
        <v>26000000</v>
      </c>
      <c r="H1043" s="124">
        <v>26000000</v>
      </c>
      <c r="I1043" s="125" t="s">
        <v>506</v>
      </c>
      <c r="J1043" s="125" t="s">
        <v>1265</v>
      </c>
    </row>
    <row r="1044" spans="1:10" hidden="1" x14ac:dyDescent="0.2">
      <c r="A1044" s="123" t="s">
        <v>2794</v>
      </c>
      <c r="B1044" s="123" t="s">
        <v>2099</v>
      </c>
      <c r="C1044" s="123" t="s">
        <v>1262</v>
      </c>
      <c r="D1044" s="123" t="s">
        <v>1263</v>
      </c>
      <c r="E1044" s="123" t="s">
        <v>2659</v>
      </c>
      <c r="F1044" s="124">
        <v>29400000</v>
      </c>
      <c r="G1044" s="124">
        <v>29400000</v>
      </c>
      <c r="H1044" s="124">
        <v>29400000</v>
      </c>
      <c r="I1044" s="125" t="s">
        <v>506</v>
      </c>
      <c r="J1044" s="125" t="s">
        <v>1265</v>
      </c>
    </row>
    <row r="1045" spans="1:10" hidden="1" x14ac:dyDescent="0.2">
      <c r="A1045" s="123" t="s">
        <v>2795</v>
      </c>
      <c r="B1045" s="123" t="s">
        <v>2757</v>
      </c>
      <c r="C1045" s="123" t="s">
        <v>1262</v>
      </c>
      <c r="D1045" s="123" t="s">
        <v>1263</v>
      </c>
      <c r="E1045" s="123" t="s">
        <v>2659</v>
      </c>
      <c r="F1045" s="124">
        <v>62400000</v>
      </c>
      <c r="G1045" s="124">
        <v>62400000</v>
      </c>
      <c r="H1045" s="124">
        <v>62400000</v>
      </c>
      <c r="I1045" s="125" t="s">
        <v>506</v>
      </c>
      <c r="J1045" s="125" t="s">
        <v>1265</v>
      </c>
    </row>
    <row r="1046" spans="1:10" hidden="1" x14ac:dyDescent="0.2">
      <c r="A1046" s="123" t="s">
        <v>2796</v>
      </c>
      <c r="B1046" s="123" t="s">
        <v>1287</v>
      </c>
      <c r="C1046" s="123" t="s">
        <v>1262</v>
      </c>
      <c r="D1046" s="123" t="s">
        <v>1263</v>
      </c>
      <c r="E1046" s="123" t="s">
        <v>2659</v>
      </c>
      <c r="F1046" s="124">
        <v>102000000</v>
      </c>
      <c r="G1046" s="124">
        <v>102000000</v>
      </c>
      <c r="H1046" s="124">
        <v>102000000</v>
      </c>
      <c r="I1046" s="125" t="s">
        <v>506</v>
      </c>
      <c r="J1046" s="125" t="s">
        <v>1265</v>
      </c>
    </row>
    <row r="1047" spans="1:10" hidden="1" x14ac:dyDescent="0.2">
      <c r="A1047" s="123" t="s">
        <v>2797</v>
      </c>
      <c r="B1047" s="123" t="s">
        <v>2692</v>
      </c>
      <c r="C1047" s="123" t="s">
        <v>1262</v>
      </c>
      <c r="D1047" s="123" t="s">
        <v>1263</v>
      </c>
      <c r="E1047" s="123" t="s">
        <v>2659</v>
      </c>
      <c r="F1047" s="124">
        <v>13200000</v>
      </c>
      <c r="G1047" s="124">
        <v>13200000</v>
      </c>
      <c r="H1047" s="124">
        <v>13200000</v>
      </c>
      <c r="I1047" s="125" t="s">
        <v>506</v>
      </c>
      <c r="J1047" s="125" t="s">
        <v>1265</v>
      </c>
    </row>
    <row r="1048" spans="1:10" hidden="1" x14ac:dyDescent="0.2">
      <c r="A1048" s="123" t="s">
        <v>2798</v>
      </c>
      <c r="B1048" s="123" t="s">
        <v>2761</v>
      </c>
      <c r="C1048" s="123" t="s">
        <v>1262</v>
      </c>
      <c r="D1048" s="123" t="s">
        <v>1263</v>
      </c>
      <c r="E1048" s="123" t="s">
        <v>2659</v>
      </c>
      <c r="F1048" s="124">
        <v>13200000</v>
      </c>
      <c r="G1048" s="124">
        <v>13200000</v>
      </c>
      <c r="H1048" s="124">
        <v>13200000</v>
      </c>
      <c r="I1048" s="125" t="s">
        <v>506</v>
      </c>
      <c r="J1048" s="125" t="s">
        <v>1265</v>
      </c>
    </row>
    <row r="1049" spans="1:10" hidden="1" x14ac:dyDescent="0.2">
      <c r="A1049" s="123" t="s">
        <v>2799</v>
      </c>
      <c r="B1049" s="123" t="s">
        <v>2800</v>
      </c>
      <c r="C1049" s="123" t="s">
        <v>1248</v>
      </c>
      <c r="D1049" s="123" t="s">
        <v>1248</v>
      </c>
      <c r="E1049" s="123" t="s">
        <v>1248</v>
      </c>
      <c r="F1049" s="124">
        <v>679224800</v>
      </c>
      <c r="G1049" s="124">
        <v>660884800</v>
      </c>
      <c r="H1049" s="124">
        <v>346600000</v>
      </c>
      <c r="I1049" s="125"/>
      <c r="J1049" s="125"/>
    </row>
    <row r="1050" spans="1:10" ht="10.5" hidden="1" x14ac:dyDescent="0.25">
      <c r="A1050" s="126" t="s">
        <v>2801</v>
      </c>
      <c r="B1050" s="126" t="s">
        <v>2802</v>
      </c>
      <c r="C1050" s="126" t="s">
        <v>1248</v>
      </c>
      <c r="D1050" s="126" t="s">
        <v>1248</v>
      </c>
      <c r="E1050" s="126" t="s">
        <v>1248</v>
      </c>
      <c r="F1050" s="127">
        <v>679224800</v>
      </c>
      <c r="G1050" s="127">
        <v>660884800</v>
      </c>
      <c r="H1050" s="127">
        <v>346600000</v>
      </c>
      <c r="I1050" s="128" t="s">
        <v>501</v>
      </c>
      <c r="J1050" s="128" t="s">
        <v>10</v>
      </c>
    </row>
    <row r="1051" spans="1:10" hidden="1" x14ac:dyDescent="0.2">
      <c r="A1051" s="123" t="s">
        <v>2803</v>
      </c>
      <c r="B1051" s="123" t="s">
        <v>2804</v>
      </c>
      <c r="C1051" s="123" t="s">
        <v>1262</v>
      </c>
      <c r="D1051" s="123" t="s">
        <v>1263</v>
      </c>
      <c r="E1051" s="123" t="s">
        <v>2717</v>
      </c>
      <c r="F1051" s="124">
        <v>200164800</v>
      </c>
      <c r="G1051" s="124">
        <v>200164800</v>
      </c>
      <c r="H1051" s="124">
        <v>0</v>
      </c>
      <c r="I1051" s="125" t="s">
        <v>501</v>
      </c>
      <c r="J1051" s="125" t="s">
        <v>1265</v>
      </c>
    </row>
    <row r="1052" spans="1:10" hidden="1" x14ac:dyDescent="0.2">
      <c r="A1052" s="123" t="s">
        <v>2805</v>
      </c>
      <c r="B1052" s="123" t="s">
        <v>2556</v>
      </c>
      <c r="C1052" s="123" t="s">
        <v>1262</v>
      </c>
      <c r="D1052" s="123" t="s">
        <v>1263</v>
      </c>
      <c r="E1052" s="123" t="s">
        <v>2659</v>
      </c>
      <c r="F1052" s="124">
        <v>32400000</v>
      </c>
      <c r="G1052" s="124">
        <v>32400000</v>
      </c>
      <c r="H1052" s="124">
        <v>29900000</v>
      </c>
      <c r="I1052" s="125" t="s">
        <v>501</v>
      </c>
      <c r="J1052" s="125" t="s">
        <v>1265</v>
      </c>
    </row>
    <row r="1053" spans="1:10" hidden="1" x14ac:dyDescent="0.2">
      <c r="A1053" s="123" t="s">
        <v>2805</v>
      </c>
      <c r="B1053" s="123" t="s">
        <v>2556</v>
      </c>
      <c r="C1053" s="123" t="s">
        <v>1292</v>
      </c>
      <c r="D1053" s="123" t="s">
        <v>1293</v>
      </c>
      <c r="E1053" s="123" t="s">
        <v>2659</v>
      </c>
      <c r="F1053" s="124">
        <v>56400000</v>
      </c>
      <c r="G1053" s="124">
        <v>56400000</v>
      </c>
      <c r="H1053" s="124">
        <v>56400000</v>
      </c>
      <c r="I1053" s="125" t="s">
        <v>501</v>
      </c>
      <c r="J1053" s="125" t="s">
        <v>1265</v>
      </c>
    </row>
    <row r="1054" spans="1:10" hidden="1" x14ac:dyDescent="0.2">
      <c r="A1054" s="123" t="s">
        <v>2806</v>
      </c>
      <c r="B1054" s="123" t="s">
        <v>1391</v>
      </c>
      <c r="C1054" s="123" t="s">
        <v>1262</v>
      </c>
      <c r="D1054" s="123" t="s">
        <v>1263</v>
      </c>
      <c r="E1054" s="123" t="s">
        <v>2659</v>
      </c>
      <c r="F1054" s="124">
        <v>6500000</v>
      </c>
      <c r="G1054" s="124">
        <v>4000000</v>
      </c>
      <c r="H1054" s="124">
        <v>0</v>
      </c>
      <c r="I1054" s="125" t="s">
        <v>501</v>
      </c>
      <c r="J1054" s="125" t="s">
        <v>1265</v>
      </c>
    </row>
    <row r="1055" spans="1:10" hidden="1" x14ac:dyDescent="0.2">
      <c r="A1055" s="123" t="s">
        <v>2807</v>
      </c>
      <c r="B1055" s="123" t="s">
        <v>1772</v>
      </c>
      <c r="C1055" s="123" t="s">
        <v>1262</v>
      </c>
      <c r="D1055" s="123" t="s">
        <v>1263</v>
      </c>
      <c r="E1055" s="123" t="s">
        <v>2659</v>
      </c>
      <c r="F1055" s="124">
        <v>0</v>
      </c>
      <c r="G1055" s="124">
        <v>0</v>
      </c>
      <c r="H1055" s="124">
        <v>0</v>
      </c>
      <c r="I1055" s="125" t="s">
        <v>501</v>
      </c>
      <c r="J1055" s="125" t="s">
        <v>1265</v>
      </c>
    </row>
    <row r="1056" spans="1:10" hidden="1" x14ac:dyDescent="0.2">
      <c r="A1056" s="123" t="s">
        <v>2808</v>
      </c>
      <c r="B1056" s="123" t="s">
        <v>2247</v>
      </c>
      <c r="C1056" s="123" t="s">
        <v>1262</v>
      </c>
      <c r="D1056" s="123" t="s">
        <v>1263</v>
      </c>
      <c r="E1056" s="123" t="s">
        <v>2659</v>
      </c>
      <c r="F1056" s="124">
        <v>44750000</v>
      </c>
      <c r="G1056" s="124">
        <v>40370000</v>
      </c>
      <c r="H1056" s="124">
        <v>28000000</v>
      </c>
      <c r="I1056" s="125" t="s">
        <v>501</v>
      </c>
      <c r="J1056" s="125" t="s">
        <v>1265</v>
      </c>
    </row>
    <row r="1057" spans="1:10" hidden="1" x14ac:dyDescent="0.2">
      <c r="A1057" s="123" t="s">
        <v>2809</v>
      </c>
      <c r="B1057" s="123" t="s">
        <v>1431</v>
      </c>
      <c r="C1057" s="123" t="s">
        <v>1262</v>
      </c>
      <c r="D1057" s="123" t="s">
        <v>1263</v>
      </c>
      <c r="E1057" s="123" t="s">
        <v>2659</v>
      </c>
      <c r="F1057" s="124">
        <v>183350000</v>
      </c>
      <c r="G1057" s="124">
        <v>177350000</v>
      </c>
      <c r="H1057" s="124">
        <v>145600000</v>
      </c>
      <c r="I1057" s="125" t="s">
        <v>501</v>
      </c>
      <c r="J1057" s="125" t="s">
        <v>1265</v>
      </c>
    </row>
    <row r="1058" spans="1:10" hidden="1" x14ac:dyDescent="0.2">
      <c r="A1058" s="123" t="s">
        <v>2810</v>
      </c>
      <c r="B1058" s="123" t="s">
        <v>2811</v>
      </c>
      <c r="C1058" s="123" t="s">
        <v>1262</v>
      </c>
      <c r="D1058" s="123" t="s">
        <v>1263</v>
      </c>
      <c r="E1058" s="123" t="s">
        <v>2659</v>
      </c>
      <c r="F1058" s="124">
        <v>0</v>
      </c>
      <c r="G1058" s="124">
        <v>0</v>
      </c>
      <c r="H1058" s="124">
        <v>0</v>
      </c>
      <c r="I1058" s="125" t="s">
        <v>501</v>
      </c>
      <c r="J1058" s="125" t="s">
        <v>1265</v>
      </c>
    </row>
    <row r="1059" spans="1:10" hidden="1" x14ac:dyDescent="0.2">
      <c r="A1059" s="123" t="s">
        <v>2812</v>
      </c>
      <c r="B1059" s="123" t="s">
        <v>2292</v>
      </c>
      <c r="C1059" s="123" t="s">
        <v>1262</v>
      </c>
      <c r="D1059" s="123" t="s">
        <v>1263</v>
      </c>
      <c r="E1059" s="123" t="s">
        <v>2659</v>
      </c>
      <c r="F1059" s="124">
        <v>9680000</v>
      </c>
      <c r="G1059" s="124">
        <v>8360000</v>
      </c>
      <c r="H1059" s="124">
        <v>3300000</v>
      </c>
      <c r="I1059" s="125" t="s">
        <v>501</v>
      </c>
      <c r="J1059" s="125" t="s">
        <v>1265</v>
      </c>
    </row>
    <row r="1060" spans="1:10" hidden="1" x14ac:dyDescent="0.2">
      <c r="A1060" s="123" t="s">
        <v>2813</v>
      </c>
      <c r="B1060" s="123" t="s">
        <v>2099</v>
      </c>
      <c r="C1060" s="123" t="s">
        <v>1262</v>
      </c>
      <c r="D1060" s="123" t="s">
        <v>1263</v>
      </c>
      <c r="E1060" s="123" t="s">
        <v>2659</v>
      </c>
      <c r="F1060" s="124">
        <v>17460000</v>
      </c>
      <c r="G1060" s="124">
        <v>16380000</v>
      </c>
      <c r="H1060" s="124">
        <v>8200000</v>
      </c>
      <c r="I1060" s="125" t="s">
        <v>501</v>
      </c>
      <c r="J1060" s="125" t="s">
        <v>1265</v>
      </c>
    </row>
    <row r="1061" spans="1:10" hidden="1" x14ac:dyDescent="0.2">
      <c r="A1061" s="123" t="s">
        <v>2813</v>
      </c>
      <c r="B1061" s="123" t="s">
        <v>2099</v>
      </c>
      <c r="C1061" s="123" t="s">
        <v>1292</v>
      </c>
      <c r="D1061" s="123" t="s">
        <v>1293</v>
      </c>
      <c r="E1061" s="123" t="s">
        <v>2659</v>
      </c>
      <c r="F1061" s="124">
        <v>93600000</v>
      </c>
      <c r="G1061" s="124">
        <v>92930000</v>
      </c>
      <c r="H1061" s="124">
        <v>75200000</v>
      </c>
      <c r="I1061" s="125" t="s">
        <v>501</v>
      </c>
      <c r="J1061" s="125" t="s">
        <v>1265</v>
      </c>
    </row>
    <row r="1062" spans="1:10" hidden="1" x14ac:dyDescent="0.2">
      <c r="A1062" s="123" t="s">
        <v>2813</v>
      </c>
      <c r="B1062" s="123" t="s">
        <v>2099</v>
      </c>
      <c r="C1062" s="123" t="s">
        <v>1276</v>
      </c>
      <c r="D1062" s="123" t="s">
        <v>1277</v>
      </c>
      <c r="E1062" s="123" t="s">
        <v>2659</v>
      </c>
      <c r="F1062" s="124">
        <v>1850000</v>
      </c>
      <c r="G1062" s="124">
        <v>1320000</v>
      </c>
      <c r="H1062" s="124">
        <v>0</v>
      </c>
      <c r="I1062" s="125" t="s">
        <v>501</v>
      </c>
      <c r="J1062" s="125" t="s">
        <v>1265</v>
      </c>
    </row>
    <row r="1063" spans="1:10" hidden="1" x14ac:dyDescent="0.2">
      <c r="A1063" s="123" t="s">
        <v>2813</v>
      </c>
      <c r="B1063" s="123" t="s">
        <v>2099</v>
      </c>
      <c r="C1063" s="123" t="s">
        <v>2152</v>
      </c>
      <c r="D1063" s="123" t="s">
        <v>2153</v>
      </c>
      <c r="E1063" s="123" t="s">
        <v>2659</v>
      </c>
      <c r="F1063" s="124">
        <v>3070000</v>
      </c>
      <c r="G1063" s="124">
        <v>3070000</v>
      </c>
      <c r="H1063" s="124">
        <v>0</v>
      </c>
      <c r="I1063" s="125" t="s">
        <v>501</v>
      </c>
      <c r="J1063" s="125" t="s">
        <v>1265</v>
      </c>
    </row>
    <row r="1064" spans="1:10" hidden="1" x14ac:dyDescent="0.2">
      <c r="A1064" s="123" t="s">
        <v>2814</v>
      </c>
      <c r="B1064" s="123" t="s">
        <v>2815</v>
      </c>
      <c r="C1064" s="123" t="s">
        <v>1262</v>
      </c>
      <c r="D1064" s="123" t="s">
        <v>1263</v>
      </c>
      <c r="E1064" s="123" t="s">
        <v>2659</v>
      </c>
      <c r="F1064" s="124">
        <v>0</v>
      </c>
      <c r="G1064" s="124">
        <v>0</v>
      </c>
      <c r="H1064" s="124">
        <v>0</v>
      </c>
      <c r="I1064" s="125" t="s">
        <v>501</v>
      </c>
      <c r="J1064" s="125" t="s">
        <v>1265</v>
      </c>
    </row>
    <row r="1065" spans="1:10" hidden="1" x14ac:dyDescent="0.2">
      <c r="A1065" s="123" t="s">
        <v>2816</v>
      </c>
      <c r="B1065" s="123" t="s">
        <v>2817</v>
      </c>
      <c r="C1065" s="123" t="s">
        <v>1262</v>
      </c>
      <c r="D1065" s="123" t="s">
        <v>1263</v>
      </c>
      <c r="E1065" s="123" t="s">
        <v>2659</v>
      </c>
      <c r="F1065" s="124">
        <v>30000000</v>
      </c>
      <c r="G1065" s="124">
        <v>28140000</v>
      </c>
      <c r="H1065" s="124">
        <v>0</v>
      </c>
      <c r="I1065" s="125" t="s">
        <v>501</v>
      </c>
      <c r="J1065" s="125" t="s">
        <v>1265</v>
      </c>
    </row>
    <row r="1066" spans="1:10" hidden="1" x14ac:dyDescent="0.2">
      <c r="A1066" s="123" t="s">
        <v>2814</v>
      </c>
      <c r="B1066" s="123" t="s">
        <v>2815</v>
      </c>
      <c r="C1066" s="123" t="s">
        <v>1292</v>
      </c>
      <c r="D1066" s="123" t="s">
        <v>1293</v>
      </c>
      <c r="E1066" s="123" t="s">
        <v>2659</v>
      </c>
      <c r="F1066" s="124">
        <v>0</v>
      </c>
      <c r="G1066" s="124">
        <v>0</v>
      </c>
      <c r="H1066" s="124">
        <v>0</v>
      </c>
      <c r="I1066" s="125" t="s">
        <v>501</v>
      </c>
      <c r="J1066" s="125" t="s">
        <v>1265</v>
      </c>
    </row>
    <row r="1067" spans="1:10" ht="10.5" hidden="1" x14ac:dyDescent="0.25">
      <c r="A1067" s="120" t="s">
        <v>2818</v>
      </c>
      <c r="B1067" s="120" t="s">
        <v>2819</v>
      </c>
      <c r="C1067" s="120" t="s">
        <v>1248</v>
      </c>
      <c r="D1067" s="120" t="s">
        <v>1248</v>
      </c>
      <c r="E1067" s="120" t="s">
        <v>1248</v>
      </c>
      <c r="F1067" s="121">
        <v>2494054095.8200002</v>
      </c>
      <c r="G1067" s="121">
        <v>1051058612.7</v>
      </c>
      <c r="H1067" s="121">
        <v>922539608.62</v>
      </c>
      <c r="I1067" s="122"/>
      <c r="J1067" s="122" t="s">
        <v>1241</v>
      </c>
    </row>
    <row r="1068" spans="1:10" hidden="1" x14ac:dyDescent="0.2">
      <c r="A1068" s="123" t="s">
        <v>2820</v>
      </c>
      <c r="B1068" s="123" t="s">
        <v>2821</v>
      </c>
      <c r="C1068" s="123" t="s">
        <v>1248</v>
      </c>
      <c r="D1068" s="123" t="s">
        <v>1248</v>
      </c>
      <c r="E1068" s="123" t="s">
        <v>1248</v>
      </c>
      <c r="F1068" s="124">
        <v>53783820</v>
      </c>
      <c r="G1068" s="124">
        <v>39392000</v>
      </c>
      <c r="H1068" s="124">
        <v>0</v>
      </c>
      <c r="I1068" s="125"/>
      <c r="J1068" s="125"/>
    </row>
    <row r="1069" spans="1:10" hidden="1" x14ac:dyDescent="0.2">
      <c r="A1069" s="123" t="s">
        <v>2822</v>
      </c>
      <c r="B1069" s="123" t="s">
        <v>2823</v>
      </c>
      <c r="C1069" s="123" t="s">
        <v>1248</v>
      </c>
      <c r="D1069" s="123" t="s">
        <v>1248</v>
      </c>
      <c r="E1069" s="123" t="s">
        <v>1248</v>
      </c>
      <c r="F1069" s="124">
        <v>53783820</v>
      </c>
      <c r="G1069" s="124">
        <v>39392000</v>
      </c>
      <c r="H1069" s="124">
        <v>0</v>
      </c>
      <c r="I1069" s="125"/>
      <c r="J1069" s="125"/>
    </row>
    <row r="1070" spans="1:10" hidden="1" x14ac:dyDescent="0.2">
      <c r="A1070" s="123" t="s">
        <v>2824</v>
      </c>
      <c r="B1070" s="123" t="s">
        <v>2825</v>
      </c>
      <c r="C1070" s="123" t="s">
        <v>1248</v>
      </c>
      <c r="D1070" s="123" t="s">
        <v>1248</v>
      </c>
      <c r="E1070" s="123" t="s">
        <v>1248</v>
      </c>
      <c r="F1070" s="124">
        <v>53783820</v>
      </c>
      <c r="G1070" s="124">
        <v>39392000</v>
      </c>
      <c r="H1070" s="124">
        <v>0</v>
      </c>
      <c r="I1070" s="125"/>
      <c r="J1070" s="125"/>
    </row>
    <row r="1071" spans="1:10" ht="10.5" hidden="1" x14ac:dyDescent="0.25">
      <c r="A1071" s="126" t="s">
        <v>2826</v>
      </c>
      <c r="B1071" s="126" t="s">
        <v>2827</v>
      </c>
      <c r="C1071" s="126" t="s">
        <v>1248</v>
      </c>
      <c r="D1071" s="126" t="s">
        <v>1248</v>
      </c>
      <c r="E1071" s="126" t="s">
        <v>1248</v>
      </c>
      <c r="F1071" s="127">
        <v>39392000</v>
      </c>
      <c r="G1071" s="127">
        <v>39392000</v>
      </c>
      <c r="H1071" s="127">
        <v>0</v>
      </c>
      <c r="I1071" s="128" t="s">
        <v>508</v>
      </c>
      <c r="J1071" s="128" t="s">
        <v>10</v>
      </c>
    </row>
    <row r="1072" spans="1:10" hidden="1" x14ac:dyDescent="0.2">
      <c r="A1072" s="123" t="s">
        <v>2828</v>
      </c>
      <c r="B1072" s="123" t="s">
        <v>1287</v>
      </c>
      <c r="C1072" s="123" t="s">
        <v>1262</v>
      </c>
      <c r="D1072" s="123" t="s">
        <v>1263</v>
      </c>
      <c r="E1072" s="123" t="s">
        <v>2829</v>
      </c>
      <c r="F1072" s="124">
        <v>39392000</v>
      </c>
      <c r="G1072" s="124">
        <v>39392000</v>
      </c>
      <c r="H1072" s="124">
        <v>0</v>
      </c>
      <c r="I1072" s="125" t="s">
        <v>508</v>
      </c>
      <c r="J1072" s="125" t="s">
        <v>1265</v>
      </c>
    </row>
    <row r="1073" spans="1:10" ht="10.5" hidden="1" x14ac:dyDescent="0.25">
      <c r="A1073" s="126" t="s">
        <v>2830</v>
      </c>
      <c r="B1073" s="126" t="s">
        <v>2831</v>
      </c>
      <c r="C1073" s="126" t="s">
        <v>1248</v>
      </c>
      <c r="D1073" s="126" t="s">
        <v>1248</v>
      </c>
      <c r="E1073" s="126" t="s">
        <v>1248</v>
      </c>
      <c r="F1073" s="127">
        <v>14391820</v>
      </c>
      <c r="G1073" s="127">
        <v>0</v>
      </c>
      <c r="H1073" s="127">
        <v>0</v>
      </c>
      <c r="I1073" s="128" t="s">
        <v>508</v>
      </c>
      <c r="J1073" s="128" t="s">
        <v>10</v>
      </c>
    </row>
    <row r="1074" spans="1:10" hidden="1" x14ac:dyDescent="0.2">
      <c r="A1074" s="123" t="s">
        <v>2832</v>
      </c>
      <c r="B1074" s="123" t="s">
        <v>2048</v>
      </c>
      <c r="C1074" s="123" t="s">
        <v>1262</v>
      </c>
      <c r="D1074" s="123" t="s">
        <v>1263</v>
      </c>
      <c r="E1074" s="123" t="s">
        <v>1264</v>
      </c>
      <c r="F1074" s="124">
        <v>14391820</v>
      </c>
      <c r="G1074" s="124">
        <v>0</v>
      </c>
      <c r="H1074" s="124">
        <v>0</v>
      </c>
      <c r="I1074" s="125" t="s">
        <v>508</v>
      </c>
      <c r="J1074" s="125" t="s">
        <v>1265</v>
      </c>
    </row>
    <row r="1075" spans="1:10" hidden="1" x14ac:dyDescent="0.2">
      <c r="A1075" s="123" t="s">
        <v>2833</v>
      </c>
      <c r="B1075" s="123" t="s">
        <v>2834</v>
      </c>
      <c r="C1075" s="123" t="s">
        <v>1248</v>
      </c>
      <c r="D1075" s="123" t="s">
        <v>1248</v>
      </c>
      <c r="E1075" s="123" t="s">
        <v>1248</v>
      </c>
      <c r="F1075" s="124">
        <v>2440270275.8200002</v>
      </c>
      <c r="G1075" s="124">
        <v>1011666612.7</v>
      </c>
      <c r="H1075" s="124">
        <v>922539608.62</v>
      </c>
      <c r="I1075" s="125"/>
      <c r="J1075" s="125"/>
    </row>
    <row r="1076" spans="1:10" hidden="1" x14ac:dyDescent="0.2">
      <c r="A1076" s="123" t="s">
        <v>2835</v>
      </c>
      <c r="B1076" s="123" t="s">
        <v>2836</v>
      </c>
      <c r="C1076" s="123" t="s">
        <v>1248</v>
      </c>
      <c r="D1076" s="123" t="s">
        <v>1248</v>
      </c>
      <c r="E1076" s="123" t="s">
        <v>1248</v>
      </c>
      <c r="F1076" s="124">
        <v>2311670275.8200002</v>
      </c>
      <c r="G1076" s="124">
        <v>947833332.70000005</v>
      </c>
      <c r="H1076" s="124">
        <v>913039608.62</v>
      </c>
      <c r="I1076" s="125"/>
      <c r="J1076" s="125"/>
    </row>
    <row r="1077" spans="1:10" hidden="1" x14ac:dyDescent="0.2">
      <c r="A1077" s="123" t="s">
        <v>2837</v>
      </c>
      <c r="B1077" s="123" t="s">
        <v>2838</v>
      </c>
      <c r="C1077" s="123" t="s">
        <v>1248</v>
      </c>
      <c r="D1077" s="123" t="s">
        <v>1248</v>
      </c>
      <c r="E1077" s="123" t="s">
        <v>1248</v>
      </c>
      <c r="F1077" s="124">
        <v>2079670275.8199999</v>
      </c>
      <c r="G1077" s="124">
        <v>749999999.70000005</v>
      </c>
      <c r="H1077" s="124">
        <v>749739608.62</v>
      </c>
      <c r="I1077" s="125"/>
      <c r="J1077" s="125"/>
    </row>
    <row r="1078" spans="1:10" ht="10.5" hidden="1" x14ac:dyDescent="0.25">
      <c r="A1078" s="126" t="s">
        <v>2839</v>
      </c>
      <c r="B1078" s="126" t="s">
        <v>2840</v>
      </c>
      <c r="C1078" s="126" t="s">
        <v>1248</v>
      </c>
      <c r="D1078" s="126" t="s">
        <v>1248</v>
      </c>
      <c r="E1078" s="126" t="s">
        <v>1248</v>
      </c>
      <c r="F1078" s="127">
        <v>2079670275.8199999</v>
      </c>
      <c r="G1078" s="127">
        <v>749999999.70000005</v>
      </c>
      <c r="H1078" s="127">
        <v>749739608.62</v>
      </c>
      <c r="I1078" s="128" t="s">
        <v>506</v>
      </c>
      <c r="J1078" s="128" t="s">
        <v>10</v>
      </c>
    </row>
    <row r="1079" spans="1:10" hidden="1" x14ac:dyDescent="0.2">
      <c r="A1079" s="123" t="s">
        <v>2841</v>
      </c>
      <c r="B1079" s="123" t="s">
        <v>2842</v>
      </c>
      <c r="C1079" s="123" t="s">
        <v>1262</v>
      </c>
      <c r="D1079" s="123" t="s">
        <v>1263</v>
      </c>
      <c r="E1079" s="123" t="s">
        <v>2829</v>
      </c>
      <c r="F1079" s="124">
        <v>216759524.81999999</v>
      </c>
      <c r="G1079" s="124">
        <v>0</v>
      </c>
      <c r="H1079" s="124">
        <v>0</v>
      </c>
      <c r="I1079" s="125" t="s">
        <v>506</v>
      </c>
      <c r="J1079" s="125" t="s">
        <v>1265</v>
      </c>
    </row>
    <row r="1080" spans="1:10" hidden="1" x14ac:dyDescent="0.2">
      <c r="A1080" s="123" t="s">
        <v>2841</v>
      </c>
      <c r="B1080" s="123" t="s">
        <v>2842</v>
      </c>
      <c r="C1080" s="123" t="s">
        <v>1276</v>
      </c>
      <c r="D1080" s="123" t="s">
        <v>1277</v>
      </c>
      <c r="E1080" s="123" t="s">
        <v>2829</v>
      </c>
      <c r="F1080" s="124">
        <v>502000000</v>
      </c>
      <c r="G1080" s="124">
        <v>0</v>
      </c>
      <c r="H1080" s="124">
        <v>0</v>
      </c>
      <c r="I1080" s="125" t="s">
        <v>506</v>
      </c>
      <c r="J1080" s="125" t="s">
        <v>1265</v>
      </c>
    </row>
    <row r="1081" spans="1:10" hidden="1" x14ac:dyDescent="0.2">
      <c r="A1081" s="123" t="s">
        <v>2843</v>
      </c>
      <c r="B1081" s="123" t="s">
        <v>2844</v>
      </c>
      <c r="C1081" s="123" t="s">
        <v>1262</v>
      </c>
      <c r="D1081" s="123" t="s">
        <v>1263</v>
      </c>
      <c r="E1081" s="123" t="s">
        <v>2829</v>
      </c>
      <c r="F1081" s="124">
        <v>4597026</v>
      </c>
      <c r="G1081" s="124">
        <v>0</v>
      </c>
      <c r="H1081" s="124">
        <v>0</v>
      </c>
      <c r="I1081" s="125" t="s">
        <v>506</v>
      </c>
      <c r="J1081" s="125" t="s">
        <v>1265</v>
      </c>
    </row>
    <row r="1082" spans="1:10" hidden="1" x14ac:dyDescent="0.2">
      <c r="A1082" s="123" t="s">
        <v>2843</v>
      </c>
      <c r="B1082" s="123" t="s">
        <v>2844</v>
      </c>
      <c r="C1082" s="123" t="s">
        <v>1276</v>
      </c>
      <c r="D1082" s="123" t="s">
        <v>1277</v>
      </c>
      <c r="E1082" s="123" t="s">
        <v>2829</v>
      </c>
      <c r="F1082" s="124">
        <v>360000000</v>
      </c>
      <c r="G1082" s="124">
        <v>0</v>
      </c>
      <c r="H1082" s="124">
        <v>0</v>
      </c>
      <c r="I1082" s="125" t="s">
        <v>506</v>
      </c>
      <c r="J1082" s="125" t="s">
        <v>1265</v>
      </c>
    </row>
    <row r="1083" spans="1:10" hidden="1" x14ac:dyDescent="0.2">
      <c r="A1083" s="123" t="s">
        <v>2845</v>
      </c>
      <c r="B1083" s="123" t="s">
        <v>2846</v>
      </c>
      <c r="C1083" s="123" t="s">
        <v>1262</v>
      </c>
      <c r="D1083" s="123" t="s">
        <v>1263</v>
      </c>
      <c r="E1083" s="123" t="s">
        <v>2829</v>
      </c>
      <c r="F1083" s="124">
        <v>8027595</v>
      </c>
      <c r="G1083" s="124">
        <v>0</v>
      </c>
      <c r="H1083" s="124">
        <v>0</v>
      </c>
      <c r="I1083" s="125" t="s">
        <v>506</v>
      </c>
      <c r="J1083" s="125" t="s">
        <v>1265</v>
      </c>
    </row>
    <row r="1084" spans="1:10" hidden="1" x14ac:dyDescent="0.2">
      <c r="A1084" s="123" t="s">
        <v>2845</v>
      </c>
      <c r="B1084" s="123" t="s">
        <v>2846</v>
      </c>
      <c r="C1084" s="123" t="s">
        <v>1276</v>
      </c>
      <c r="D1084" s="123" t="s">
        <v>1277</v>
      </c>
      <c r="E1084" s="123" t="s">
        <v>2829</v>
      </c>
      <c r="F1084" s="124">
        <v>230000000</v>
      </c>
      <c r="G1084" s="124">
        <v>0</v>
      </c>
      <c r="H1084" s="124">
        <v>0</v>
      </c>
      <c r="I1084" s="125" t="s">
        <v>506</v>
      </c>
      <c r="J1084" s="125" t="s">
        <v>1265</v>
      </c>
    </row>
    <row r="1085" spans="1:10" hidden="1" x14ac:dyDescent="0.2">
      <c r="A1085" s="123" t="s">
        <v>2847</v>
      </c>
      <c r="B1085" s="123" t="s">
        <v>2848</v>
      </c>
      <c r="C1085" s="123" t="s">
        <v>1262</v>
      </c>
      <c r="D1085" s="123" t="s">
        <v>1263</v>
      </c>
      <c r="E1085" s="123" t="s">
        <v>2829</v>
      </c>
      <c r="F1085" s="124">
        <v>286130</v>
      </c>
      <c r="G1085" s="124">
        <v>0</v>
      </c>
      <c r="H1085" s="124">
        <v>0</v>
      </c>
      <c r="I1085" s="125" t="s">
        <v>506</v>
      </c>
      <c r="J1085" s="125" t="s">
        <v>1265</v>
      </c>
    </row>
    <row r="1086" spans="1:10" hidden="1" x14ac:dyDescent="0.2">
      <c r="A1086" s="123" t="s">
        <v>2847</v>
      </c>
      <c r="B1086" s="123" t="s">
        <v>2848</v>
      </c>
      <c r="C1086" s="123" t="s">
        <v>1276</v>
      </c>
      <c r="D1086" s="123" t="s">
        <v>1277</v>
      </c>
      <c r="E1086" s="123" t="s">
        <v>2829</v>
      </c>
      <c r="F1086" s="124">
        <v>8000000</v>
      </c>
      <c r="G1086" s="124">
        <v>0</v>
      </c>
      <c r="H1086" s="124">
        <v>0</v>
      </c>
      <c r="I1086" s="125" t="s">
        <v>506</v>
      </c>
      <c r="J1086" s="125" t="s">
        <v>1265</v>
      </c>
    </row>
    <row r="1087" spans="1:10" hidden="1" x14ac:dyDescent="0.2">
      <c r="A1087" s="123" t="s">
        <v>2849</v>
      </c>
      <c r="B1087" s="123" t="s">
        <v>2850</v>
      </c>
      <c r="C1087" s="123" t="s">
        <v>1276</v>
      </c>
      <c r="D1087" s="123" t="s">
        <v>1277</v>
      </c>
      <c r="E1087" s="123" t="s">
        <v>2829</v>
      </c>
      <c r="F1087" s="124">
        <v>750000000</v>
      </c>
      <c r="G1087" s="124">
        <v>749999999.70000005</v>
      </c>
      <c r="H1087" s="124">
        <v>749739608.62</v>
      </c>
      <c r="I1087" s="125" t="s">
        <v>506</v>
      </c>
      <c r="J1087" s="125" t="s">
        <v>1265</v>
      </c>
    </row>
    <row r="1088" spans="1:10" hidden="1" x14ac:dyDescent="0.2">
      <c r="A1088" s="123" t="s">
        <v>2851</v>
      </c>
      <c r="B1088" s="123" t="s">
        <v>2852</v>
      </c>
      <c r="C1088" s="123" t="s">
        <v>1248</v>
      </c>
      <c r="D1088" s="123" t="s">
        <v>1248</v>
      </c>
      <c r="E1088" s="123" t="s">
        <v>1248</v>
      </c>
      <c r="F1088" s="124">
        <v>232000000</v>
      </c>
      <c r="G1088" s="124">
        <v>197833333</v>
      </c>
      <c r="H1088" s="124">
        <v>163300000</v>
      </c>
      <c r="I1088" s="125"/>
      <c r="J1088" s="125"/>
    </row>
    <row r="1089" spans="1:10" ht="10.5" hidden="1" x14ac:dyDescent="0.25">
      <c r="A1089" s="126" t="s">
        <v>2853</v>
      </c>
      <c r="B1089" s="126" t="s">
        <v>2854</v>
      </c>
      <c r="C1089" s="126" t="s">
        <v>1248</v>
      </c>
      <c r="D1089" s="126" t="s">
        <v>1248</v>
      </c>
      <c r="E1089" s="126" t="s">
        <v>1248</v>
      </c>
      <c r="F1089" s="127">
        <v>232000000</v>
      </c>
      <c r="G1089" s="127">
        <v>197833333</v>
      </c>
      <c r="H1089" s="127">
        <v>163300000</v>
      </c>
      <c r="I1089" s="128" t="s">
        <v>506</v>
      </c>
      <c r="J1089" s="128" t="s">
        <v>10</v>
      </c>
    </row>
    <row r="1090" spans="1:10" hidden="1" x14ac:dyDescent="0.2">
      <c r="A1090" s="123" t="s">
        <v>2855</v>
      </c>
      <c r="B1090" s="123" t="s">
        <v>2551</v>
      </c>
      <c r="C1090" s="123" t="s">
        <v>1262</v>
      </c>
      <c r="D1090" s="123" t="s">
        <v>1263</v>
      </c>
      <c r="E1090" s="123" t="s">
        <v>2829</v>
      </c>
      <c r="F1090" s="124">
        <v>32500000</v>
      </c>
      <c r="G1090" s="124">
        <v>24500000</v>
      </c>
      <c r="H1090" s="124">
        <v>17500000</v>
      </c>
      <c r="I1090" s="125" t="s">
        <v>506</v>
      </c>
      <c r="J1090" s="125" t="s">
        <v>1265</v>
      </c>
    </row>
    <row r="1091" spans="1:10" hidden="1" x14ac:dyDescent="0.2">
      <c r="A1091" s="123" t="s">
        <v>2856</v>
      </c>
      <c r="B1091" s="123" t="s">
        <v>2857</v>
      </c>
      <c r="C1091" s="123" t="s">
        <v>1262</v>
      </c>
      <c r="D1091" s="123" t="s">
        <v>1263</v>
      </c>
      <c r="E1091" s="123" t="s">
        <v>2829</v>
      </c>
      <c r="F1091" s="124">
        <v>0</v>
      </c>
      <c r="G1091" s="124">
        <v>0</v>
      </c>
      <c r="H1091" s="124">
        <v>0</v>
      </c>
      <c r="I1091" s="125" t="s">
        <v>506</v>
      </c>
      <c r="J1091" s="125" t="s">
        <v>1265</v>
      </c>
    </row>
    <row r="1092" spans="1:10" hidden="1" x14ac:dyDescent="0.2">
      <c r="A1092" s="123" t="s">
        <v>2858</v>
      </c>
      <c r="B1092" s="123" t="s">
        <v>2556</v>
      </c>
      <c r="C1092" s="123" t="s">
        <v>1262</v>
      </c>
      <c r="D1092" s="123" t="s">
        <v>1263</v>
      </c>
      <c r="E1092" s="123" t="s">
        <v>2829</v>
      </c>
      <c r="F1092" s="124">
        <v>12000000</v>
      </c>
      <c r="G1092" s="124">
        <v>0</v>
      </c>
      <c r="H1092" s="124">
        <v>0</v>
      </c>
      <c r="I1092" s="125" t="s">
        <v>506</v>
      </c>
      <c r="J1092" s="125" t="s">
        <v>1265</v>
      </c>
    </row>
    <row r="1093" spans="1:10" hidden="1" x14ac:dyDescent="0.2">
      <c r="A1093" s="123" t="s">
        <v>2859</v>
      </c>
      <c r="B1093" s="123" t="s">
        <v>1391</v>
      </c>
      <c r="C1093" s="123" t="s">
        <v>1262</v>
      </c>
      <c r="D1093" s="123" t="s">
        <v>1263</v>
      </c>
      <c r="E1093" s="123" t="s">
        <v>2829</v>
      </c>
      <c r="F1093" s="124">
        <v>21000000</v>
      </c>
      <c r="G1093" s="124">
        <v>20833333</v>
      </c>
      <c r="H1093" s="124">
        <v>17500000</v>
      </c>
      <c r="I1093" s="125" t="s">
        <v>506</v>
      </c>
      <c r="J1093" s="125" t="s">
        <v>1265</v>
      </c>
    </row>
    <row r="1094" spans="1:10" hidden="1" x14ac:dyDescent="0.2">
      <c r="A1094" s="123" t="s">
        <v>2860</v>
      </c>
      <c r="B1094" s="123" t="s">
        <v>1431</v>
      </c>
      <c r="C1094" s="123" t="s">
        <v>1262</v>
      </c>
      <c r="D1094" s="123" t="s">
        <v>1263</v>
      </c>
      <c r="E1094" s="123" t="s">
        <v>2829</v>
      </c>
      <c r="F1094" s="124">
        <v>54300000</v>
      </c>
      <c r="G1094" s="124">
        <v>54300000</v>
      </c>
      <c r="H1094" s="124">
        <v>39500000</v>
      </c>
      <c r="I1094" s="125" t="s">
        <v>506</v>
      </c>
      <c r="J1094" s="125" t="s">
        <v>1265</v>
      </c>
    </row>
    <row r="1095" spans="1:10" hidden="1" x14ac:dyDescent="0.2">
      <c r="A1095" s="123" t="s">
        <v>2861</v>
      </c>
      <c r="B1095" s="123" t="s">
        <v>2339</v>
      </c>
      <c r="C1095" s="123" t="s">
        <v>1262</v>
      </c>
      <c r="D1095" s="123" t="s">
        <v>1263</v>
      </c>
      <c r="E1095" s="123" t="s">
        <v>2829</v>
      </c>
      <c r="F1095" s="124">
        <v>10400000</v>
      </c>
      <c r="G1095" s="124">
        <v>10400000</v>
      </c>
      <c r="H1095" s="124">
        <v>10400000</v>
      </c>
      <c r="I1095" s="125" t="s">
        <v>506</v>
      </c>
      <c r="J1095" s="125" t="s">
        <v>1265</v>
      </c>
    </row>
    <row r="1096" spans="1:10" hidden="1" x14ac:dyDescent="0.2">
      <c r="A1096" s="123" t="s">
        <v>2862</v>
      </c>
      <c r="B1096" s="123" t="s">
        <v>2863</v>
      </c>
      <c r="C1096" s="123" t="s">
        <v>1262</v>
      </c>
      <c r="D1096" s="123" t="s">
        <v>1263</v>
      </c>
      <c r="E1096" s="123" t="s">
        <v>2829</v>
      </c>
      <c r="F1096" s="124">
        <v>43800000</v>
      </c>
      <c r="G1096" s="124">
        <v>43800000</v>
      </c>
      <c r="H1096" s="124">
        <v>37000000</v>
      </c>
      <c r="I1096" s="125" t="s">
        <v>506</v>
      </c>
      <c r="J1096" s="125" t="s">
        <v>1265</v>
      </c>
    </row>
    <row r="1097" spans="1:10" hidden="1" x14ac:dyDescent="0.2">
      <c r="A1097" s="123" t="s">
        <v>2864</v>
      </c>
      <c r="B1097" s="123" t="s">
        <v>2099</v>
      </c>
      <c r="C1097" s="123" t="s">
        <v>1262</v>
      </c>
      <c r="D1097" s="123" t="s">
        <v>1263</v>
      </c>
      <c r="E1097" s="123" t="s">
        <v>2829</v>
      </c>
      <c r="F1097" s="124">
        <v>15600000</v>
      </c>
      <c r="G1097" s="124">
        <v>15600000</v>
      </c>
      <c r="H1097" s="124">
        <v>13000000</v>
      </c>
      <c r="I1097" s="125" t="s">
        <v>506</v>
      </c>
      <c r="J1097" s="125" t="s">
        <v>1265</v>
      </c>
    </row>
    <row r="1098" spans="1:10" hidden="1" x14ac:dyDescent="0.2">
      <c r="A1098" s="123" t="s">
        <v>2865</v>
      </c>
      <c r="B1098" s="123" t="s">
        <v>1287</v>
      </c>
      <c r="C1098" s="123" t="s">
        <v>1262</v>
      </c>
      <c r="D1098" s="123" t="s">
        <v>1263</v>
      </c>
      <c r="E1098" s="123" t="s">
        <v>2829</v>
      </c>
      <c r="F1098" s="124">
        <v>42400000</v>
      </c>
      <c r="G1098" s="124">
        <v>28400000</v>
      </c>
      <c r="H1098" s="124">
        <v>28400000</v>
      </c>
      <c r="I1098" s="125" t="s">
        <v>506</v>
      </c>
      <c r="J1098" s="125" t="s">
        <v>1265</v>
      </c>
    </row>
    <row r="1099" spans="1:10" hidden="1" x14ac:dyDescent="0.2">
      <c r="A1099" s="123" t="s">
        <v>2866</v>
      </c>
      <c r="B1099" s="123" t="s">
        <v>2823</v>
      </c>
      <c r="C1099" s="123" t="s">
        <v>1248</v>
      </c>
      <c r="D1099" s="123" t="s">
        <v>1248</v>
      </c>
      <c r="E1099" s="123" t="s">
        <v>1248</v>
      </c>
      <c r="F1099" s="124">
        <v>128600000</v>
      </c>
      <c r="G1099" s="124">
        <v>63833280</v>
      </c>
      <c r="H1099" s="124">
        <v>9500000</v>
      </c>
      <c r="I1099" s="125"/>
      <c r="J1099" s="125"/>
    </row>
    <row r="1100" spans="1:10" hidden="1" x14ac:dyDescent="0.2">
      <c r="A1100" s="123" t="s">
        <v>2867</v>
      </c>
      <c r="B1100" s="123" t="s">
        <v>2852</v>
      </c>
      <c r="C1100" s="123" t="s">
        <v>1248</v>
      </c>
      <c r="D1100" s="123" t="s">
        <v>1248</v>
      </c>
      <c r="E1100" s="123" t="s">
        <v>1248</v>
      </c>
      <c r="F1100" s="124">
        <v>78600000</v>
      </c>
      <c r="G1100" s="124">
        <v>63833280</v>
      </c>
      <c r="H1100" s="124">
        <v>9500000</v>
      </c>
      <c r="I1100" s="125"/>
      <c r="J1100" s="125"/>
    </row>
    <row r="1101" spans="1:10" ht="10.5" hidden="1" x14ac:dyDescent="0.25">
      <c r="A1101" s="126" t="s">
        <v>2868</v>
      </c>
      <c r="B1101" s="126" t="s">
        <v>2854</v>
      </c>
      <c r="C1101" s="126" t="s">
        <v>1248</v>
      </c>
      <c r="D1101" s="126" t="s">
        <v>1248</v>
      </c>
      <c r="E1101" s="126" t="s">
        <v>1248</v>
      </c>
      <c r="F1101" s="127">
        <v>78600000</v>
      </c>
      <c r="G1101" s="127">
        <v>63833280</v>
      </c>
      <c r="H1101" s="127">
        <v>9500000</v>
      </c>
      <c r="I1101" s="128" t="s">
        <v>506</v>
      </c>
      <c r="J1101" s="128" t="s">
        <v>10</v>
      </c>
    </row>
    <row r="1102" spans="1:10" hidden="1" x14ac:dyDescent="0.2">
      <c r="A1102" s="123" t="s">
        <v>2869</v>
      </c>
      <c r="B1102" s="123" t="s">
        <v>2551</v>
      </c>
      <c r="C1102" s="123" t="s">
        <v>1262</v>
      </c>
      <c r="D1102" s="123" t="s">
        <v>1263</v>
      </c>
      <c r="E1102" s="123" t="s">
        <v>2829</v>
      </c>
      <c r="F1102" s="124">
        <v>2000000</v>
      </c>
      <c r="G1102" s="124">
        <v>0</v>
      </c>
      <c r="H1102" s="124">
        <v>0</v>
      </c>
      <c r="I1102" s="125" t="s">
        <v>506</v>
      </c>
      <c r="J1102" s="125" t="s">
        <v>1265</v>
      </c>
    </row>
    <row r="1103" spans="1:10" hidden="1" x14ac:dyDescent="0.2">
      <c r="A1103" s="123" t="s">
        <v>2870</v>
      </c>
      <c r="B1103" s="123" t="s">
        <v>1391</v>
      </c>
      <c r="C1103" s="123" t="s">
        <v>1262</v>
      </c>
      <c r="D1103" s="123" t="s">
        <v>1263</v>
      </c>
      <c r="E1103" s="123" t="s">
        <v>2829</v>
      </c>
      <c r="F1103" s="124">
        <v>10500000</v>
      </c>
      <c r="G1103" s="124">
        <v>10000000</v>
      </c>
      <c r="H1103" s="124">
        <v>0</v>
      </c>
      <c r="I1103" s="125" t="s">
        <v>506</v>
      </c>
      <c r="J1103" s="125" t="s">
        <v>1265</v>
      </c>
    </row>
    <row r="1104" spans="1:10" hidden="1" x14ac:dyDescent="0.2">
      <c r="A1104" s="123" t="s">
        <v>2871</v>
      </c>
      <c r="B1104" s="123" t="s">
        <v>1431</v>
      </c>
      <c r="C1104" s="123" t="s">
        <v>1262</v>
      </c>
      <c r="D1104" s="123" t="s">
        <v>1263</v>
      </c>
      <c r="E1104" s="123" t="s">
        <v>2829</v>
      </c>
      <c r="F1104" s="124">
        <v>22700000</v>
      </c>
      <c r="G1104" s="124">
        <v>12200000</v>
      </c>
      <c r="H1104" s="124">
        <v>4000000</v>
      </c>
      <c r="I1104" s="125" t="s">
        <v>506</v>
      </c>
      <c r="J1104" s="125" t="s">
        <v>1265</v>
      </c>
    </row>
    <row r="1105" spans="1:10" hidden="1" x14ac:dyDescent="0.2">
      <c r="A1105" s="123" t="s">
        <v>2872</v>
      </c>
      <c r="B1105" s="123" t="s">
        <v>1620</v>
      </c>
      <c r="C1105" s="123" t="s">
        <v>1262</v>
      </c>
      <c r="D1105" s="123" t="s">
        <v>1263</v>
      </c>
      <c r="E1105" s="123" t="s">
        <v>2829</v>
      </c>
      <c r="F1105" s="124">
        <v>21000000</v>
      </c>
      <c r="G1105" s="124">
        <v>20400000</v>
      </c>
      <c r="H1105" s="124">
        <v>3500000</v>
      </c>
      <c r="I1105" s="125" t="s">
        <v>506</v>
      </c>
      <c r="J1105" s="125" t="s">
        <v>1265</v>
      </c>
    </row>
    <row r="1106" spans="1:10" hidden="1" x14ac:dyDescent="0.2">
      <c r="A1106" s="123" t="s">
        <v>2873</v>
      </c>
      <c r="B1106" s="123" t="s">
        <v>2863</v>
      </c>
      <c r="C1106" s="123" t="s">
        <v>1262</v>
      </c>
      <c r="D1106" s="123" t="s">
        <v>1263</v>
      </c>
      <c r="E1106" s="123" t="s">
        <v>2829</v>
      </c>
      <c r="F1106" s="124">
        <v>3700000</v>
      </c>
      <c r="G1106" s="124">
        <v>2533280</v>
      </c>
      <c r="H1106" s="124">
        <v>0</v>
      </c>
      <c r="I1106" s="125" t="s">
        <v>506</v>
      </c>
      <c r="J1106" s="125" t="s">
        <v>1265</v>
      </c>
    </row>
    <row r="1107" spans="1:10" hidden="1" x14ac:dyDescent="0.2">
      <c r="A1107" s="123" t="s">
        <v>2874</v>
      </c>
      <c r="B1107" s="123" t="s">
        <v>2099</v>
      </c>
      <c r="C1107" s="123" t="s">
        <v>1262</v>
      </c>
      <c r="D1107" s="123" t="s">
        <v>1263</v>
      </c>
      <c r="E1107" s="123" t="s">
        <v>2829</v>
      </c>
      <c r="F1107" s="124">
        <v>18700000</v>
      </c>
      <c r="G1107" s="124">
        <v>18700000</v>
      </c>
      <c r="H1107" s="124">
        <v>2000000</v>
      </c>
      <c r="I1107" s="125" t="s">
        <v>506</v>
      </c>
      <c r="J1107" s="125" t="s">
        <v>1265</v>
      </c>
    </row>
    <row r="1108" spans="1:10" hidden="1" x14ac:dyDescent="0.2">
      <c r="A1108" s="123" t="s">
        <v>2875</v>
      </c>
      <c r="B1108" s="123" t="s">
        <v>2876</v>
      </c>
      <c r="C1108" s="123" t="s">
        <v>1248</v>
      </c>
      <c r="D1108" s="123" t="s">
        <v>1248</v>
      </c>
      <c r="E1108" s="123" t="s">
        <v>1248</v>
      </c>
      <c r="F1108" s="124">
        <v>0</v>
      </c>
      <c r="G1108" s="124">
        <v>0</v>
      </c>
      <c r="H1108" s="124">
        <v>0</v>
      </c>
      <c r="I1108" s="125"/>
      <c r="J1108" s="125"/>
    </row>
    <row r="1109" spans="1:10" ht="10.5" hidden="1" x14ac:dyDescent="0.25">
      <c r="A1109" s="126" t="s">
        <v>2877</v>
      </c>
      <c r="B1109" s="126" t="s">
        <v>2878</v>
      </c>
      <c r="C1109" s="126" t="s">
        <v>1248</v>
      </c>
      <c r="D1109" s="126" t="s">
        <v>1248</v>
      </c>
      <c r="E1109" s="126" t="s">
        <v>1248</v>
      </c>
      <c r="F1109" s="127">
        <v>0</v>
      </c>
      <c r="G1109" s="127">
        <v>0</v>
      </c>
      <c r="H1109" s="127">
        <v>0</v>
      </c>
      <c r="I1109" s="128" t="s">
        <v>506</v>
      </c>
      <c r="J1109" s="128" t="s">
        <v>10</v>
      </c>
    </row>
    <row r="1110" spans="1:10" hidden="1" x14ac:dyDescent="0.2">
      <c r="A1110" s="123" t="s">
        <v>2879</v>
      </c>
      <c r="B1110" s="123" t="s">
        <v>2048</v>
      </c>
      <c r="C1110" s="123" t="s">
        <v>1262</v>
      </c>
      <c r="D1110" s="123" t="s">
        <v>1263</v>
      </c>
      <c r="E1110" s="123" t="s">
        <v>1264</v>
      </c>
      <c r="F1110" s="124">
        <v>0</v>
      </c>
      <c r="G1110" s="124">
        <v>0</v>
      </c>
      <c r="H1110" s="124">
        <v>0</v>
      </c>
      <c r="I1110" s="125" t="s">
        <v>506</v>
      </c>
      <c r="J1110" s="125" t="s">
        <v>1265</v>
      </c>
    </row>
    <row r="1111" spans="1:10" hidden="1" x14ac:dyDescent="0.2">
      <c r="A1111" s="123" t="s">
        <v>2880</v>
      </c>
      <c r="B1111" s="123" t="s">
        <v>2876</v>
      </c>
      <c r="C1111" s="123" t="s">
        <v>1248</v>
      </c>
      <c r="D1111" s="123" t="s">
        <v>1248</v>
      </c>
      <c r="E1111" s="123" t="s">
        <v>1248</v>
      </c>
      <c r="F1111" s="124">
        <v>0</v>
      </c>
      <c r="G1111" s="124">
        <v>0</v>
      </c>
      <c r="H1111" s="124">
        <v>0</v>
      </c>
      <c r="I1111" s="125"/>
      <c r="J1111" s="125"/>
    </row>
    <row r="1112" spans="1:10" ht="10.5" hidden="1" x14ac:dyDescent="0.25">
      <c r="A1112" s="126" t="s">
        <v>2881</v>
      </c>
      <c r="B1112" s="126" t="s">
        <v>2854</v>
      </c>
      <c r="C1112" s="126" t="s">
        <v>1248</v>
      </c>
      <c r="D1112" s="126" t="s">
        <v>1248</v>
      </c>
      <c r="E1112" s="126" t="s">
        <v>1248</v>
      </c>
      <c r="F1112" s="127">
        <v>0</v>
      </c>
      <c r="G1112" s="127">
        <v>0</v>
      </c>
      <c r="H1112" s="127">
        <v>0</v>
      </c>
      <c r="I1112" s="128" t="s">
        <v>506</v>
      </c>
      <c r="J1112" s="128" t="s">
        <v>10</v>
      </c>
    </row>
    <row r="1113" spans="1:10" hidden="1" x14ac:dyDescent="0.2">
      <c r="A1113" s="123" t="s">
        <v>2882</v>
      </c>
      <c r="B1113" s="123" t="s">
        <v>2048</v>
      </c>
      <c r="C1113" s="123" t="s">
        <v>1262</v>
      </c>
      <c r="D1113" s="123" t="s">
        <v>1263</v>
      </c>
      <c r="E1113" s="123" t="s">
        <v>1264</v>
      </c>
      <c r="F1113" s="124">
        <v>0</v>
      </c>
      <c r="G1113" s="124">
        <v>0</v>
      </c>
      <c r="H1113" s="124">
        <v>0</v>
      </c>
      <c r="I1113" s="125" t="s">
        <v>506</v>
      </c>
      <c r="J1113" s="125" t="s">
        <v>1265</v>
      </c>
    </row>
    <row r="1114" spans="1:10" hidden="1" x14ac:dyDescent="0.2">
      <c r="A1114" s="123" t="s">
        <v>2883</v>
      </c>
      <c r="B1114" s="123" t="s">
        <v>2884</v>
      </c>
      <c r="C1114" s="123" t="s">
        <v>1248</v>
      </c>
      <c r="D1114" s="123" t="s">
        <v>1248</v>
      </c>
      <c r="E1114" s="123" t="s">
        <v>1248</v>
      </c>
      <c r="F1114" s="124">
        <v>50000000</v>
      </c>
      <c r="G1114" s="124">
        <v>0</v>
      </c>
      <c r="H1114" s="124">
        <v>0</v>
      </c>
      <c r="I1114" s="125"/>
      <c r="J1114" s="125"/>
    </row>
    <row r="1115" spans="1:10" ht="10.5" hidden="1" x14ac:dyDescent="0.25">
      <c r="A1115" s="126" t="s">
        <v>2885</v>
      </c>
      <c r="B1115" s="126" t="s">
        <v>2886</v>
      </c>
      <c r="C1115" s="126" t="s">
        <v>1248</v>
      </c>
      <c r="D1115" s="126" t="s">
        <v>1248</v>
      </c>
      <c r="E1115" s="126" t="s">
        <v>1248</v>
      </c>
      <c r="F1115" s="127">
        <v>50000000</v>
      </c>
      <c r="G1115" s="127">
        <v>0</v>
      </c>
      <c r="H1115" s="127">
        <v>0</v>
      </c>
      <c r="I1115" s="128" t="s">
        <v>506</v>
      </c>
      <c r="J1115" s="128" t="s">
        <v>10</v>
      </c>
    </row>
    <row r="1116" spans="1:10" hidden="1" x14ac:dyDescent="0.2">
      <c r="A1116" s="123" t="s">
        <v>2887</v>
      </c>
      <c r="B1116" s="123" t="s">
        <v>2048</v>
      </c>
      <c r="C1116" s="123" t="s">
        <v>1262</v>
      </c>
      <c r="D1116" s="123" t="s">
        <v>1263</v>
      </c>
      <c r="E1116" s="123" t="s">
        <v>1264</v>
      </c>
      <c r="F1116" s="124">
        <v>50000000</v>
      </c>
      <c r="G1116" s="124">
        <v>0</v>
      </c>
      <c r="H1116" s="124">
        <v>0</v>
      </c>
      <c r="I1116" s="125" t="s">
        <v>506</v>
      </c>
      <c r="J1116" s="125" t="s">
        <v>1265</v>
      </c>
    </row>
    <row r="1117" spans="1:10" ht="10.5" hidden="1" x14ac:dyDescent="0.25">
      <c r="A1117" s="120" t="s">
        <v>2888</v>
      </c>
      <c r="B1117" s="120" t="s">
        <v>2889</v>
      </c>
      <c r="C1117" s="120" t="s">
        <v>1248</v>
      </c>
      <c r="D1117" s="120" t="s">
        <v>1248</v>
      </c>
      <c r="E1117" s="120" t="s">
        <v>1248</v>
      </c>
      <c r="F1117" s="121">
        <v>98058053732.839996</v>
      </c>
      <c r="G1117" s="121">
        <v>52544715839.730003</v>
      </c>
      <c r="H1117" s="121">
        <v>41796222245.5</v>
      </c>
      <c r="I1117" s="122"/>
      <c r="J1117" s="122" t="s">
        <v>1241</v>
      </c>
    </row>
    <row r="1118" spans="1:10" hidden="1" x14ac:dyDescent="0.2">
      <c r="A1118" s="123" t="s">
        <v>2890</v>
      </c>
      <c r="B1118" s="123" t="s">
        <v>2891</v>
      </c>
      <c r="C1118" s="123" t="s">
        <v>1248</v>
      </c>
      <c r="D1118" s="123" t="s">
        <v>1248</v>
      </c>
      <c r="E1118" s="123" t="s">
        <v>1248</v>
      </c>
      <c r="F1118" s="124">
        <v>10569100152</v>
      </c>
      <c r="G1118" s="124">
        <v>8812460352</v>
      </c>
      <c r="H1118" s="124">
        <v>8812460352</v>
      </c>
      <c r="I1118" s="125"/>
      <c r="J1118" s="125"/>
    </row>
    <row r="1119" spans="1:10" hidden="1" x14ac:dyDescent="0.2">
      <c r="A1119" s="123" t="s">
        <v>2892</v>
      </c>
      <c r="B1119" s="123" t="s">
        <v>2893</v>
      </c>
      <c r="C1119" s="123" t="s">
        <v>1248</v>
      </c>
      <c r="D1119" s="123" t="s">
        <v>1248</v>
      </c>
      <c r="E1119" s="123" t="s">
        <v>1248</v>
      </c>
      <c r="F1119" s="124">
        <v>10569100152</v>
      </c>
      <c r="G1119" s="124">
        <v>8812460352</v>
      </c>
      <c r="H1119" s="124">
        <v>8812460352</v>
      </c>
      <c r="I1119" s="125"/>
      <c r="J1119" s="125"/>
    </row>
    <row r="1120" spans="1:10" hidden="1" x14ac:dyDescent="0.2">
      <c r="A1120" s="123" t="s">
        <v>2894</v>
      </c>
      <c r="B1120" s="123" t="s">
        <v>2895</v>
      </c>
      <c r="C1120" s="123" t="s">
        <v>1248</v>
      </c>
      <c r="D1120" s="123" t="s">
        <v>1248</v>
      </c>
      <c r="E1120" s="123" t="s">
        <v>1248</v>
      </c>
      <c r="F1120" s="124">
        <v>1373706593</v>
      </c>
      <c r="G1120" s="124">
        <v>1373706593</v>
      </c>
      <c r="H1120" s="124">
        <v>1373706593</v>
      </c>
      <c r="I1120" s="125"/>
      <c r="J1120" s="125"/>
    </row>
    <row r="1121" spans="1:10" ht="10.5" hidden="1" x14ac:dyDescent="0.25">
      <c r="A1121" s="126" t="s">
        <v>2896</v>
      </c>
      <c r="B1121" s="126" t="s">
        <v>2897</v>
      </c>
      <c r="C1121" s="126" t="s">
        <v>1248</v>
      </c>
      <c r="D1121" s="126" t="s">
        <v>1248</v>
      </c>
      <c r="E1121" s="126" t="s">
        <v>1248</v>
      </c>
      <c r="F1121" s="127">
        <v>1273706593</v>
      </c>
      <c r="G1121" s="127">
        <v>1273706593</v>
      </c>
      <c r="H1121" s="127">
        <v>1273706593</v>
      </c>
      <c r="I1121" s="128" t="s">
        <v>503</v>
      </c>
      <c r="J1121" s="128" t="s">
        <v>10</v>
      </c>
    </row>
    <row r="1122" spans="1:10" hidden="1" x14ac:dyDescent="0.2">
      <c r="A1122" s="123" t="s">
        <v>2898</v>
      </c>
      <c r="B1122" s="123" t="s">
        <v>2899</v>
      </c>
      <c r="C1122" s="123" t="s">
        <v>1262</v>
      </c>
      <c r="D1122" s="123" t="s">
        <v>1263</v>
      </c>
      <c r="E1122" s="123" t="s">
        <v>2900</v>
      </c>
      <c r="F1122" s="124">
        <v>1273706593</v>
      </c>
      <c r="G1122" s="124">
        <v>1273706593</v>
      </c>
      <c r="H1122" s="124">
        <v>1273706593</v>
      </c>
      <c r="I1122" s="125" t="s">
        <v>503</v>
      </c>
      <c r="J1122" s="125" t="s">
        <v>1265</v>
      </c>
    </row>
    <row r="1123" spans="1:10" ht="10.5" hidden="1" x14ac:dyDescent="0.25">
      <c r="A1123" s="126" t="s">
        <v>2901</v>
      </c>
      <c r="B1123" s="126" t="s">
        <v>2902</v>
      </c>
      <c r="C1123" s="126" t="s">
        <v>1248</v>
      </c>
      <c r="D1123" s="126" t="s">
        <v>1248</v>
      </c>
      <c r="E1123" s="126" t="s">
        <v>1248</v>
      </c>
      <c r="F1123" s="127">
        <v>100000000</v>
      </c>
      <c r="G1123" s="127">
        <v>100000000</v>
      </c>
      <c r="H1123" s="127">
        <v>100000000</v>
      </c>
      <c r="I1123" s="128" t="s">
        <v>503</v>
      </c>
      <c r="J1123" s="128" t="s">
        <v>10</v>
      </c>
    </row>
    <row r="1124" spans="1:10" hidden="1" x14ac:dyDescent="0.2">
      <c r="A1124" s="123" t="s">
        <v>2903</v>
      </c>
      <c r="B1124" s="123" t="s">
        <v>2899</v>
      </c>
      <c r="C1124" s="123" t="s">
        <v>1262</v>
      </c>
      <c r="D1124" s="123" t="s">
        <v>1263</v>
      </c>
      <c r="E1124" s="123" t="s">
        <v>2900</v>
      </c>
      <c r="F1124" s="124">
        <v>100000000</v>
      </c>
      <c r="G1124" s="124">
        <v>100000000</v>
      </c>
      <c r="H1124" s="124">
        <v>100000000</v>
      </c>
      <c r="I1124" s="125" t="s">
        <v>503</v>
      </c>
      <c r="J1124" s="125" t="s">
        <v>1265</v>
      </c>
    </row>
    <row r="1125" spans="1:10" hidden="1" x14ac:dyDescent="0.2">
      <c r="A1125" s="123" t="s">
        <v>2904</v>
      </c>
      <c r="B1125" s="123" t="s">
        <v>2905</v>
      </c>
      <c r="C1125" s="123" t="s">
        <v>1248</v>
      </c>
      <c r="D1125" s="123" t="s">
        <v>1248</v>
      </c>
      <c r="E1125" s="123" t="s">
        <v>1248</v>
      </c>
      <c r="F1125" s="124">
        <v>4322125280</v>
      </c>
      <c r="G1125" s="124">
        <v>3940652892</v>
      </c>
      <c r="H1125" s="124">
        <v>3940652892</v>
      </c>
      <c r="I1125" s="125"/>
      <c r="J1125" s="125"/>
    </row>
    <row r="1126" spans="1:10" ht="10.5" hidden="1" x14ac:dyDescent="0.25">
      <c r="A1126" s="126" t="s">
        <v>2906</v>
      </c>
      <c r="B1126" s="126" t="s">
        <v>2907</v>
      </c>
      <c r="C1126" s="126" t="s">
        <v>1248</v>
      </c>
      <c r="D1126" s="126" t="s">
        <v>1248</v>
      </c>
      <c r="E1126" s="126" t="s">
        <v>1248</v>
      </c>
      <c r="F1126" s="127">
        <v>4322125280</v>
      </c>
      <c r="G1126" s="127">
        <v>3940652892</v>
      </c>
      <c r="H1126" s="127">
        <v>3940652892</v>
      </c>
      <c r="I1126" s="128" t="s">
        <v>503</v>
      </c>
      <c r="J1126" s="128" t="s">
        <v>10</v>
      </c>
    </row>
    <row r="1127" spans="1:10" hidden="1" x14ac:dyDescent="0.2">
      <c r="A1127" s="123" t="s">
        <v>2908</v>
      </c>
      <c r="B1127" s="123" t="s">
        <v>2909</v>
      </c>
      <c r="C1127" s="123" t="s">
        <v>1262</v>
      </c>
      <c r="D1127" s="123" t="s">
        <v>1263</v>
      </c>
      <c r="E1127" s="123" t="s">
        <v>2900</v>
      </c>
      <c r="F1127" s="124">
        <v>4322125280</v>
      </c>
      <c r="G1127" s="124">
        <v>3940652892</v>
      </c>
      <c r="H1127" s="124">
        <v>3940652892</v>
      </c>
      <c r="I1127" s="125" t="s">
        <v>503</v>
      </c>
      <c r="J1127" s="125" t="s">
        <v>1265</v>
      </c>
    </row>
    <row r="1128" spans="1:10" hidden="1" x14ac:dyDescent="0.2">
      <c r="A1128" s="123" t="s">
        <v>2910</v>
      </c>
      <c r="B1128" s="123" t="s">
        <v>2911</v>
      </c>
      <c r="C1128" s="123" t="s">
        <v>1248</v>
      </c>
      <c r="D1128" s="123" t="s">
        <v>1248</v>
      </c>
      <c r="E1128" s="123" t="s">
        <v>1248</v>
      </c>
      <c r="F1128" s="124">
        <v>863641000</v>
      </c>
      <c r="G1128" s="124">
        <v>537133371</v>
      </c>
      <c r="H1128" s="124">
        <v>537133371</v>
      </c>
      <c r="I1128" s="125"/>
      <c r="J1128" s="125"/>
    </row>
    <row r="1129" spans="1:10" ht="10.5" hidden="1" x14ac:dyDescent="0.25">
      <c r="A1129" s="126" t="s">
        <v>2912</v>
      </c>
      <c r="B1129" s="126" t="s">
        <v>2913</v>
      </c>
      <c r="C1129" s="126" t="s">
        <v>1248</v>
      </c>
      <c r="D1129" s="126" t="s">
        <v>1248</v>
      </c>
      <c r="E1129" s="126" t="s">
        <v>1248</v>
      </c>
      <c r="F1129" s="127">
        <v>863641000</v>
      </c>
      <c r="G1129" s="127">
        <v>537133371</v>
      </c>
      <c r="H1129" s="127">
        <v>537133371</v>
      </c>
      <c r="I1129" s="128" t="s">
        <v>503</v>
      </c>
      <c r="J1129" s="128" t="s">
        <v>10</v>
      </c>
    </row>
    <row r="1130" spans="1:10" hidden="1" x14ac:dyDescent="0.2">
      <c r="A1130" s="123" t="s">
        <v>2914</v>
      </c>
      <c r="B1130" s="123" t="s">
        <v>2915</v>
      </c>
      <c r="C1130" s="123" t="s">
        <v>1262</v>
      </c>
      <c r="D1130" s="123" t="s">
        <v>1263</v>
      </c>
      <c r="E1130" s="123" t="s">
        <v>2900</v>
      </c>
      <c r="F1130" s="124">
        <v>863641000</v>
      </c>
      <c r="G1130" s="124">
        <v>537133371</v>
      </c>
      <c r="H1130" s="124">
        <v>537133371</v>
      </c>
      <c r="I1130" s="125" t="s">
        <v>503</v>
      </c>
      <c r="J1130" s="125" t="s">
        <v>1265</v>
      </c>
    </row>
    <row r="1131" spans="1:10" hidden="1" x14ac:dyDescent="0.2">
      <c r="A1131" s="123" t="s">
        <v>2916</v>
      </c>
      <c r="B1131" s="123" t="s">
        <v>2917</v>
      </c>
      <c r="C1131" s="123" t="s">
        <v>1248</v>
      </c>
      <c r="D1131" s="123" t="s">
        <v>1248</v>
      </c>
      <c r="E1131" s="123" t="s">
        <v>1248</v>
      </c>
      <c r="F1131" s="124">
        <v>4009627279</v>
      </c>
      <c r="G1131" s="124">
        <v>2960967496</v>
      </c>
      <c r="H1131" s="124">
        <v>2960967496</v>
      </c>
      <c r="I1131" s="125"/>
      <c r="J1131" s="125"/>
    </row>
    <row r="1132" spans="1:10" ht="10.5" hidden="1" x14ac:dyDescent="0.25">
      <c r="A1132" s="126" t="s">
        <v>2918</v>
      </c>
      <c r="B1132" s="126" t="s">
        <v>2919</v>
      </c>
      <c r="C1132" s="126" t="s">
        <v>1248</v>
      </c>
      <c r="D1132" s="126" t="s">
        <v>1248</v>
      </c>
      <c r="E1132" s="126" t="s">
        <v>1248</v>
      </c>
      <c r="F1132" s="127">
        <v>4009627279</v>
      </c>
      <c r="G1132" s="127">
        <v>2960967496</v>
      </c>
      <c r="H1132" s="127">
        <v>2960967496</v>
      </c>
      <c r="I1132" s="128" t="s">
        <v>503</v>
      </c>
      <c r="J1132" s="128" t="s">
        <v>10</v>
      </c>
    </row>
    <row r="1133" spans="1:10" hidden="1" x14ac:dyDescent="0.2">
      <c r="A1133" s="123" t="s">
        <v>2920</v>
      </c>
      <c r="B1133" s="123" t="s">
        <v>2899</v>
      </c>
      <c r="C1133" s="123" t="s">
        <v>1262</v>
      </c>
      <c r="D1133" s="123" t="s">
        <v>1263</v>
      </c>
      <c r="E1133" s="123" t="s">
        <v>2900</v>
      </c>
      <c r="F1133" s="124">
        <v>4009627279</v>
      </c>
      <c r="G1133" s="124">
        <v>2960967496</v>
      </c>
      <c r="H1133" s="124">
        <v>2960967496</v>
      </c>
      <c r="I1133" s="125" t="s">
        <v>503</v>
      </c>
      <c r="J1133" s="125" t="s">
        <v>1265</v>
      </c>
    </row>
    <row r="1134" spans="1:10" hidden="1" x14ac:dyDescent="0.2">
      <c r="A1134" s="123" t="s">
        <v>2921</v>
      </c>
      <c r="B1134" s="123" t="s">
        <v>2922</v>
      </c>
      <c r="C1134" s="123" t="s">
        <v>1248</v>
      </c>
      <c r="D1134" s="123" t="s">
        <v>1248</v>
      </c>
      <c r="E1134" s="123" t="s">
        <v>1248</v>
      </c>
      <c r="F1134" s="124">
        <v>61913944087.769997</v>
      </c>
      <c r="G1134" s="124">
        <v>21552839384.02</v>
      </c>
      <c r="H1134" s="124">
        <v>18633651109.349998</v>
      </c>
      <c r="I1134" s="125"/>
      <c r="J1134" s="125"/>
    </row>
    <row r="1135" spans="1:10" hidden="1" x14ac:dyDescent="0.2">
      <c r="A1135" s="123" t="s">
        <v>2923</v>
      </c>
      <c r="B1135" s="123" t="s">
        <v>2893</v>
      </c>
      <c r="C1135" s="123" t="s">
        <v>1248</v>
      </c>
      <c r="D1135" s="123" t="s">
        <v>1248</v>
      </c>
      <c r="E1135" s="123" t="s">
        <v>1248</v>
      </c>
      <c r="F1135" s="124">
        <v>61913944087.769997</v>
      </c>
      <c r="G1135" s="124">
        <v>21552839384.02</v>
      </c>
      <c r="H1135" s="124">
        <v>18633651109.349998</v>
      </c>
      <c r="I1135" s="125"/>
      <c r="J1135" s="125"/>
    </row>
    <row r="1136" spans="1:10" hidden="1" x14ac:dyDescent="0.2">
      <c r="A1136" s="123" t="s">
        <v>2924</v>
      </c>
      <c r="B1136" s="123" t="s">
        <v>2925</v>
      </c>
      <c r="C1136" s="123" t="s">
        <v>1248</v>
      </c>
      <c r="D1136" s="123" t="s">
        <v>1248</v>
      </c>
      <c r="E1136" s="123" t="s">
        <v>1248</v>
      </c>
      <c r="F1136" s="124">
        <v>16459892407.18</v>
      </c>
      <c r="G1136" s="124">
        <v>0</v>
      </c>
      <c r="H1136" s="124">
        <v>0</v>
      </c>
      <c r="I1136" s="125"/>
      <c r="J1136" s="125"/>
    </row>
    <row r="1137" spans="1:10" ht="10.5" hidden="1" x14ac:dyDescent="0.25">
      <c r="A1137" s="126" t="s">
        <v>2926</v>
      </c>
      <c r="B1137" s="126" t="s">
        <v>2927</v>
      </c>
      <c r="C1137" s="126" t="s">
        <v>1248</v>
      </c>
      <c r="D1137" s="126" t="s">
        <v>1248</v>
      </c>
      <c r="E1137" s="126" t="s">
        <v>1248</v>
      </c>
      <c r="F1137" s="127">
        <v>15204355206</v>
      </c>
      <c r="G1137" s="127">
        <v>0</v>
      </c>
      <c r="H1137" s="127">
        <v>0</v>
      </c>
      <c r="I1137" s="128" t="s">
        <v>504</v>
      </c>
      <c r="J1137" s="128" t="s">
        <v>10</v>
      </c>
    </row>
    <row r="1138" spans="1:10" hidden="1" x14ac:dyDescent="0.2">
      <c r="A1138" s="123" t="s">
        <v>2928</v>
      </c>
      <c r="B1138" s="123" t="s">
        <v>2929</v>
      </c>
      <c r="C1138" s="123" t="s">
        <v>2117</v>
      </c>
      <c r="D1138" s="123" t="s">
        <v>2118</v>
      </c>
      <c r="E1138" s="123" t="s">
        <v>2900</v>
      </c>
      <c r="F1138" s="124">
        <v>13822141096</v>
      </c>
      <c r="G1138" s="124">
        <v>0</v>
      </c>
      <c r="H1138" s="124">
        <v>0</v>
      </c>
      <c r="I1138" s="125" t="s">
        <v>504</v>
      </c>
      <c r="J1138" s="125" t="s">
        <v>1265</v>
      </c>
    </row>
    <row r="1139" spans="1:10" hidden="1" x14ac:dyDescent="0.2">
      <c r="A1139" s="123" t="s">
        <v>2930</v>
      </c>
      <c r="B1139" s="123" t="s">
        <v>2121</v>
      </c>
      <c r="C1139" s="123" t="s">
        <v>2117</v>
      </c>
      <c r="D1139" s="123" t="s">
        <v>2118</v>
      </c>
      <c r="E1139" s="123" t="s">
        <v>2900</v>
      </c>
      <c r="F1139" s="124">
        <v>1382214110</v>
      </c>
      <c r="G1139" s="124">
        <v>0</v>
      </c>
      <c r="H1139" s="124">
        <v>0</v>
      </c>
      <c r="I1139" s="125" t="s">
        <v>504</v>
      </c>
      <c r="J1139" s="125" t="s">
        <v>1265</v>
      </c>
    </row>
    <row r="1140" spans="1:10" ht="10.5" hidden="1" x14ac:dyDescent="0.25">
      <c r="A1140" s="126" t="s">
        <v>2931</v>
      </c>
      <c r="B1140" s="126" t="s">
        <v>2932</v>
      </c>
      <c r="C1140" s="126" t="s">
        <v>1248</v>
      </c>
      <c r="D1140" s="126" t="s">
        <v>1248</v>
      </c>
      <c r="E1140" s="126" t="s">
        <v>1248</v>
      </c>
      <c r="F1140" s="127">
        <v>1255537201.1800001</v>
      </c>
      <c r="G1140" s="127">
        <v>0</v>
      </c>
      <c r="H1140" s="127">
        <v>0</v>
      </c>
      <c r="I1140" s="128" t="s">
        <v>504</v>
      </c>
      <c r="J1140" s="128" t="s">
        <v>10</v>
      </c>
    </row>
    <row r="1141" spans="1:10" hidden="1" x14ac:dyDescent="0.2">
      <c r="A1141" s="123" t="s">
        <v>2933</v>
      </c>
      <c r="B1141" s="123" t="s">
        <v>2929</v>
      </c>
      <c r="C1141" s="123" t="s">
        <v>2117</v>
      </c>
      <c r="D1141" s="123" t="s">
        <v>2118</v>
      </c>
      <c r="E1141" s="123" t="s">
        <v>2900</v>
      </c>
      <c r="F1141" s="124">
        <v>921231125.17999995</v>
      </c>
      <c r="G1141" s="124">
        <v>0</v>
      </c>
      <c r="H1141" s="124">
        <v>0</v>
      </c>
      <c r="I1141" s="125" t="s">
        <v>504</v>
      </c>
      <c r="J1141" s="125" t="s">
        <v>1265</v>
      </c>
    </row>
    <row r="1142" spans="1:10" hidden="1" x14ac:dyDescent="0.2">
      <c r="A1142" s="123" t="s">
        <v>2934</v>
      </c>
      <c r="B1142" s="123" t="s">
        <v>2121</v>
      </c>
      <c r="C1142" s="123" t="s">
        <v>2117</v>
      </c>
      <c r="D1142" s="123" t="s">
        <v>2118</v>
      </c>
      <c r="E1142" s="123" t="s">
        <v>2900</v>
      </c>
      <c r="F1142" s="124">
        <v>334306076</v>
      </c>
      <c r="G1142" s="124">
        <v>0</v>
      </c>
      <c r="H1142" s="124">
        <v>0</v>
      </c>
      <c r="I1142" s="125" t="s">
        <v>504</v>
      </c>
      <c r="J1142" s="125" t="s">
        <v>1265</v>
      </c>
    </row>
    <row r="1143" spans="1:10" hidden="1" x14ac:dyDescent="0.2">
      <c r="A1143" s="123" t="s">
        <v>2935</v>
      </c>
      <c r="B1143" s="123" t="s">
        <v>2936</v>
      </c>
      <c r="C1143" s="123" t="s">
        <v>1248</v>
      </c>
      <c r="D1143" s="123" t="s">
        <v>1248</v>
      </c>
      <c r="E1143" s="123" t="s">
        <v>1248</v>
      </c>
      <c r="F1143" s="124">
        <v>357779134</v>
      </c>
      <c r="G1143" s="124">
        <v>357779133.45999998</v>
      </c>
      <c r="H1143" s="124">
        <v>223611958.41</v>
      </c>
      <c r="I1143" s="125"/>
      <c r="J1143" s="125"/>
    </row>
    <row r="1144" spans="1:10" ht="10.5" hidden="1" x14ac:dyDescent="0.25">
      <c r="A1144" s="126" t="s">
        <v>2937</v>
      </c>
      <c r="B1144" s="126" t="s">
        <v>2938</v>
      </c>
      <c r="C1144" s="126" t="s">
        <v>1248</v>
      </c>
      <c r="D1144" s="126" t="s">
        <v>1248</v>
      </c>
      <c r="E1144" s="126" t="s">
        <v>1248</v>
      </c>
      <c r="F1144" s="127">
        <v>357779134</v>
      </c>
      <c r="G1144" s="127">
        <v>357779133.45999998</v>
      </c>
      <c r="H1144" s="127">
        <v>223611958.41</v>
      </c>
      <c r="I1144" s="128" t="s">
        <v>504</v>
      </c>
      <c r="J1144" s="128" t="s">
        <v>10</v>
      </c>
    </row>
    <row r="1145" spans="1:10" hidden="1" x14ac:dyDescent="0.2">
      <c r="A1145" s="123" t="s">
        <v>2939</v>
      </c>
      <c r="B1145" s="123" t="s">
        <v>1850</v>
      </c>
      <c r="C1145" s="123" t="s">
        <v>1276</v>
      </c>
      <c r="D1145" s="123" t="s">
        <v>1277</v>
      </c>
      <c r="E1145" s="123" t="s">
        <v>2900</v>
      </c>
      <c r="F1145" s="124">
        <v>357779134</v>
      </c>
      <c r="G1145" s="124">
        <v>357779133.45999998</v>
      </c>
      <c r="H1145" s="124">
        <v>223611958.41</v>
      </c>
      <c r="I1145" s="125" t="s">
        <v>504</v>
      </c>
      <c r="J1145" s="125" t="s">
        <v>1265</v>
      </c>
    </row>
    <row r="1146" spans="1:10" hidden="1" x14ac:dyDescent="0.2">
      <c r="A1146" s="123" t="s">
        <v>2940</v>
      </c>
      <c r="B1146" s="123" t="s">
        <v>2941</v>
      </c>
      <c r="C1146" s="123" t="s">
        <v>1248</v>
      </c>
      <c r="D1146" s="123" t="s">
        <v>1248</v>
      </c>
      <c r="E1146" s="123" t="s">
        <v>1248</v>
      </c>
      <c r="F1146" s="124">
        <v>42218579030.739998</v>
      </c>
      <c r="G1146" s="124">
        <v>18326595850.369999</v>
      </c>
      <c r="H1146" s="124">
        <v>15692234944.75</v>
      </c>
      <c r="I1146" s="125"/>
      <c r="J1146" s="125"/>
    </row>
    <row r="1147" spans="1:10" ht="10.5" hidden="1" x14ac:dyDescent="0.25">
      <c r="A1147" s="126" t="s">
        <v>2942</v>
      </c>
      <c r="B1147" s="126" t="s">
        <v>2943</v>
      </c>
      <c r="C1147" s="126" t="s">
        <v>1248</v>
      </c>
      <c r="D1147" s="126" t="s">
        <v>1248</v>
      </c>
      <c r="E1147" s="126" t="s">
        <v>1248</v>
      </c>
      <c r="F1147" s="127">
        <v>1648450906</v>
      </c>
      <c r="G1147" s="127">
        <v>1648450906</v>
      </c>
      <c r="H1147" s="127">
        <v>0</v>
      </c>
      <c r="I1147" s="128" t="s">
        <v>504</v>
      </c>
      <c r="J1147" s="128" t="s">
        <v>10</v>
      </c>
    </row>
    <row r="1148" spans="1:10" hidden="1" x14ac:dyDescent="0.2">
      <c r="A1148" s="123" t="s">
        <v>2944</v>
      </c>
      <c r="B1148" s="123" t="s">
        <v>2945</v>
      </c>
      <c r="C1148" s="123" t="s">
        <v>1262</v>
      </c>
      <c r="D1148" s="123" t="s">
        <v>1263</v>
      </c>
      <c r="E1148" s="123" t="s">
        <v>2900</v>
      </c>
      <c r="F1148" s="124">
        <v>1540608323</v>
      </c>
      <c r="G1148" s="124">
        <v>1540608323</v>
      </c>
      <c r="H1148" s="124">
        <v>0</v>
      </c>
      <c r="I1148" s="125" t="s">
        <v>504</v>
      </c>
      <c r="J1148" s="125" t="s">
        <v>1265</v>
      </c>
    </row>
    <row r="1149" spans="1:10" hidden="1" x14ac:dyDescent="0.2">
      <c r="A1149" s="123" t="s">
        <v>2946</v>
      </c>
      <c r="B1149" s="123" t="s">
        <v>2947</v>
      </c>
      <c r="C1149" s="123" t="s">
        <v>1262</v>
      </c>
      <c r="D1149" s="123" t="s">
        <v>1263</v>
      </c>
      <c r="E1149" s="123" t="s">
        <v>2900</v>
      </c>
      <c r="F1149" s="124">
        <v>107842583</v>
      </c>
      <c r="G1149" s="124">
        <v>107842583</v>
      </c>
      <c r="H1149" s="124">
        <v>0</v>
      </c>
      <c r="I1149" s="125" t="s">
        <v>504</v>
      </c>
      <c r="J1149" s="125" t="s">
        <v>1265</v>
      </c>
    </row>
    <row r="1150" spans="1:10" ht="10.5" hidden="1" x14ac:dyDescent="0.25">
      <c r="A1150" s="126" t="s">
        <v>2948</v>
      </c>
      <c r="B1150" s="126" t="s">
        <v>2949</v>
      </c>
      <c r="C1150" s="126" t="s">
        <v>1248</v>
      </c>
      <c r="D1150" s="126" t="s">
        <v>1248</v>
      </c>
      <c r="E1150" s="126" t="s">
        <v>1248</v>
      </c>
      <c r="F1150" s="127">
        <v>985968974</v>
      </c>
      <c r="G1150" s="127">
        <v>985909999.62</v>
      </c>
      <c r="H1150" s="127">
        <v>0</v>
      </c>
      <c r="I1150" s="128" t="s">
        <v>504</v>
      </c>
      <c r="J1150" s="128" t="s">
        <v>10</v>
      </c>
    </row>
    <row r="1151" spans="1:10" hidden="1" x14ac:dyDescent="0.2">
      <c r="A1151" s="123" t="s">
        <v>2950</v>
      </c>
      <c r="B1151" s="123" t="s">
        <v>2951</v>
      </c>
      <c r="C1151" s="123" t="s">
        <v>2952</v>
      </c>
      <c r="D1151" s="123" t="s">
        <v>2953</v>
      </c>
      <c r="E1151" s="123" t="s">
        <v>2900</v>
      </c>
      <c r="F1151" s="124">
        <v>985968974</v>
      </c>
      <c r="G1151" s="124">
        <v>985909999.62</v>
      </c>
      <c r="H1151" s="124">
        <v>0</v>
      </c>
      <c r="I1151" s="125" t="s">
        <v>504</v>
      </c>
      <c r="J1151" s="125" t="s">
        <v>1265</v>
      </c>
    </row>
    <row r="1152" spans="1:10" ht="10.5" hidden="1" x14ac:dyDescent="0.25">
      <c r="A1152" s="126" t="s">
        <v>2954</v>
      </c>
      <c r="B1152" s="126" t="s">
        <v>2955</v>
      </c>
      <c r="C1152" s="126" t="s">
        <v>1248</v>
      </c>
      <c r="D1152" s="126" t="s">
        <v>1248</v>
      </c>
      <c r="E1152" s="126" t="s">
        <v>1248</v>
      </c>
      <c r="F1152" s="127">
        <v>39584159150.739998</v>
      </c>
      <c r="G1152" s="127">
        <v>15692234944.75</v>
      </c>
      <c r="H1152" s="127">
        <v>15692234944.75</v>
      </c>
      <c r="I1152" s="128" t="s">
        <v>504</v>
      </c>
      <c r="J1152" s="128" t="s">
        <v>10</v>
      </c>
    </row>
    <row r="1153" spans="1:10" hidden="1" x14ac:dyDescent="0.2">
      <c r="A1153" s="123" t="s">
        <v>2956</v>
      </c>
      <c r="B1153" s="123" t="s">
        <v>2957</v>
      </c>
      <c r="C1153" s="123" t="s">
        <v>2952</v>
      </c>
      <c r="D1153" s="123" t="s">
        <v>2953</v>
      </c>
      <c r="E1153" s="123" t="s">
        <v>2900</v>
      </c>
      <c r="F1153" s="124">
        <v>21521604860.669998</v>
      </c>
      <c r="G1153" s="124">
        <v>4438448027.4200001</v>
      </c>
      <c r="H1153" s="124">
        <v>4438448027.4200001</v>
      </c>
      <c r="I1153" s="125" t="s">
        <v>504</v>
      </c>
      <c r="J1153" s="125" t="s">
        <v>1265</v>
      </c>
    </row>
    <row r="1154" spans="1:10" hidden="1" x14ac:dyDescent="0.2">
      <c r="A1154" s="123" t="s">
        <v>2956</v>
      </c>
      <c r="B1154" s="123" t="s">
        <v>2957</v>
      </c>
      <c r="C1154" s="123" t="s">
        <v>2958</v>
      </c>
      <c r="D1154" s="123" t="s">
        <v>2959</v>
      </c>
      <c r="E1154" s="123" t="s">
        <v>2900</v>
      </c>
      <c r="F1154" s="124">
        <v>6808767372.7399998</v>
      </c>
      <c r="G1154" s="124">
        <v>0</v>
      </c>
      <c r="H1154" s="124">
        <v>0</v>
      </c>
      <c r="I1154" s="125" t="s">
        <v>504</v>
      </c>
      <c r="J1154" s="125" t="s">
        <v>1265</v>
      </c>
    </row>
    <row r="1155" spans="1:10" hidden="1" x14ac:dyDescent="0.2">
      <c r="A1155" s="123" t="s">
        <v>2960</v>
      </c>
      <c r="B1155" s="123" t="s">
        <v>2961</v>
      </c>
      <c r="C1155" s="123" t="s">
        <v>2952</v>
      </c>
      <c r="D1155" s="123" t="s">
        <v>2953</v>
      </c>
      <c r="E1155" s="123" t="s">
        <v>2900</v>
      </c>
      <c r="F1155" s="124">
        <v>11253786917.33</v>
      </c>
      <c r="G1155" s="124">
        <v>11253786917.33</v>
      </c>
      <c r="H1155" s="124">
        <v>11253786917.33</v>
      </c>
      <c r="I1155" s="125" t="s">
        <v>504</v>
      </c>
      <c r="J1155" s="125" t="s">
        <v>1265</v>
      </c>
    </row>
    <row r="1156" spans="1:10" hidden="1" x14ac:dyDescent="0.2">
      <c r="A1156" s="123" t="s">
        <v>2962</v>
      </c>
      <c r="B1156" s="123" t="s">
        <v>2963</v>
      </c>
      <c r="C1156" s="123" t="s">
        <v>1248</v>
      </c>
      <c r="D1156" s="123" t="s">
        <v>1248</v>
      </c>
      <c r="E1156" s="123" t="s">
        <v>1248</v>
      </c>
      <c r="F1156" s="124">
        <v>2812696442.8499999</v>
      </c>
      <c r="G1156" s="124">
        <v>2809494329.29</v>
      </c>
      <c r="H1156" s="124">
        <v>2659199931.29</v>
      </c>
      <c r="I1156" s="125"/>
      <c r="J1156" s="125"/>
    </row>
    <row r="1157" spans="1:10" ht="10.5" hidden="1" x14ac:dyDescent="0.25">
      <c r="A1157" s="126" t="s">
        <v>2964</v>
      </c>
      <c r="B1157" s="126" t="s">
        <v>2965</v>
      </c>
      <c r="C1157" s="126" t="s">
        <v>1248</v>
      </c>
      <c r="D1157" s="126" t="s">
        <v>1248</v>
      </c>
      <c r="E1157" s="126" t="s">
        <v>1248</v>
      </c>
      <c r="F1157" s="127">
        <v>2188647285</v>
      </c>
      <c r="G1157" s="127">
        <v>2188646328.29</v>
      </c>
      <c r="H1157" s="127">
        <v>2163809431.29</v>
      </c>
      <c r="I1157" s="128" t="s">
        <v>504</v>
      </c>
      <c r="J1157" s="128" t="s">
        <v>10</v>
      </c>
    </row>
    <row r="1158" spans="1:10" hidden="1" x14ac:dyDescent="0.2">
      <c r="A1158" s="123" t="s">
        <v>2966</v>
      </c>
      <c r="B1158" s="123" t="s">
        <v>2929</v>
      </c>
      <c r="C1158" s="123" t="s">
        <v>1276</v>
      </c>
      <c r="D1158" s="123" t="s">
        <v>1277</v>
      </c>
      <c r="E1158" s="123" t="s">
        <v>2900</v>
      </c>
      <c r="F1158" s="124">
        <v>2188647285</v>
      </c>
      <c r="G1158" s="124">
        <v>2188646328.29</v>
      </c>
      <c r="H1158" s="124">
        <v>2163809431.29</v>
      </c>
      <c r="I1158" s="125" t="s">
        <v>504</v>
      </c>
      <c r="J1158" s="125" t="s">
        <v>1265</v>
      </c>
    </row>
    <row r="1159" spans="1:10" ht="10.5" hidden="1" x14ac:dyDescent="0.25">
      <c r="A1159" s="126" t="s">
        <v>2967</v>
      </c>
      <c r="B1159" s="126" t="s">
        <v>2968</v>
      </c>
      <c r="C1159" s="126" t="s">
        <v>1248</v>
      </c>
      <c r="D1159" s="126" t="s">
        <v>1248</v>
      </c>
      <c r="E1159" s="126" t="s">
        <v>1248</v>
      </c>
      <c r="F1159" s="127">
        <v>496240499.55000001</v>
      </c>
      <c r="G1159" s="127">
        <v>496240499.44999999</v>
      </c>
      <c r="H1159" s="127">
        <v>495390500</v>
      </c>
      <c r="I1159" s="128" t="s">
        <v>504</v>
      </c>
      <c r="J1159" s="128" t="s">
        <v>10</v>
      </c>
    </row>
    <row r="1160" spans="1:10" hidden="1" x14ac:dyDescent="0.2">
      <c r="A1160" s="123" t="s">
        <v>2969</v>
      </c>
      <c r="B1160" s="123" t="s">
        <v>2929</v>
      </c>
      <c r="C1160" s="123" t="s">
        <v>1292</v>
      </c>
      <c r="D1160" s="123" t="s">
        <v>1293</v>
      </c>
      <c r="E1160" s="123" t="s">
        <v>2900</v>
      </c>
      <c r="F1160" s="124">
        <v>849999.55</v>
      </c>
      <c r="G1160" s="124">
        <v>849999.45</v>
      </c>
      <c r="H1160" s="124">
        <v>0</v>
      </c>
      <c r="I1160" s="125" t="s">
        <v>504</v>
      </c>
      <c r="J1160" s="125" t="s">
        <v>1265</v>
      </c>
    </row>
    <row r="1161" spans="1:10" hidden="1" x14ac:dyDescent="0.2">
      <c r="A1161" s="123" t="s">
        <v>2969</v>
      </c>
      <c r="B1161" s="123" t="s">
        <v>2929</v>
      </c>
      <c r="C1161" s="123" t="s">
        <v>1276</v>
      </c>
      <c r="D1161" s="123" t="s">
        <v>1277</v>
      </c>
      <c r="E1161" s="123" t="s">
        <v>2900</v>
      </c>
      <c r="F1161" s="124">
        <v>495390500</v>
      </c>
      <c r="G1161" s="124">
        <v>495390500</v>
      </c>
      <c r="H1161" s="124">
        <v>495390500</v>
      </c>
      <c r="I1161" s="125" t="s">
        <v>504</v>
      </c>
      <c r="J1161" s="125" t="s">
        <v>1265</v>
      </c>
    </row>
    <row r="1162" spans="1:10" ht="10.5" hidden="1" x14ac:dyDescent="0.25">
      <c r="A1162" s="126" t="s">
        <v>2970</v>
      </c>
      <c r="B1162" s="126" t="s">
        <v>2971</v>
      </c>
      <c r="C1162" s="126" t="s">
        <v>1248</v>
      </c>
      <c r="D1162" s="126" t="s">
        <v>1248</v>
      </c>
      <c r="E1162" s="126" t="s">
        <v>1248</v>
      </c>
      <c r="F1162" s="127">
        <v>1</v>
      </c>
      <c r="G1162" s="127">
        <v>0</v>
      </c>
      <c r="H1162" s="127">
        <v>0</v>
      </c>
      <c r="I1162" s="128" t="s">
        <v>504</v>
      </c>
      <c r="J1162" s="128" t="s">
        <v>10</v>
      </c>
    </row>
    <row r="1163" spans="1:10" hidden="1" x14ac:dyDescent="0.2">
      <c r="A1163" s="123" t="s">
        <v>2972</v>
      </c>
      <c r="B1163" s="123" t="s">
        <v>2319</v>
      </c>
      <c r="C1163" s="123" t="s">
        <v>1292</v>
      </c>
      <c r="D1163" s="123" t="s">
        <v>1293</v>
      </c>
      <c r="E1163" s="123" t="s">
        <v>2900</v>
      </c>
      <c r="F1163" s="124">
        <v>0.82</v>
      </c>
      <c r="G1163" s="124">
        <v>0</v>
      </c>
      <c r="H1163" s="124">
        <v>0</v>
      </c>
      <c r="I1163" s="125" t="s">
        <v>504</v>
      </c>
      <c r="J1163" s="125" t="s">
        <v>1265</v>
      </c>
    </row>
    <row r="1164" spans="1:10" hidden="1" x14ac:dyDescent="0.2">
      <c r="A1164" s="123" t="s">
        <v>2972</v>
      </c>
      <c r="B1164" s="123" t="s">
        <v>2319</v>
      </c>
      <c r="C1164" s="123" t="s">
        <v>1276</v>
      </c>
      <c r="D1164" s="123" t="s">
        <v>1277</v>
      </c>
      <c r="E1164" s="123" t="s">
        <v>2900</v>
      </c>
      <c r="F1164" s="124">
        <v>0.18</v>
      </c>
      <c r="G1164" s="124">
        <v>0</v>
      </c>
      <c r="H1164" s="124">
        <v>0</v>
      </c>
      <c r="I1164" s="125" t="s">
        <v>504</v>
      </c>
      <c r="J1164" s="125" t="s">
        <v>1265</v>
      </c>
    </row>
    <row r="1165" spans="1:10" ht="10.5" hidden="1" x14ac:dyDescent="0.25">
      <c r="A1165" s="126" t="s">
        <v>2973</v>
      </c>
      <c r="B1165" s="126" t="s">
        <v>2974</v>
      </c>
      <c r="C1165" s="126" t="s">
        <v>1248</v>
      </c>
      <c r="D1165" s="126" t="s">
        <v>1248</v>
      </c>
      <c r="E1165" s="126" t="s">
        <v>1248</v>
      </c>
      <c r="F1165" s="127">
        <v>127808657</v>
      </c>
      <c r="G1165" s="127">
        <v>124607501.55</v>
      </c>
      <c r="H1165" s="127">
        <v>0</v>
      </c>
      <c r="I1165" s="128" t="s">
        <v>504</v>
      </c>
      <c r="J1165" s="128" t="s">
        <v>10</v>
      </c>
    </row>
    <row r="1166" spans="1:10" hidden="1" x14ac:dyDescent="0.2">
      <c r="A1166" s="123" t="s">
        <v>2975</v>
      </c>
      <c r="B1166" s="123" t="s">
        <v>1850</v>
      </c>
      <c r="C1166" s="123" t="s">
        <v>1262</v>
      </c>
      <c r="D1166" s="123" t="s">
        <v>1263</v>
      </c>
      <c r="E1166" s="123" t="s">
        <v>2900</v>
      </c>
      <c r="F1166" s="124">
        <v>82412737</v>
      </c>
      <c r="G1166" s="124">
        <v>79211581.549999997</v>
      </c>
      <c r="H1166" s="124">
        <v>0</v>
      </c>
      <c r="I1166" s="125" t="s">
        <v>504</v>
      </c>
      <c r="J1166" s="125" t="s">
        <v>1265</v>
      </c>
    </row>
    <row r="1167" spans="1:10" hidden="1" x14ac:dyDescent="0.2">
      <c r="A1167" s="123" t="s">
        <v>2975</v>
      </c>
      <c r="B1167" s="123" t="s">
        <v>1850</v>
      </c>
      <c r="C1167" s="123" t="s">
        <v>1292</v>
      </c>
      <c r="D1167" s="123" t="s">
        <v>1293</v>
      </c>
      <c r="E1167" s="123" t="s">
        <v>2900</v>
      </c>
      <c r="F1167" s="124">
        <v>37440860</v>
      </c>
      <c r="G1167" s="124">
        <v>37440860</v>
      </c>
      <c r="H1167" s="124">
        <v>0</v>
      </c>
      <c r="I1167" s="125" t="s">
        <v>504</v>
      </c>
      <c r="J1167" s="125" t="s">
        <v>1265</v>
      </c>
    </row>
    <row r="1168" spans="1:10" hidden="1" x14ac:dyDescent="0.2">
      <c r="A1168" s="123" t="s">
        <v>2975</v>
      </c>
      <c r="B1168" s="123" t="s">
        <v>1850</v>
      </c>
      <c r="C1168" s="123" t="s">
        <v>2152</v>
      </c>
      <c r="D1168" s="123" t="s">
        <v>2153</v>
      </c>
      <c r="E1168" s="123" t="s">
        <v>2900</v>
      </c>
      <c r="F1168" s="124">
        <v>7955060</v>
      </c>
      <c r="G1168" s="124">
        <v>7955060</v>
      </c>
      <c r="H1168" s="124">
        <v>0</v>
      </c>
      <c r="I1168" s="125" t="s">
        <v>504</v>
      </c>
      <c r="J1168" s="125" t="s">
        <v>1265</v>
      </c>
    </row>
    <row r="1169" spans="1:10" hidden="1" x14ac:dyDescent="0.2">
      <c r="A1169" s="123" t="s">
        <v>2976</v>
      </c>
      <c r="B1169" s="123" t="s">
        <v>2977</v>
      </c>
      <c r="C1169" s="123" t="s">
        <v>1248</v>
      </c>
      <c r="D1169" s="123" t="s">
        <v>1248</v>
      </c>
      <c r="E1169" s="123" t="s">
        <v>1248</v>
      </c>
      <c r="F1169" s="124">
        <v>64997073</v>
      </c>
      <c r="G1169" s="124">
        <v>58970070.899999999</v>
      </c>
      <c r="H1169" s="124">
        <v>58604274.899999999</v>
      </c>
      <c r="I1169" s="125"/>
      <c r="J1169" s="125"/>
    </row>
    <row r="1170" spans="1:10" ht="10.5" hidden="1" x14ac:dyDescent="0.25">
      <c r="A1170" s="126" t="s">
        <v>2978</v>
      </c>
      <c r="B1170" s="126" t="s">
        <v>2979</v>
      </c>
      <c r="C1170" s="126" t="s">
        <v>1248</v>
      </c>
      <c r="D1170" s="126" t="s">
        <v>1248</v>
      </c>
      <c r="E1170" s="126" t="s">
        <v>1248</v>
      </c>
      <c r="F1170" s="127">
        <v>64997073</v>
      </c>
      <c r="G1170" s="127">
        <v>58970070.899999999</v>
      </c>
      <c r="H1170" s="127">
        <v>58604274.899999999</v>
      </c>
      <c r="I1170" s="128" t="s">
        <v>504</v>
      </c>
      <c r="J1170" s="128" t="s">
        <v>10</v>
      </c>
    </row>
    <row r="1171" spans="1:10" hidden="1" x14ac:dyDescent="0.2">
      <c r="A1171" s="123" t="s">
        <v>2980</v>
      </c>
      <c r="B1171" s="123" t="s">
        <v>1850</v>
      </c>
      <c r="C1171" s="123" t="s">
        <v>1292</v>
      </c>
      <c r="D1171" s="123" t="s">
        <v>1293</v>
      </c>
      <c r="E1171" s="123" t="s">
        <v>2900</v>
      </c>
      <c r="F1171" s="124">
        <v>64997073</v>
      </c>
      <c r="G1171" s="124">
        <v>58970070.899999999</v>
      </c>
      <c r="H1171" s="124">
        <v>58604274.899999999</v>
      </c>
      <c r="I1171" s="125" t="s">
        <v>504</v>
      </c>
      <c r="J1171" s="125" t="s">
        <v>1265</v>
      </c>
    </row>
    <row r="1172" spans="1:10" ht="10.5" hidden="1" x14ac:dyDescent="0.25">
      <c r="A1172" s="126" t="s">
        <v>2981</v>
      </c>
      <c r="B1172" s="126" t="s">
        <v>2982</v>
      </c>
      <c r="C1172" s="126" t="s">
        <v>1248</v>
      </c>
      <c r="D1172" s="126" t="s">
        <v>1248</v>
      </c>
      <c r="E1172" s="126" t="s">
        <v>1248</v>
      </c>
      <c r="F1172" s="127">
        <v>0.3</v>
      </c>
      <c r="G1172" s="127">
        <v>0</v>
      </c>
      <c r="H1172" s="127">
        <v>0</v>
      </c>
      <c r="I1172" s="128" t="s">
        <v>504</v>
      </c>
      <c r="J1172" s="128" t="s">
        <v>10</v>
      </c>
    </row>
    <row r="1173" spans="1:10" hidden="1" x14ac:dyDescent="0.2">
      <c r="A1173" s="123" t="s">
        <v>2983</v>
      </c>
      <c r="B1173" s="123" t="s">
        <v>2984</v>
      </c>
      <c r="C1173" s="123" t="s">
        <v>1262</v>
      </c>
      <c r="D1173" s="123" t="s">
        <v>1263</v>
      </c>
      <c r="E1173" s="123" t="s">
        <v>2900</v>
      </c>
      <c r="F1173" s="124">
        <v>0</v>
      </c>
      <c r="G1173" s="124">
        <v>0</v>
      </c>
      <c r="H1173" s="124">
        <v>0</v>
      </c>
      <c r="I1173" s="125" t="s">
        <v>504</v>
      </c>
      <c r="J1173" s="125" t="s">
        <v>1265</v>
      </c>
    </row>
    <row r="1174" spans="1:10" hidden="1" x14ac:dyDescent="0.2">
      <c r="A1174" s="123" t="s">
        <v>2985</v>
      </c>
      <c r="B1174" s="123" t="s">
        <v>2986</v>
      </c>
      <c r="C1174" s="123" t="s">
        <v>2152</v>
      </c>
      <c r="D1174" s="123" t="s">
        <v>2153</v>
      </c>
      <c r="E1174" s="123" t="s">
        <v>2900</v>
      </c>
      <c r="F1174" s="124">
        <v>0.3</v>
      </c>
      <c r="G1174" s="124">
        <v>0</v>
      </c>
      <c r="H1174" s="124">
        <v>0</v>
      </c>
      <c r="I1174" s="125" t="s">
        <v>504</v>
      </c>
      <c r="J1174" s="125" t="s">
        <v>1265</v>
      </c>
    </row>
    <row r="1175" spans="1:10" hidden="1" x14ac:dyDescent="0.2">
      <c r="A1175" s="123" t="s">
        <v>2987</v>
      </c>
      <c r="B1175" s="123" t="s">
        <v>2988</v>
      </c>
      <c r="C1175" s="123" t="s">
        <v>2150</v>
      </c>
      <c r="D1175" s="123" t="s">
        <v>2151</v>
      </c>
      <c r="E1175" s="123" t="s">
        <v>2900</v>
      </c>
      <c r="F1175" s="124">
        <v>0</v>
      </c>
      <c r="G1175" s="124">
        <v>0</v>
      </c>
      <c r="H1175" s="124">
        <v>0</v>
      </c>
      <c r="I1175" s="125" t="s">
        <v>504</v>
      </c>
      <c r="J1175" s="125" t="s">
        <v>1265</v>
      </c>
    </row>
    <row r="1176" spans="1:10" hidden="1" x14ac:dyDescent="0.2">
      <c r="A1176" s="123" t="s">
        <v>2987</v>
      </c>
      <c r="B1176" s="123" t="s">
        <v>2988</v>
      </c>
      <c r="C1176" s="123" t="s">
        <v>2215</v>
      </c>
      <c r="D1176" s="123" t="s">
        <v>2216</v>
      </c>
      <c r="E1176" s="123" t="s">
        <v>2900</v>
      </c>
      <c r="F1176" s="124">
        <v>0</v>
      </c>
      <c r="G1176" s="124">
        <v>0</v>
      </c>
      <c r="H1176" s="124">
        <v>0</v>
      </c>
      <c r="I1176" s="125" t="s">
        <v>504</v>
      </c>
      <c r="J1176" s="125" t="s">
        <v>1265</v>
      </c>
    </row>
    <row r="1177" spans="1:10" hidden="1" x14ac:dyDescent="0.2">
      <c r="A1177" s="123" t="s">
        <v>2989</v>
      </c>
      <c r="B1177" s="123" t="s">
        <v>2990</v>
      </c>
      <c r="C1177" s="123" t="s">
        <v>1292</v>
      </c>
      <c r="D1177" s="123" t="s">
        <v>1293</v>
      </c>
      <c r="E1177" s="123" t="s">
        <v>2900</v>
      </c>
      <c r="F1177" s="124">
        <v>0</v>
      </c>
      <c r="G1177" s="124">
        <v>0</v>
      </c>
      <c r="H1177" s="124">
        <v>0</v>
      </c>
      <c r="I1177" s="125" t="s">
        <v>504</v>
      </c>
      <c r="J1177" s="125" t="s">
        <v>1265</v>
      </c>
    </row>
    <row r="1178" spans="1:10" hidden="1" x14ac:dyDescent="0.2">
      <c r="A1178" s="123" t="s">
        <v>2991</v>
      </c>
      <c r="B1178" s="123" t="s">
        <v>2992</v>
      </c>
      <c r="C1178" s="123" t="s">
        <v>1292</v>
      </c>
      <c r="D1178" s="123" t="s">
        <v>1293</v>
      </c>
      <c r="E1178" s="123" t="s">
        <v>2900</v>
      </c>
      <c r="F1178" s="124">
        <v>0</v>
      </c>
      <c r="G1178" s="124">
        <v>0</v>
      </c>
      <c r="H1178" s="124">
        <v>0</v>
      </c>
      <c r="I1178" s="125" t="s">
        <v>504</v>
      </c>
      <c r="J1178" s="125" t="s">
        <v>1265</v>
      </c>
    </row>
    <row r="1179" spans="1:10" hidden="1" x14ac:dyDescent="0.2">
      <c r="A1179" s="123" t="s">
        <v>2993</v>
      </c>
      <c r="B1179" s="123" t="s">
        <v>2994</v>
      </c>
      <c r="C1179" s="123" t="s">
        <v>1292</v>
      </c>
      <c r="D1179" s="123" t="s">
        <v>1293</v>
      </c>
      <c r="E1179" s="123" t="s">
        <v>2900</v>
      </c>
      <c r="F1179" s="124">
        <v>0</v>
      </c>
      <c r="G1179" s="124">
        <v>0</v>
      </c>
      <c r="H1179" s="124">
        <v>0</v>
      </c>
      <c r="I1179" s="125" t="s">
        <v>504</v>
      </c>
      <c r="J1179" s="125" t="s">
        <v>1265</v>
      </c>
    </row>
    <row r="1180" spans="1:10" hidden="1" x14ac:dyDescent="0.2">
      <c r="A1180" s="123" t="s">
        <v>2995</v>
      </c>
      <c r="B1180" s="123" t="s">
        <v>2996</v>
      </c>
      <c r="C1180" s="123" t="s">
        <v>1292</v>
      </c>
      <c r="D1180" s="123" t="s">
        <v>1293</v>
      </c>
      <c r="E1180" s="123" t="s">
        <v>2900</v>
      </c>
      <c r="F1180" s="124">
        <v>0</v>
      </c>
      <c r="G1180" s="124">
        <v>0</v>
      </c>
      <c r="H1180" s="124">
        <v>0</v>
      </c>
      <c r="I1180" s="125" t="s">
        <v>504</v>
      </c>
      <c r="J1180" s="125" t="s">
        <v>1265</v>
      </c>
    </row>
    <row r="1181" spans="1:10" hidden="1" x14ac:dyDescent="0.2">
      <c r="A1181" s="123" t="s">
        <v>2997</v>
      </c>
      <c r="B1181" s="123" t="s">
        <v>2998</v>
      </c>
      <c r="C1181" s="123" t="s">
        <v>1292</v>
      </c>
      <c r="D1181" s="123" t="s">
        <v>1293</v>
      </c>
      <c r="E1181" s="123" t="s">
        <v>2900</v>
      </c>
      <c r="F1181" s="124">
        <v>0</v>
      </c>
      <c r="G1181" s="124">
        <v>0</v>
      </c>
      <c r="H1181" s="124">
        <v>0</v>
      </c>
      <c r="I1181" s="125" t="s">
        <v>504</v>
      </c>
      <c r="J1181" s="125" t="s">
        <v>1265</v>
      </c>
    </row>
    <row r="1182" spans="1:10" hidden="1" x14ac:dyDescent="0.2">
      <c r="A1182" s="123" t="s">
        <v>2999</v>
      </c>
      <c r="B1182" s="123" t="s">
        <v>3000</v>
      </c>
      <c r="C1182" s="123" t="s">
        <v>1292</v>
      </c>
      <c r="D1182" s="123" t="s">
        <v>1293</v>
      </c>
      <c r="E1182" s="123" t="s">
        <v>2900</v>
      </c>
      <c r="F1182" s="124">
        <v>0</v>
      </c>
      <c r="G1182" s="124">
        <v>0</v>
      </c>
      <c r="H1182" s="124">
        <v>0</v>
      </c>
      <c r="I1182" s="125" t="s">
        <v>504</v>
      </c>
      <c r="J1182" s="125" t="s">
        <v>1265</v>
      </c>
    </row>
    <row r="1183" spans="1:10" hidden="1" x14ac:dyDescent="0.2">
      <c r="A1183" s="123" t="s">
        <v>3001</v>
      </c>
      <c r="B1183" s="123" t="s">
        <v>3002</v>
      </c>
      <c r="C1183" s="123" t="s">
        <v>1248</v>
      </c>
      <c r="D1183" s="123" t="s">
        <v>1248</v>
      </c>
      <c r="E1183" s="123" t="s">
        <v>1248</v>
      </c>
      <c r="F1183" s="124">
        <v>25575009493.07</v>
      </c>
      <c r="G1183" s="124">
        <v>22179416103.709999</v>
      </c>
      <c r="H1183" s="124">
        <v>14350110784.15</v>
      </c>
      <c r="I1183" s="125"/>
      <c r="J1183" s="125"/>
    </row>
    <row r="1184" spans="1:10" hidden="1" x14ac:dyDescent="0.2">
      <c r="A1184" s="123" t="s">
        <v>3003</v>
      </c>
      <c r="B1184" s="123" t="s">
        <v>2893</v>
      </c>
      <c r="C1184" s="123" t="s">
        <v>1248</v>
      </c>
      <c r="D1184" s="123" t="s">
        <v>1248</v>
      </c>
      <c r="E1184" s="123" t="s">
        <v>1248</v>
      </c>
      <c r="F1184" s="124">
        <v>25575009493.07</v>
      </c>
      <c r="G1184" s="124">
        <v>22179416103.709999</v>
      </c>
      <c r="H1184" s="124">
        <v>14350110784.15</v>
      </c>
      <c r="I1184" s="125"/>
      <c r="J1184" s="125"/>
    </row>
    <row r="1185" spans="1:10" hidden="1" x14ac:dyDescent="0.2">
      <c r="A1185" s="123" t="s">
        <v>3004</v>
      </c>
      <c r="B1185" s="123" t="s">
        <v>3005</v>
      </c>
      <c r="C1185" s="123" t="s">
        <v>1248</v>
      </c>
      <c r="D1185" s="123" t="s">
        <v>1248</v>
      </c>
      <c r="E1185" s="123" t="s">
        <v>1248</v>
      </c>
      <c r="F1185" s="124">
        <v>79996839</v>
      </c>
      <c r="G1185" s="124">
        <v>55865900</v>
      </c>
      <c r="H1185" s="124">
        <v>0</v>
      </c>
      <c r="I1185" s="125"/>
      <c r="J1185" s="125"/>
    </row>
    <row r="1186" spans="1:10" ht="10.5" hidden="1" x14ac:dyDescent="0.25">
      <c r="A1186" s="126" t="s">
        <v>3006</v>
      </c>
      <c r="B1186" s="126" t="s">
        <v>3007</v>
      </c>
      <c r="C1186" s="126" t="s">
        <v>1248</v>
      </c>
      <c r="D1186" s="126" t="s">
        <v>1248</v>
      </c>
      <c r="E1186" s="126" t="s">
        <v>1248</v>
      </c>
      <c r="F1186" s="127">
        <v>79996839</v>
      </c>
      <c r="G1186" s="127">
        <v>55865900</v>
      </c>
      <c r="H1186" s="127">
        <v>0</v>
      </c>
      <c r="I1186" s="128" t="s">
        <v>509</v>
      </c>
      <c r="J1186" s="128" t="s">
        <v>10</v>
      </c>
    </row>
    <row r="1187" spans="1:10" hidden="1" x14ac:dyDescent="0.2">
      <c r="A1187" s="123" t="s">
        <v>3008</v>
      </c>
      <c r="B1187" s="123" t="s">
        <v>2434</v>
      </c>
      <c r="C1187" s="123" t="s">
        <v>1276</v>
      </c>
      <c r="D1187" s="123" t="s">
        <v>1277</v>
      </c>
      <c r="E1187" s="123" t="s">
        <v>2900</v>
      </c>
      <c r="F1187" s="124">
        <v>79996839</v>
      </c>
      <c r="G1187" s="124">
        <v>55865900</v>
      </c>
      <c r="H1187" s="124">
        <v>0</v>
      </c>
      <c r="I1187" s="125" t="s">
        <v>509</v>
      </c>
      <c r="J1187" s="125" t="s">
        <v>1265</v>
      </c>
    </row>
    <row r="1188" spans="1:10" hidden="1" x14ac:dyDescent="0.2">
      <c r="A1188" s="123" t="s">
        <v>3009</v>
      </c>
      <c r="B1188" s="123" t="s">
        <v>3010</v>
      </c>
      <c r="C1188" s="123" t="s">
        <v>1248</v>
      </c>
      <c r="D1188" s="123" t="s">
        <v>1248</v>
      </c>
      <c r="E1188" s="123" t="s">
        <v>1248</v>
      </c>
      <c r="F1188" s="124">
        <v>984055156</v>
      </c>
      <c r="G1188" s="124">
        <v>984055155.23000002</v>
      </c>
      <c r="H1188" s="124">
        <v>984055155.23000002</v>
      </c>
      <c r="I1188" s="125"/>
      <c r="J1188" s="125"/>
    </row>
    <row r="1189" spans="1:10" ht="10.5" hidden="1" x14ac:dyDescent="0.25">
      <c r="A1189" s="126" t="s">
        <v>3011</v>
      </c>
      <c r="B1189" s="126" t="s">
        <v>3012</v>
      </c>
      <c r="C1189" s="126" t="s">
        <v>1248</v>
      </c>
      <c r="D1189" s="126" t="s">
        <v>1248</v>
      </c>
      <c r="E1189" s="126" t="s">
        <v>1248</v>
      </c>
      <c r="F1189" s="127">
        <v>984055156</v>
      </c>
      <c r="G1189" s="127">
        <v>984055155.23000002</v>
      </c>
      <c r="H1189" s="127">
        <v>984055155.23000002</v>
      </c>
      <c r="I1189" s="128" t="s">
        <v>504</v>
      </c>
      <c r="J1189" s="128" t="s">
        <v>10</v>
      </c>
    </row>
    <row r="1190" spans="1:10" hidden="1" x14ac:dyDescent="0.2">
      <c r="A1190" s="123" t="s">
        <v>3013</v>
      </c>
      <c r="B1190" s="123" t="s">
        <v>2251</v>
      </c>
      <c r="C1190" s="123" t="s">
        <v>3014</v>
      </c>
      <c r="D1190" s="123" t="s">
        <v>3015</v>
      </c>
      <c r="E1190" s="123" t="s">
        <v>2900</v>
      </c>
      <c r="F1190" s="124">
        <v>984055156</v>
      </c>
      <c r="G1190" s="124">
        <v>984055155.23000002</v>
      </c>
      <c r="H1190" s="124">
        <v>984055155.23000002</v>
      </c>
      <c r="I1190" s="125" t="s">
        <v>504</v>
      </c>
      <c r="J1190" s="125" t="s">
        <v>1265</v>
      </c>
    </row>
    <row r="1191" spans="1:10" hidden="1" x14ac:dyDescent="0.2">
      <c r="A1191" s="123" t="s">
        <v>3016</v>
      </c>
      <c r="B1191" s="123" t="s">
        <v>3017</v>
      </c>
      <c r="C1191" s="123" t="s">
        <v>1248</v>
      </c>
      <c r="D1191" s="123" t="s">
        <v>1248</v>
      </c>
      <c r="E1191" s="123" t="s">
        <v>1248</v>
      </c>
      <c r="F1191" s="124">
        <v>714016992.32000005</v>
      </c>
      <c r="G1191" s="124">
        <v>694212931.20000005</v>
      </c>
      <c r="H1191" s="124">
        <v>694212931.20000005</v>
      </c>
      <c r="I1191" s="125"/>
      <c r="J1191" s="125"/>
    </row>
    <row r="1192" spans="1:10" ht="10.5" hidden="1" x14ac:dyDescent="0.25">
      <c r="A1192" s="126" t="s">
        <v>3018</v>
      </c>
      <c r="B1192" s="126" t="s">
        <v>3019</v>
      </c>
      <c r="C1192" s="126" t="s">
        <v>1248</v>
      </c>
      <c r="D1192" s="126" t="s">
        <v>1248</v>
      </c>
      <c r="E1192" s="126" t="s">
        <v>1248</v>
      </c>
      <c r="F1192" s="127">
        <v>197677326</v>
      </c>
      <c r="G1192" s="127">
        <v>197677326</v>
      </c>
      <c r="H1192" s="127">
        <v>197677326</v>
      </c>
      <c r="I1192" s="128" t="s">
        <v>504</v>
      </c>
      <c r="J1192" s="128" t="s">
        <v>10</v>
      </c>
    </row>
    <row r="1193" spans="1:10" hidden="1" x14ac:dyDescent="0.2">
      <c r="A1193" s="123" t="s">
        <v>3020</v>
      </c>
      <c r="B1193" s="123" t="s">
        <v>3021</v>
      </c>
      <c r="C1193" s="123" t="s">
        <v>1276</v>
      </c>
      <c r="D1193" s="123" t="s">
        <v>1277</v>
      </c>
      <c r="E1193" s="123" t="s">
        <v>2900</v>
      </c>
      <c r="F1193" s="124">
        <v>197677326</v>
      </c>
      <c r="G1193" s="124">
        <v>197677326</v>
      </c>
      <c r="H1193" s="124">
        <v>197677326</v>
      </c>
      <c r="I1193" s="125" t="s">
        <v>504</v>
      </c>
      <c r="J1193" s="125" t="s">
        <v>1265</v>
      </c>
    </row>
    <row r="1194" spans="1:10" ht="10.5" hidden="1" x14ac:dyDescent="0.25">
      <c r="A1194" s="126" t="s">
        <v>3022</v>
      </c>
      <c r="B1194" s="126" t="s">
        <v>3023</v>
      </c>
      <c r="C1194" s="126" t="s">
        <v>1248</v>
      </c>
      <c r="D1194" s="126" t="s">
        <v>1248</v>
      </c>
      <c r="E1194" s="126" t="s">
        <v>1248</v>
      </c>
      <c r="F1194" s="127">
        <v>516339666.31999999</v>
      </c>
      <c r="G1194" s="127">
        <v>496535605.19999999</v>
      </c>
      <c r="H1194" s="127">
        <v>496535605.19999999</v>
      </c>
      <c r="I1194" s="128" t="s">
        <v>504</v>
      </c>
      <c r="J1194" s="128" t="s">
        <v>10</v>
      </c>
    </row>
    <row r="1195" spans="1:10" hidden="1" x14ac:dyDescent="0.2">
      <c r="A1195" s="123" t="s">
        <v>3024</v>
      </c>
      <c r="B1195" s="123" t="s">
        <v>3025</v>
      </c>
      <c r="C1195" s="123" t="s">
        <v>1262</v>
      </c>
      <c r="D1195" s="123" t="s">
        <v>1263</v>
      </c>
      <c r="E1195" s="123" t="s">
        <v>2900</v>
      </c>
      <c r="F1195" s="124">
        <v>221092220</v>
      </c>
      <c r="G1195" s="124">
        <v>218209902.19999999</v>
      </c>
      <c r="H1195" s="124">
        <v>218209902.19999999</v>
      </c>
      <c r="I1195" s="125" t="s">
        <v>504</v>
      </c>
      <c r="J1195" s="125" t="s">
        <v>1265</v>
      </c>
    </row>
    <row r="1196" spans="1:10" hidden="1" x14ac:dyDescent="0.2">
      <c r="A1196" s="123" t="s">
        <v>3024</v>
      </c>
      <c r="B1196" s="123" t="s">
        <v>3025</v>
      </c>
      <c r="C1196" s="123" t="s">
        <v>1292</v>
      </c>
      <c r="D1196" s="123" t="s">
        <v>1293</v>
      </c>
      <c r="E1196" s="123" t="s">
        <v>2900</v>
      </c>
      <c r="F1196" s="124">
        <v>295247446.31999999</v>
      </c>
      <c r="G1196" s="124">
        <v>278325703</v>
      </c>
      <c r="H1196" s="124">
        <v>278325703</v>
      </c>
      <c r="I1196" s="125" t="s">
        <v>504</v>
      </c>
      <c r="J1196" s="125" t="s">
        <v>1265</v>
      </c>
    </row>
    <row r="1197" spans="1:10" hidden="1" x14ac:dyDescent="0.2">
      <c r="A1197" s="123" t="s">
        <v>3026</v>
      </c>
      <c r="B1197" s="123" t="s">
        <v>3027</v>
      </c>
      <c r="C1197" s="123" t="s">
        <v>1248</v>
      </c>
      <c r="D1197" s="123" t="s">
        <v>1248</v>
      </c>
      <c r="E1197" s="123" t="s">
        <v>1248</v>
      </c>
      <c r="F1197" s="124">
        <v>0</v>
      </c>
      <c r="G1197" s="124">
        <v>0</v>
      </c>
      <c r="H1197" s="124">
        <v>0</v>
      </c>
      <c r="I1197" s="125"/>
      <c r="J1197" s="125"/>
    </row>
    <row r="1198" spans="1:10" ht="10.5" hidden="1" x14ac:dyDescent="0.25">
      <c r="A1198" s="126" t="s">
        <v>3028</v>
      </c>
      <c r="B1198" s="126" t="s">
        <v>3023</v>
      </c>
      <c r="C1198" s="126" t="s">
        <v>1248</v>
      </c>
      <c r="D1198" s="126" t="s">
        <v>1248</v>
      </c>
      <c r="E1198" s="126" t="s">
        <v>1248</v>
      </c>
      <c r="F1198" s="127">
        <v>0</v>
      </c>
      <c r="G1198" s="127">
        <v>0</v>
      </c>
      <c r="H1198" s="127">
        <v>0</v>
      </c>
      <c r="I1198" s="128" t="s">
        <v>504</v>
      </c>
      <c r="J1198" s="128" t="s">
        <v>10</v>
      </c>
    </row>
    <row r="1199" spans="1:10" hidden="1" x14ac:dyDescent="0.2">
      <c r="A1199" s="123" t="s">
        <v>3029</v>
      </c>
      <c r="B1199" s="123" t="s">
        <v>3025</v>
      </c>
      <c r="C1199" s="123" t="s">
        <v>1262</v>
      </c>
      <c r="D1199" s="123" t="s">
        <v>1263</v>
      </c>
      <c r="E1199" s="123" t="s">
        <v>2900</v>
      </c>
      <c r="F1199" s="124">
        <v>0</v>
      </c>
      <c r="G1199" s="124">
        <v>0</v>
      </c>
      <c r="H1199" s="124">
        <v>0</v>
      </c>
      <c r="I1199" s="125" t="s">
        <v>504</v>
      </c>
      <c r="J1199" s="125" t="s">
        <v>1265</v>
      </c>
    </row>
    <row r="1200" spans="1:10" hidden="1" x14ac:dyDescent="0.2">
      <c r="A1200" s="123" t="s">
        <v>3029</v>
      </c>
      <c r="B1200" s="123" t="s">
        <v>3025</v>
      </c>
      <c r="C1200" s="123" t="s">
        <v>1292</v>
      </c>
      <c r="D1200" s="123" t="s">
        <v>1293</v>
      </c>
      <c r="E1200" s="123" t="s">
        <v>2900</v>
      </c>
      <c r="F1200" s="124">
        <v>0</v>
      </c>
      <c r="G1200" s="124">
        <v>0</v>
      </c>
      <c r="H1200" s="124">
        <v>0</v>
      </c>
      <c r="I1200" s="125" t="s">
        <v>504</v>
      </c>
      <c r="J1200" s="125" t="s">
        <v>1265</v>
      </c>
    </row>
    <row r="1201" spans="1:10" hidden="1" x14ac:dyDescent="0.2">
      <c r="A1201" s="123" t="s">
        <v>3030</v>
      </c>
      <c r="B1201" s="123" t="s">
        <v>3031</v>
      </c>
      <c r="C1201" s="123" t="s">
        <v>1248</v>
      </c>
      <c r="D1201" s="123" t="s">
        <v>1248</v>
      </c>
      <c r="E1201" s="123" t="s">
        <v>1248</v>
      </c>
      <c r="F1201" s="124">
        <v>955749742.79999995</v>
      </c>
      <c r="G1201" s="124">
        <v>484135541.27999997</v>
      </c>
      <c r="H1201" s="124">
        <v>418819743.22000003</v>
      </c>
      <c r="I1201" s="125"/>
      <c r="J1201" s="125"/>
    </row>
    <row r="1202" spans="1:10" ht="10.5" hidden="1" x14ac:dyDescent="0.25">
      <c r="A1202" s="126" t="s">
        <v>3032</v>
      </c>
      <c r="B1202" s="126" t="s">
        <v>3033</v>
      </c>
      <c r="C1202" s="126" t="s">
        <v>1248</v>
      </c>
      <c r="D1202" s="126" t="s">
        <v>1248</v>
      </c>
      <c r="E1202" s="126" t="s">
        <v>1248</v>
      </c>
      <c r="F1202" s="127">
        <v>655749742.79999995</v>
      </c>
      <c r="G1202" s="127">
        <v>484135541.27999997</v>
      </c>
      <c r="H1202" s="127">
        <v>418819743.22000003</v>
      </c>
      <c r="I1202" s="128" t="s">
        <v>504</v>
      </c>
      <c r="J1202" s="128" t="s">
        <v>10</v>
      </c>
    </row>
    <row r="1203" spans="1:10" hidden="1" x14ac:dyDescent="0.2">
      <c r="A1203" s="123" t="s">
        <v>3034</v>
      </c>
      <c r="B1203" s="123" t="s">
        <v>3035</v>
      </c>
      <c r="C1203" s="123" t="s">
        <v>1262</v>
      </c>
      <c r="D1203" s="123" t="s">
        <v>1263</v>
      </c>
      <c r="E1203" s="123" t="s">
        <v>2900</v>
      </c>
      <c r="F1203" s="124">
        <v>6233333.6699999999</v>
      </c>
      <c r="G1203" s="124">
        <v>0</v>
      </c>
      <c r="H1203" s="124">
        <v>0</v>
      </c>
      <c r="I1203" s="125" t="s">
        <v>504</v>
      </c>
      <c r="J1203" s="125" t="s">
        <v>1265</v>
      </c>
    </row>
    <row r="1204" spans="1:10" hidden="1" x14ac:dyDescent="0.2">
      <c r="A1204" s="123" t="s">
        <v>3034</v>
      </c>
      <c r="B1204" s="123" t="s">
        <v>3035</v>
      </c>
      <c r="C1204" s="123" t="s">
        <v>1292</v>
      </c>
      <c r="D1204" s="123" t="s">
        <v>1293</v>
      </c>
      <c r="E1204" s="123" t="s">
        <v>2900</v>
      </c>
      <c r="F1204" s="124">
        <v>70755024.329999998</v>
      </c>
      <c r="G1204" s="124">
        <v>0</v>
      </c>
      <c r="H1204" s="124">
        <v>0</v>
      </c>
      <c r="I1204" s="125" t="s">
        <v>504</v>
      </c>
      <c r="J1204" s="125" t="s">
        <v>1265</v>
      </c>
    </row>
    <row r="1205" spans="1:10" hidden="1" x14ac:dyDescent="0.2">
      <c r="A1205" s="123" t="s">
        <v>3034</v>
      </c>
      <c r="B1205" s="123" t="s">
        <v>3035</v>
      </c>
      <c r="C1205" s="123" t="s">
        <v>1276</v>
      </c>
      <c r="D1205" s="123" t="s">
        <v>1277</v>
      </c>
      <c r="E1205" s="123" t="s">
        <v>2900</v>
      </c>
      <c r="F1205" s="124">
        <v>85246675</v>
      </c>
      <c r="G1205" s="124">
        <v>0</v>
      </c>
      <c r="H1205" s="124">
        <v>0</v>
      </c>
      <c r="I1205" s="125" t="s">
        <v>504</v>
      </c>
      <c r="J1205" s="125" t="s">
        <v>1265</v>
      </c>
    </row>
    <row r="1206" spans="1:10" hidden="1" x14ac:dyDescent="0.2">
      <c r="A1206" s="123" t="s">
        <v>3036</v>
      </c>
      <c r="B1206" s="123" t="s">
        <v>3037</v>
      </c>
      <c r="C1206" s="123" t="s">
        <v>3038</v>
      </c>
      <c r="D1206" s="123" t="s">
        <v>3039</v>
      </c>
      <c r="E1206" s="123" t="s">
        <v>2900</v>
      </c>
      <c r="F1206" s="124">
        <v>280000000</v>
      </c>
      <c r="G1206" s="124">
        <v>270620831.48000002</v>
      </c>
      <c r="H1206" s="124">
        <v>270620831.48000002</v>
      </c>
      <c r="I1206" s="125" t="s">
        <v>504</v>
      </c>
      <c r="J1206" s="125" t="s">
        <v>1265</v>
      </c>
    </row>
    <row r="1207" spans="1:10" hidden="1" x14ac:dyDescent="0.2">
      <c r="A1207" s="123" t="s">
        <v>3036</v>
      </c>
      <c r="B1207" s="123" t="s">
        <v>3037</v>
      </c>
      <c r="C1207" s="123" t="s">
        <v>3040</v>
      </c>
      <c r="D1207" s="123" t="s">
        <v>3041</v>
      </c>
      <c r="E1207" s="123" t="s">
        <v>2900</v>
      </c>
      <c r="F1207" s="124">
        <v>213514709.80000001</v>
      </c>
      <c r="G1207" s="124">
        <v>213514709.80000001</v>
      </c>
      <c r="H1207" s="124">
        <v>148198911.74000001</v>
      </c>
      <c r="I1207" s="125" t="s">
        <v>504</v>
      </c>
      <c r="J1207" s="125" t="s">
        <v>1265</v>
      </c>
    </row>
    <row r="1208" spans="1:10" ht="10.5" hidden="1" x14ac:dyDescent="0.25">
      <c r="A1208" s="126" t="s">
        <v>3042</v>
      </c>
      <c r="B1208" s="126" t="s">
        <v>3043</v>
      </c>
      <c r="C1208" s="126" t="s">
        <v>1248</v>
      </c>
      <c r="D1208" s="126" t="s">
        <v>1248</v>
      </c>
      <c r="E1208" s="126" t="s">
        <v>1248</v>
      </c>
      <c r="F1208" s="127">
        <v>300000000</v>
      </c>
      <c r="G1208" s="127">
        <v>0</v>
      </c>
      <c r="H1208" s="127">
        <v>0</v>
      </c>
      <c r="I1208" s="128" t="s">
        <v>504</v>
      </c>
      <c r="J1208" s="128" t="s">
        <v>10</v>
      </c>
    </row>
    <row r="1209" spans="1:10" hidden="1" x14ac:dyDescent="0.2">
      <c r="A1209" s="123" t="s">
        <v>3044</v>
      </c>
      <c r="B1209" s="123" t="s">
        <v>3045</v>
      </c>
      <c r="C1209" s="123" t="s">
        <v>1276</v>
      </c>
      <c r="D1209" s="123" t="s">
        <v>1277</v>
      </c>
      <c r="E1209" s="123" t="s">
        <v>2900</v>
      </c>
      <c r="F1209" s="124">
        <v>300000000</v>
      </c>
      <c r="G1209" s="124">
        <v>0</v>
      </c>
      <c r="H1209" s="124">
        <v>0</v>
      </c>
      <c r="I1209" s="125" t="s">
        <v>504</v>
      </c>
      <c r="J1209" s="125" t="s">
        <v>1265</v>
      </c>
    </row>
    <row r="1210" spans="1:10" hidden="1" x14ac:dyDescent="0.2">
      <c r="A1210" s="123" t="s">
        <v>3046</v>
      </c>
      <c r="B1210" s="123" t="s">
        <v>3047</v>
      </c>
      <c r="C1210" s="123" t="s">
        <v>1248</v>
      </c>
      <c r="D1210" s="123" t="s">
        <v>1248</v>
      </c>
      <c r="E1210" s="123" t="s">
        <v>1248</v>
      </c>
      <c r="F1210" s="124">
        <v>2613493611</v>
      </c>
      <c r="G1210" s="124">
        <v>1899999891</v>
      </c>
      <c r="H1210" s="124">
        <v>1679465827</v>
      </c>
      <c r="I1210" s="125"/>
      <c r="J1210" s="125"/>
    </row>
    <row r="1211" spans="1:10" ht="10.5" hidden="1" x14ac:dyDescent="0.25">
      <c r="A1211" s="126" t="s">
        <v>3048</v>
      </c>
      <c r="B1211" s="126" t="s">
        <v>3049</v>
      </c>
      <c r="C1211" s="126" t="s">
        <v>1248</v>
      </c>
      <c r="D1211" s="126" t="s">
        <v>1248</v>
      </c>
      <c r="E1211" s="126" t="s">
        <v>1248</v>
      </c>
      <c r="F1211" s="127">
        <v>2613493611</v>
      </c>
      <c r="G1211" s="127">
        <v>1899999891</v>
      </c>
      <c r="H1211" s="127">
        <v>1679465827</v>
      </c>
      <c r="I1211" s="128" t="s">
        <v>504</v>
      </c>
      <c r="J1211" s="128" t="s">
        <v>10</v>
      </c>
    </row>
    <row r="1212" spans="1:10" hidden="1" x14ac:dyDescent="0.2">
      <c r="A1212" s="123" t="s">
        <v>3050</v>
      </c>
      <c r="B1212" s="123" t="s">
        <v>3051</v>
      </c>
      <c r="C1212" s="123" t="s">
        <v>1292</v>
      </c>
      <c r="D1212" s="123" t="s">
        <v>1293</v>
      </c>
      <c r="E1212" s="123" t="s">
        <v>2900</v>
      </c>
      <c r="F1212" s="124">
        <v>596039293.79999995</v>
      </c>
      <c r="G1212" s="124">
        <v>0</v>
      </c>
      <c r="H1212" s="124">
        <v>0</v>
      </c>
      <c r="I1212" s="125" t="s">
        <v>504</v>
      </c>
      <c r="J1212" s="125" t="s">
        <v>1265</v>
      </c>
    </row>
    <row r="1213" spans="1:10" hidden="1" x14ac:dyDescent="0.2">
      <c r="A1213" s="123" t="s">
        <v>3050</v>
      </c>
      <c r="B1213" s="123" t="s">
        <v>3051</v>
      </c>
      <c r="C1213" s="123" t="s">
        <v>3014</v>
      </c>
      <c r="D1213" s="123" t="s">
        <v>3015</v>
      </c>
      <c r="E1213" s="123" t="s">
        <v>2900</v>
      </c>
      <c r="F1213" s="124">
        <v>270534064</v>
      </c>
      <c r="G1213" s="124">
        <v>270534064</v>
      </c>
      <c r="H1213" s="124">
        <v>50000000</v>
      </c>
      <c r="I1213" s="125" t="s">
        <v>504</v>
      </c>
      <c r="J1213" s="125" t="s">
        <v>1265</v>
      </c>
    </row>
    <row r="1214" spans="1:10" hidden="1" x14ac:dyDescent="0.2">
      <c r="A1214" s="123" t="s">
        <v>3050</v>
      </c>
      <c r="B1214" s="123" t="s">
        <v>3051</v>
      </c>
      <c r="C1214" s="123" t="s">
        <v>3052</v>
      </c>
      <c r="D1214" s="123" t="s">
        <v>3053</v>
      </c>
      <c r="E1214" s="123" t="s">
        <v>2900</v>
      </c>
      <c r="F1214" s="124">
        <v>16348255</v>
      </c>
      <c r="G1214" s="124">
        <v>16348255</v>
      </c>
      <c r="H1214" s="124">
        <v>16348255</v>
      </c>
      <c r="I1214" s="125" t="s">
        <v>504</v>
      </c>
      <c r="J1214" s="125" t="s">
        <v>1265</v>
      </c>
    </row>
    <row r="1215" spans="1:10" hidden="1" x14ac:dyDescent="0.2">
      <c r="A1215" s="123" t="s">
        <v>3050</v>
      </c>
      <c r="B1215" s="123" t="s">
        <v>3051</v>
      </c>
      <c r="C1215" s="123" t="s">
        <v>3054</v>
      </c>
      <c r="D1215" s="123" t="s">
        <v>3055</v>
      </c>
      <c r="E1215" s="123" t="s">
        <v>2900</v>
      </c>
      <c r="F1215" s="124">
        <v>50818900</v>
      </c>
      <c r="G1215" s="124">
        <v>50818900</v>
      </c>
      <c r="H1215" s="124">
        <v>50818900</v>
      </c>
      <c r="I1215" s="125" t="s">
        <v>504</v>
      </c>
      <c r="J1215" s="125" t="s">
        <v>1265</v>
      </c>
    </row>
    <row r="1216" spans="1:10" hidden="1" x14ac:dyDescent="0.2">
      <c r="A1216" s="123" t="s">
        <v>3050</v>
      </c>
      <c r="B1216" s="123" t="s">
        <v>3051</v>
      </c>
      <c r="C1216" s="123" t="s">
        <v>1276</v>
      </c>
      <c r="D1216" s="123" t="s">
        <v>1277</v>
      </c>
      <c r="E1216" s="123" t="s">
        <v>2900</v>
      </c>
      <c r="F1216" s="124">
        <v>49960706.200000003</v>
      </c>
      <c r="G1216" s="124">
        <v>0</v>
      </c>
      <c r="H1216" s="124">
        <v>0</v>
      </c>
      <c r="I1216" s="125" t="s">
        <v>504</v>
      </c>
      <c r="J1216" s="125" t="s">
        <v>1265</v>
      </c>
    </row>
    <row r="1217" spans="1:10" hidden="1" x14ac:dyDescent="0.2">
      <c r="A1217" s="123" t="s">
        <v>3050</v>
      </c>
      <c r="B1217" s="123" t="s">
        <v>3051</v>
      </c>
      <c r="C1217" s="123" t="s">
        <v>3056</v>
      </c>
      <c r="D1217" s="123" t="s">
        <v>3057</v>
      </c>
      <c r="E1217" s="123" t="s">
        <v>2900</v>
      </c>
      <c r="F1217" s="124">
        <v>706553515</v>
      </c>
      <c r="G1217" s="124">
        <v>639059795</v>
      </c>
      <c r="H1217" s="124">
        <v>639059795</v>
      </c>
      <c r="I1217" s="125" t="s">
        <v>504</v>
      </c>
      <c r="J1217" s="125" t="s">
        <v>1265</v>
      </c>
    </row>
    <row r="1218" spans="1:10" hidden="1" x14ac:dyDescent="0.2">
      <c r="A1218" s="123" t="s">
        <v>3050</v>
      </c>
      <c r="B1218" s="123" t="s">
        <v>3051</v>
      </c>
      <c r="C1218" s="123" t="s">
        <v>3058</v>
      </c>
      <c r="D1218" s="123" t="s">
        <v>3059</v>
      </c>
      <c r="E1218" s="123" t="s">
        <v>2900</v>
      </c>
      <c r="F1218" s="124">
        <v>26272963</v>
      </c>
      <c r="G1218" s="124">
        <v>26272963</v>
      </c>
      <c r="H1218" s="124">
        <v>26272963</v>
      </c>
      <c r="I1218" s="125" t="s">
        <v>504</v>
      </c>
      <c r="J1218" s="125" t="s">
        <v>1265</v>
      </c>
    </row>
    <row r="1219" spans="1:10" hidden="1" x14ac:dyDescent="0.2">
      <c r="A1219" s="123" t="s">
        <v>3050</v>
      </c>
      <c r="B1219" s="123" t="s">
        <v>3051</v>
      </c>
      <c r="C1219" s="123" t="s">
        <v>3060</v>
      </c>
      <c r="D1219" s="123" t="s">
        <v>3061</v>
      </c>
      <c r="E1219" s="123" t="s">
        <v>2900</v>
      </c>
      <c r="F1219" s="124">
        <v>674190169</v>
      </c>
      <c r="G1219" s="124">
        <v>674190169</v>
      </c>
      <c r="H1219" s="124">
        <v>674190169</v>
      </c>
      <c r="I1219" s="125" t="s">
        <v>504</v>
      </c>
      <c r="J1219" s="125" t="s">
        <v>1265</v>
      </c>
    </row>
    <row r="1220" spans="1:10" hidden="1" x14ac:dyDescent="0.2">
      <c r="A1220" s="123" t="s">
        <v>3050</v>
      </c>
      <c r="B1220" s="123" t="s">
        <v>3051</v>
      </c>
      <c r="C1220" s="123" t="s">
        <v>3062</v>
      </c>
      <c r="D1220" s="123" t="s">
        <v>3063</v>
      </c>
      <c r="E1220" s="123" t="s">
        <v>2900</v>
      </c>
      <c r="F1220" s="124">
        <v>22339050</v>
      </c>
      <c r="G1220" s="124">
        <v>22339050</v>
      </c>
      <c r="H1220" s="124">
        <v>22339050</v>
      </c>
      <c r="I1220" s="125" t="s">
        <v>504</v>
      </c>
      <c r="J1220" s="125" t="s">
        <v>1265</v>
      </c>
    </row>
    <row r="1221" spans="1:10" hidden="1" x14ac:dyDescent="0.2">
      <c r="A1221" s="123" t="s">
        <v>3050</v>
      </c>
      <c r="B1221" s="123" t="s">
        <v>3051</v>
      </c>
      <c r="C1221" s="123" t="s">
        <v>3064</v>
      </c>
      <c r="D1221" s="123" t="s">
        <v>3065</v>
      </c>
      <c r="E1221" s="123" t="s">
        <v>2900</v>
      </c>
      <c r="F1221" s="124">
        <v>200436695</v>
      </c>
      <c r="G1221" s="124">
        <v>200436695</v>
      </c>
      <c r="H1221" s="124">
        <v>200436695</v>
      </c>
      <c r="I1221" s="125" t="s">
        <v>504</v>
      </c>
      <c r="J1221" s="125" t="s">
        <v>1265</v>
      </c>
    </row>
    <row r="1222" spans="1:10" hidden="1" x14ac:dyDescent="0.2">
      <c r="A1222" s="123" t="s">
        <v>3066</v>
      </c>
      <c r="B1222" s="123" t="s">
        <v>3067</v>
      </c>
      <c r="C1222" s="123" t="s">
        <v>1248</v>
      </c>
      <c r="D1222" s="123" t="s">
        <v>1248</v>
      </c>
      <c r="E1222" s="123" t="s">
        <v>1248</v>
      </c>
      <c r="F1222" s="124">
        <v>2166550464</v>
      </c>
      <c r="G1222" s="124">
        <v>0</v>
      </c>
      <c r="H1222" s="124">
        <v>0</v>
      </c>
      <c r="I1222" s="125"/>
      <c r="J1222" s="125"/>
    </row>
    <row r="1223" spans="1:10" ht="10.5" hidden="1" x14ac:dyDescent="0.25">
      <c r="A1223" s="126" t="s">
        <v>3068</v>
      </c>
      <c r="B1223" s="126" t="s">
        <v>3069</v>
      </c>
      <c r="C1223" s="126" t="s">
        <v>1248</v>
      </c>
      <c r="D1223" s="126" t="s">
        <v>1248</v>
      </c>
      <c r="E1223" s="126" t="s">
        <v>1248</v>
      </c>
      <c r="F1223" s="127">
        <v>1668000000</v>
      </c>
      <c r="G1223" s="127">
        <v>0</v>
      </c>
      <c r="H1223" s="127">
        <v>0</v>
      </c>
      <c r="I1223" s="128" t="s">
        <v>509</v>
      </c>
      <c r="J1223" s="128" t="s">
        <v>10</v>
      </c>
    </row>
    <row r="1224" spans="1:10" hidden="1" x14ac:dyDescent="0.2">
      <c r="A1224" s="123" t="s">
        <v>3070</v>
      </c>
      <c r="B1224" s="123" t="s">
        <v>1850</v>
      </c>
      <c r="C1224" s="123" t="s">
        <v>1276</v>
      </c>
      <c r="D1224" s="123" t="s">
        <v>1277</v>
      </c>
      <c r="E1224" s="123" t="s">
        <v>2900</v>
      </c>
      <c r="F1224" s="124">
        <v>60000000</v>
      </c>
      <c r="G1224" s="124">
        <v>0</v>
      </c>
      <c r="H1224" s="124">
        <v>0</v>
      </c>
      <c r="I1224" s="125" t="s">
        <v>509</v>
      </c>
      <c r="J1224" s="125" t="s">
        <v>1265</v>
      </c>
    </row>
    <row r="1225" spans="1:10" hidden="1" x14ac:dyDescent="0.2">
      <c r="A1225" s="123" t="s">
        <v>3070</v>
      </c>
      <c r="B1225" s="123" t="s">
        <v>1850</v>
      </c>
      <c r="C1225" s="123" t="s">
        <v>2248</v>
      </c>
      <c r="D1225" s="123" t="s">
        <v>2249</v>
      </c>
      <c r="E1225" s="123" t="s">
        <v>2900</v>
      </c>
      <c r="F1225" s="124">
        <v>1500000000</v>
      </c>
      <c r="G1225" s="124">
        <v>0</v>
      </c>
      <c r="H1225" s="124">
        <v>0</v>
      </c>
      <c r="I1225" s="125" t="s">
        <v>509</v>
      </c>
      <c r="J1225" s="125" t="s">
        <v>1265</v>
      </c>
    </row>
    <row r="1226" spans="1:10" hidden="1" x14ac:dyDescent="0.2">
      <c r="A1226" s="123" t="s">
        <v>3071</v>
      </c>
      <c r="B1226" s="123" t="s">
        <v>2247</v>
      </c>
      <c r="C1226" s="123" t="s">
        <v>1276</v>
      </c>
      <c r="D1226" s="123" t="s">
        <v>1277</v>
      </c>
      <c r="E1226" s="123" t="s">
        <v>2900</v>
      </c>
      <c r="F1226" s="124">
        <v>108000000</v>
      </c>
      <c r="G1226" s="124">
        <v>0</v>
      </c>
      <c r="H1226" s="124">
        <v>0</v>
      </c>
      <c r="I1226" s="125" t="s">
        <v>509</v>
      </c>
      <c r="J1226" s="125" t="s">
        <v>1265</v>
      </c>
    </row>
    <row r="1227" spans="1:10" ht="10.5" hidden="1" x14ac:dyDescent="0.25">
      <c r="A1227" s="126" t="s">
        <v>3072</v>
      </c>
      <c r="B1227" s="126" t="s">
        <v>3073</v>
      </c>
      <c r="C1227" s="126" t="s">
        <v>1248</v>
      </c>
      <c r="D1227" s="126" t="s">
        <v>1248</v>
      </c>
      <c r="E1227" s="126" t="s">
        <v>1248</v>
      </c>
      <c r="F1227" s="127">
        <v>498550464</v>
      </c>
      <c r="G1227" s="127">
        <v>0</v>
      </c>
      <c r="H1227" s="127">
        <v>0</v>
      </c>
      <c r="I1227" s="128" t="s">
        <v>509</v>
      </c>
      <c r="J1227" s="128" t="s">
        <v>10</v>
      </c>
    </row>
    <row r="1228" spans="1:10" hidden="1" x14ac:dyDescent="0.2">
      <c r="A1228" s="123" t="s">
        <v>3074</v>
      </c>
      <c r="B1228" s="123" t="s">
        <v>1355</v>
      </c>
      <c r="C1228" s="123" t="s">
        <v>1292</v>
      </c>
      <c r="D1228" s="123" t="s">
        <v>1293</v>
      </c>
      <c r="E1228" s="123" t="s">
        <v>2900</v>
      </c>
      <c r="F1228" s="124">
        <v>498550464</v>
      </c>
      <c r="G1228" s="124">
        <v>0</v>
      </c>
      <c r="H1228" s="124">
        <v>0</v>
      </c>
      <c r="I1228" s="125" t="s">
        <v>509</v>
      </c>
      <c r="J1228" s="125" t="s">
        <v>1265</v>
      </c>
    </row>
    <row r="1229" spans="1:10" hidden="1" x14ac:dyDescent="0.2">
      <c r="A1229" s="123" t="s">
        <v>3075</v>
      </c>
      <c r="B1229" s="123" t="s">
        <v>2327</v>
      </c>
      <c r="C1229" s="123" t="s">
        <v>1248</v>
      </c>
      <c r="D1229" s="123" t="s">
        <v>1248</v>
      </c>
      <c r="E1229" s="123" t="s">
        <v>1248</v>
      </c>
      <c r="F1229" s="124">
        <v>18061146685</v>
      </c>
      <c r="G1229" s="124">
        <v>18061146685</v>
      </c>
      <c r="H1229" s="124">
        <v>10573557127.5</v>
      </c>
      <c r="I1229" s="125"/>
      <c r="J1229" s="125"/>
    </row>
    <row r="1230" spans="1:10" ht="10.5" hidden="1" x14ac:dyDescent="0.25">
      <c r="A1230" s="126" t="s">
        <v>3076</v>
      </c>
      <c r="B1230" s="126" t="s">
        <v>3077</v>
      </c>
      <c r="C1230" s="126" t="s">
        <v>1248</v>
      </c>
      <c r="D1230" s="126" t="s">
        <v>1248</v>
      </c>
      <c r="E1230" s="126" t="s">
        <v>1248</v>
      </c>
      <c r="F1230" s="127">
        <v>7012112324</v>
      </c>
      <c r="G1230" s="127">
        <v>7012112324</v>
      </c>
      <c r="H1230" s="127">
        <v>2164133142.5</v>
      </c>
      <c r="I1230" s="128" t="s">
        <v>509</v>
      </c>
      <c r="J1230" s="128" t="s">
        <v>10</v>
      </c>
    </row>
    <row r="1231" spans="1:10" hidden="1" x14ac:dyDescent="0.2">
      <c r="A1231" s="123" t="s">
        <v>3078</v>
      </c>
      <c r="B1231" s="123" t="s">
        <v>3079</v>
      </c>
      <c r="C1231" s="123" t="s">
        <v>1262</v>
      </c>
      <c r="D1231" s="123" t="s">
        <v>1263</v>
      </c>
      <c r="E1231" s="123" t="s">
        <v>2900</v>
      </c>
      <c r="F1231" s="124">
        <v>4455508579</v>
      </c>
      <c r="G1231" s="124">
        <v>4455508579</v>
      </c>
      <c r="H1231" s="124">
        <v>349612555.5</v>
      </c>
      <c r="I1231" s="125" t="s">
        <v>509</v>
      </c>
      <c r="J1231" s="125" t="s">
        <v>1265</v>
      </c>
    </row>
    <row r="1232" spans="1:10" hidden="1" x14ac:dyDescent="0.2">
      <c r="A1232" s="123" t="s">
        <v>3078</v>
      </c>
      <c r="B1232" s="123" t="s">
        <v>3079</v>
      </c>
      <c r="C1232" s="123" t="s">
        <v>2332</v>
      </c>
      <c r="D1232" s="123" t="s">
        <v>2333</v>
      </c>
      <c r="E1232" s="123" t="s">
        <v>2900</v>
      </c>
      <c r="F1232" s="124">
        <v>2556603745</v>
      </c>
      <c r="G1232" s="124">
        <v>2556603745</v>
      </c>
      <c r="H1232" s="124">
        <v>1814520587</v>
      </c>
      <c r="I1232" s="125" t="s">
        <v>509</v>
      </c>
      <c r="J1232" s="125" t="s">
        <v>1265</v>
      </c>
    </row>
    <row r="1233" spans="1:10" ht="10.5" hidden="1" x14ac:dyDescent="0.25">
      <c r="A1233" s="126" t="s">
        <v>3080</v>
      </c>
      <c r="B1233" s="126" t="s">
        <v>3081</v>
      </c>
      <c r="C1233" s="126" t="s">
        <v>1248</v>
      </c>
      <c r="D1233" s="126" t="s">
        <v>1248</v>
      </c>
      <c r="E1233" s="126" t="s">
        <v>1248</v>
      </c>
      <c r="F1233" s="127">
        <v>0</v>
      </c>
      <c r="G1233" s="127">
        <v>0</v>
      </c>
      <c r="H1233" s="127">
        <v>0</v>
      </c>
      <c r="I1233" s="128" t="s">
        <v>504</v>
      </c>
      <c r="J1233" s="128" t="s">
        <v>10</v>
      </c>
    </row>
    <row r="1234" spans="1:10" hidden="1" x14ac:dyDescent="0.2">
      <c r="A1234" s="123" t="s">
        <v>3082</v>
      </c>
      <c r="B1234" s="123" t="s">
        <v>3083</v>
      </c>
      <c r="C1234" s="123" t="s">
        <v>2332</v>
      </c>
      <c r="D1234" s="123" t="s">
        <v>2333</v>
      </c>
      <c r="E1234" s="123" t="s">
        <v>2900</v>
      </c>
      <c r="F1234" s="124">
        <v>0</v>
      </c>
      <c r="G1234" s="124">
        <v>0</v>
      </c>
      <c r="H1234" s="124">
        <v>0</v>
      </c>
      <c r="I1234" s="125" t="s">
        <v>504</v>
      </c>
      <c r="J1234" s="125" t="s">
        <v>1265</v>
      </c>
    </row>
    <row r="1235" spans="1:10" hidden="1" x14ac:dyDescent="0.2">
      <c r="A1235" s="123" t="s">
        <v>3084</v>
      </c>
      <c r="B1235" s="123" t="s">
        <v>3085</v>
      </c>
      <c r="C1235" s="123" t="s">
        <v>1262</v>
      </c>
      <c r="D1235" s="123" t="s">
        <v>1263</v>
      </c>
      <c r="E1235" s="123" t="s">
        <v>2900</v>
      </c>
      <c r="F1235" s="124">
        <v>0</v>
      </c>
      <c r="G1235" s="124">
        <v>0</v>
      </c>
      <c r="H1235" s="124">
        <v>0</v>
      </c>
      <c r="I1235" s="125" t="s">
        <v>504</v>
      </c>
      <c r="J1235" s="125" t="s">
        <v>1265</v>
      </c>
    </row>
    <row r="1236" spans="1:10" hidden="1" x14ac:dyDescent="0.2">
      <c r="A1236" s="123" t="s">
        <v>3086</v>
      </c>
      <c r="B1236" s="123" t="s">
        <v>3087</v>
      </c>
      <c r="C1236" s="123" t="s">
        <v>1262</v>
      </c>
      <c r="D1236" s="123" t="s">
        <v>1263</v>
      </c>
      <c r="E1236" s="123" t="s">
        <v>2900</v>
      </c>
      <c r="F1236" s="124">
        <v>0</v>
      </c>
      <c r="G1236" s="124">
        <v>0</v>
      </c>
      <c r="H1236" s="124">
        <v>0</v>
      </c>
      <c r="I1236" s="125" t="s">
        <v>504</v>
      </c>
      <c r="J1236" s="125" t="s">
        <v>1265</v>
      </c>
    </row>
    <row r="1237" spans="1:10" ht="10.5" hidden="1" x14ac:dyDescent="0.25">
      <c r="A1237" s="126" t="s">
        <v>3088</v>
      </c>
      <c r="B1237" s="126" t="s">
        <v>3081</v>
      </c>
      <c r="C1237" s="126" t="s">
        <v>1248</v>
      </c>
      <c r="D1237" s="126" t="s">
        <v>1248</v>
      </c>
      <c r="E1237" s="126" t="s">
        <v>1248</v>
      </c>
      <c r="F1237" s="127">
        <v>11049034361</v>
      </c>
      <c r="G1237" s="127">
        <v>11049034361</v>
      </c>
      <c r="H1237" s="127">
        <v>8409423985</v>
      </c>
      <c r="I1237" s="128" t="s">
        <v>504</v>
      </c>
      <c r="J1237" s="128" t="s">
        <v>10</v>
      </c>
    </row>
    <row r="1238" spans="1:10" hidden="1" x14ac:dyDescent="0.2">
      <c r="A1238" s="123" t="s">
        <v>3089</v>
      </c>
      <c r="B1238" s="123" t="s">
        <v>3090</v>
      </c>
      <c r="C1238" s="123" t="s">
        <v>1262</v>
      </c>
      <c r="D1238" s="123" t="s">
        <v>1263</v>
      </c>
      <c r="E1238" s="123" t="s">
        <v>2900</v>
      </c>
      <c r="F1238" s="124">
        <v>4267403592</v>
      </c>
      <c r="G1238" s="124">
        <v>4267403592</v>
      </c>
      <c r="H1238" s="124">
        <v>2689031382</v>
      </c>
      <c r="I1238" s="125" t="s">
        <v>504</v>
      </c>
      <c r="J1238" s="125" t="s">
        <v>1265</v>
      </c>
    </row>
    <row r="1239" spans="1:10" hidden="1" x14ac:dyDescent="0.2">
      <c r="A1239" s="123" t="s">
        <v>3091</v>
      </c>
      <c r="B1239" s="123" t="s">
        <v>3092</v>
      </c>
      <c r="C1239" s="123" t="s">
        <v>1262</v>
      </c>
      <c r="D1239" s="123" t="s">
        <v>1263</v>
      </c>
      <c r="E1239" s="123" t="s">
        <v>2900</v>
      </c>
      <c r="F1239" s="124">
        <v>4225027024</v>
      </c>
      <c r="G1239" s="124">
        <v>4225027024</v>
      </c>
      <c r="H1239" s="124">
        <v>3163788858</v>
      </c>
      <c r="I1239" s="125" t="s">
        <v>504</v>
      </c>
      <c r="J1239" s="125" t="s">
        <v>1265</v>
      </c>
    </row>
    <row r="1240" spans="1:10" hidden="1" x14ac:dyDescent="0.2">
      <c r="A1240" s="123" t="s">
        <v>3093</v>
      </c>
      <c r="B1240" s="123" t="s">
        <v>3090</v>
      </c>
      <c r="C1240" s="123" t="s">
        <v>2332</v>
      </c>
      <c r="D1240" s="123" t="s">
        <v>2333</v>
      </c>
      <c r="E1240" s="123" t="s">
        <v>2900</v>
      </c>
      <c r="F1240" s="124">
        <v>2556603745</v>
      </c>
      <c r="G1240" s="124">
        <v>2556603745</v>
      </c>
      <c r="H1240" s="124">
        <v>2556603745</v>
      </c>
      <c r="I1240" s="125" t="s">
        <v>504</v>
      </c>
      <c r="J1240" s="125" t="s">
        <v>1265</v>
      </c>
    </row>
    <row r="1241" spans="1:10" hidden="1" x14ac:dyDescent="0.2">
      <c r="A1241" s="123" t="s">
        <v>3094</v>
      </c>
      <c r="B1241" s="123" t="s">
        <v>3095</v>
      </c>
      <c r="C1241" s="123" t="s">
        <v>1248</v>
      </c>
      <c r="D1241" s="123" t="s">
        <v>1248</v>
      </c>
      <c r="E1241" s="123" t="s">
        <v>1248</v>
      </c>
      <c r="F1241" s="124">
        <v>2.95</v>
      </c>
      <c r="G1241" s="124">
        <v>0</v>
      </c>
      <c r="H1241" s="124">
        <v>0</v>
      </c>
      <c r="I1241" s="125"/>
      <c r="J1241" s="125"/>
    </row>
    <row r="1242" spans="1:10" ht="10.5" hidden="1" x14ac:dyDescent="0.25">
      <c r="A1242" s="126" t="s">
        <v>3096</v>
      </c>
      <c r="B1242" s="126" t="s">
        <v>3097</v>
      </c>
      <c r="C1242" s="126" t="s">
        <v>1248</v>
      </c>
      <c r="D1242" s="126" t="s">
        <v>1248</v>
      </c>
      <c r="E1242" s="126" t="s">
        <v>1248</v>
      </c>
      <c r="F1242" s="127">
        <v>2.4700000000000002</v>
      </c>
      <c r="G1242" s="127">
        <v>0</v>
      </c>
      <c r="H1242" s="127">
        <v>0</v>
      </c>
      <c r="I1242" s="128" t="s">
        <v>504</v>
      </c>
      <c r="J1242" s="128" t="s">
        <v>10</v>
      </c>
    </row>
    <row r="1243" spans="1:10" hidden="1" x14ac:dyDescent="0.2">
      <c r="A1243" s="123" t="s">
        <v>3098</v>
      </c>
      <c r="B1243" s="123" t="s">
        <v>2251</v>
      </c>
      <c r="C1243" s="123" t="s">
        <v>3054</v>
      </c>
      <c r="D1243" s="123" t="s">
        <v>3055</v>
      </c>
      <c r="E1243" s="123" t="s">
        <v>2900</v>
      </c>
      <c r="F1243" s="124">
        <v>0.62</v>
      </c>
      <c r="G1243" s="124">
        <v>0</v>
      </c>
      <c r="H1243" s="124">
        <v>0</v>
      </c>
      <c r="I1243" s="125" t="s">
        <v>504</v>
      </c>
      <c r="J1243" s="125" t="s">
        <v>1265</v>
      </c>
    </row>
    <row r="1244" spans="1:10" hidden="1" x14ac:dyDescent="0.2">
      <c r="A1244" s="123" t="s">
        <v>3098</v>
      </c>
      <c r="B1244" s="123" t="s">
        <v>2251</v>
      </c>
      <c r="C1244" s="123" t="s">
        <v>3058</v>
      </c>
      <c r="D1244" s="123" t="s">
        <v>3059</v>
      </c>
      <c r="E1244" s="123" t="s">
        <v>2900</v>
      </c>
      <c r="F1244" s="124">
        <v>0.89</v>
      </c>
      <c r="G1244" s="124">
        <v>0</v>
      </c>
      <c r="H1244" s="124">
        <v>0</v>
      </c>
      <c r="I1244" s="125" t="s">
        <v>504</v>
      </c>
      <c r="J1244" s="125" t="s">
        <v>1265</v>
      </c>
    </row>
    <row r="1245" spans="1:10" hidden="1" x14ac:dyDescent="0.2">
      <c r="A1245" s="123" t="s">
        <v>3098</v>
      </c>
      <c r="B1245" s="123" t="s">
        <v>2251</v>
      </c>
      <c r="C1245" s="123" t="s">
        <v>3060</v>
      </c>
      <c r="D1245" s="123" t="s">
        <v>3061</v>
      </c>
      <c r="E1245" s="123" t="s">
        <v>2900</v>
      </c>
      <c r="F1245" s="124">
        <v>0.03</v>
      </c>
      <c r="G1245" s="124">
        <v>0</v>
      </c>
      <c r="H1245" s="124">
        <v>0</v>
      </c>
      <c r="I1245" s="125" t="s">
        <v>504</v>
      </c>
      <c r="J1245" s="125" t="s">
        <v>1265</v>
      </c>
    </row>
    <row r="1246" spans="1:10" hidden="1" x14ac:dyDescent="0.2">
      <c r="A1246" s="123" t="s">
        <v>3098</v>
      </c>
      <c r="B1246" s="123" t="s">
        <v>2251</v>
      </c>
      <c r="C1246" s="123" t="s">
        <v>3062</v>
      </c>
      <c r="D1246" s="123" t="s">
        <v>3063</v>
      </c>
      <c r="E1246" s="123" t="s">
        <v>2900</v>
      </c>
      <c r="F1246" s="124">
        <v>0.26</v>
      </c>
      <c r="G1246" s="124">
        <v>0</v>
      </c>
      <c r="H1246" s="124">
        <v>0</v>
      </c>
      <c r="I1246" s="125" t="s">
        <v>504</v>
      </c>
      <c r="J1246" s="125" t="s">
        <v>1265</v>
      </c>
    </row>
    <row r="1247" spans="1:10" hidden="1" x14ac:dyDescent="0.2">
      <c r="A1247" s="123" t="s">
        <v>3098</v>
      </c>
      <c r="B1247" s="123" t="s">
        <v>2251</v>
      </c>
      <c r="C1247" s="123" t="s">
        <v>3064</v>
      </c>
      <c r="D1247" s="123" t="s">
        <v>3065</v>
      </c>
      <c r="E1247" s="123" t="s">
        <v>2900</v>
      </c>
      <c r="F1247" s="124">
        <v>0.67</v>
      </c>
      <c r="G1247" s="124">
        <v>0</v>
      </c>
      <c r="H1247" s="124">
        <v>0</v>
      </c>
      <c r="I1247" s="125" t="s">
        <v>504</v>
      </c>
      <c r="J1247" s="125" t="s">
        <v>1265</v>
      </c>
    </row>
    <row r="1248" spans="1:10" ht="10.5" hidden="1" x14ac:dyDescent="0.25">
      <c r="A1248" s="126" t="s">
        <v>3099</v>
      </c>
      <c r="B1248" s="126" t="s">
        <v>3097</v>
      </c>
      <c r="C1248" s="126" t="s">
        <v>1248</v>
      </c>
      <c r="D1248" s="126" t="s">
        <v>1248</v>
      </c>
      <c r="E1248" s="126" t="s">
        <v>1248</v>
      </c>
      <c r="F1248" s="127">
        <v>0.48</v>
      </c>
      <c r="G1248" s="127">
        <v>0</v>
      </c>
      <c r="H1248" s="127">
        <v>0</v>
      </c>
      <c r="I1248" s="128" t="s">
        <v>504</v>
      </c>
      <c r="J1248" s="128" t="s">
        <v>10</v>
      </c>
    </row>
    <row r="1249" spans="1:10" hidden="1" x14ac:dyDescent="0.2">
      <c r="A1249" s="123" t="s">
        <v>3100</v>
      </c>
      <c r="B1249" s="123" t="s">
        <v>3101</v>
      </c>
      <c r="C1249" s="123" t="s">
        <v>3056</v>
      </c>
      <c r="D1249" s="123" t="s">
        <v>3057</v>
      </c>
      <c r="E1249" s="123" t="s">
        <v>2900</v>
      </c>
      <c r="F1249" s="124">
        <v>0.48</v>
      </c>
      <c r="G1249" s="124">
        <v>0</v>
      </c>
      <c r="H1249" s="124">
        <v>0</v>
      </c>
      <c r="I1249" s="125" t="s">
        <v>504</v>
      </c>
      <c r="J1249" s="125" t="s">
        <v>1265</v>
      </c>
    </row>
    <row r="1250" spans="1:10" hidden="1" x14ac:dyDescent="0.2">
      <c r="A1250" s="123" t="s">
        <v>3100</v>
      </c>
      <c r="B1250" s="123" t="s">
        <v>3102</v>
      </c>
      <c r="C1250" s="123" t="s">
        <v>3052</v>
      </c>
      <c r="D1250" s="123" t="s">
        <v>3053</v>
      </c>
      <c r="E1250" s="123" t="s">
        <v>2900</v>
      </c>
      <c r="F1250" s="124">
        <v>0</v>
      </c>
      <c r="G1250" s="124">
        <v>0</v>
      </c>
      <c r="H1250" s="124">
        <v>0</v>
      </c>
      <c r="I1250" s="125" t="s">
        <v>504</v>
      </c>
      <c r="J1250" s="125" t="s">
        <v>1265</v>
      </c>
    </row>
    <row r="1251" spans="1:10" hidden="1" x14ac:dyDescent="0.2">
      <c r="A1251" s="123" t="s">
        <v>3100</v>
      </c>
      <c r="B1251" s="123" t="s">
        <v>3103</v>
      </c>
      <c r="C1251" s="123" t="s">
        <v>3014</v>
      </c>
      <c r="D1251" s="123" t="s">
        <v>3015</v>
      </c>
      <c r="E1251" s="123" t="s">
        <v>2900</v>
      </c>
      <c r="F1251" s="124">
        <v>0</v>
      </c>
      <c r="G1251" s="124">
        <v>0</v>
      </c>
      <c r="H1251" s="124">
        <v>0</v>
      </c>
      <c r="I1251" s="125" t="s">
        <v>504</v>
      </c>
      <c r="J1251" s="125" t="s">
        <v>1265</v>
      </c>
    </row>
    <row r="1252" spans="1:10" ht="10.5" hidden="1" x14ac:dyDescent="0.25">
      <c r="A1252" s="120" t="s">
        <v>3104</v>
      </c>
      <c r="B1252" s="120" t="s">
        <v>3105</v>
      </c>
      <c r="C1252" s="120" t="s">
        <v>1248</v>
      </c>
      <c r="D1252" s="120" t="s">
        <v>1248</v>
      </c>
      <c r="E1252" s="120" t="s">
        <v>1248</v>
      </c>
      <c r="F1252" s="121">
        <v>18991027390.880001</v>
      </c>
      <c r="G1252" s="121">
        <v>15630399695</v>
      </c>
      <c r="H1252" s="121">
        <v>11470661338.83</v>
      </c>
      <c r="I1252" s="122"/>
      <c r="J1252" s="122" t="s">
        <v>1241</v>
      </c>
    </row>
    <row r="1253" spans="1:10" hidden="1" x14ac:dyDescent="0.2">
      <c r="A1253" s="123" t="s">
        <v>3106</v>
      </c>
      <c r="B1253" s="123" t="s">
        <v>3107</v>
      </c>
      <c r="C1253" s="123" t="s">
        <v>1248</v>
      </c>
      <c r="D1253" s="123" t="s">
        <v>1248</v>
      </c>
      <c r="E1253" s="123" t="s">
        <v>1248</v>
      </c>
      <c r="F1253" s="124">
        <v>6168803054.7600002</v>
      </c>
      <c r="G1253" s="124">
        <v>5511805274</v>
      </c>
      <c r="H1253" s="124">
        <v>4410777875.0799999</v>
      </c>
      <c r="I1253" s="125"/>
      <c r="J1253" s="125"/>
    </row>
    <row r="1254" spans="1:10" hidden="1" x14ac:dyDescent="0.2">
      <c r="A1254" s="123" t="s">
        <v>3108</v>
      </c>
      <c r="B1254" s="123" t="s">
        <v>3109</v>
      </c>
      <c r="C1254" s="123" t="s">
        <v>1248</v>
      </c>
      <c r="D1254" s="123" t="s">
        <v>1248</v>
      </c>
      <c r="E1254" s="123" t="s">
        <v>1248</v>
      </c>
      <c r="F1254" s="124">
        <v>6168803054.7600002</v>
      </c>
      <c r="G1254" s="124">
        <v>5511805274</v>
      </c>
      <c r="H1254" s="124">
        <v>4410777875.0799999</v>
      </c>
      <c r="I1254" s="125"/>
      <c r="J1254" s="125"/>
    </row>
    <row r="1255" spans="1:10" hidden="1" x14ac:dyDescent="0.2">
      <c r="A1255" s="123" t="s">
        <v>3110</v>
      </c>
      <c r="B1255" s="123" t="s">
        <v>3111</v>
      </c>
      <c r="C1255" s="123" t="s">
        <v>1248</v>
      </c>
      <c r="D1255" s="123" t="s">
        <v>1248</v>
      </c>
      <c r="E1255" s="123" t="s">
        <v>1248</v>
      </c>
      <c r="F1255" s="124">
        <v>712610431</v>
      </c>
      <c r="G1255" s="124">
        <v>712610431</v>
      </c>
      <c r="H1255" s="124">
        <v>599863632.08000004</v>
      </c>
      <c r="I1255" s="125"/>
      <c r="J1255" s="125"/>
    </row>
    <row r="1256" spans="1:10" ht="10.5" hidden="1" x14ac:dyDescent="0.25">
      <c r="A1256" s="126" t="s">
        <v>3112</v>
      </c>
      <c r="B1256" s="126" t="s">
        <v>3113</v>
      </c>
      <c r="C1256" s="126" t="s">
        <v>1248</v>
      </c>
      <c r="D1256" s="126" t="s">
        <v>1248</v>
      </c>
      <c r="E1256" s="126" t="s">
        <v>1248</v>
      </c>
      <c r="F1256" s="127">
        <v>712610431</v>
      </c>
      <c r="G1256" s="127">
        <v>712610431</v>
      </c>
      <c r="H1256" s="127">
        <v>599863632.08000004</v>
      </c>
      <c r="I1256" s="128" t="s">
        <v>500</v>
      </c>
      <c r="J1256" s="128" t="s">
        <v>10</v>
      </c>
    </row>
    <row r="1257" spans="1:10" hidden="1" x14ac:dyDescent="0.2">
      <c r="A1257" s="123" t="s">
        <v>3114</v>
      </c>
      <c r="B1257" s="123" t="s">
        <v>2631</v>
      </c>
      <c r="C1257" s="123" t="s">
        <v>1292</v>
      </c>
      <c r="D1257" s="123" t="s">
        <v>1293</v>
      </c>
      <c r="E1257" s="123" t="s">
        <v>3115</v>
      </c>
      <c r="F1257" s="124">
        <v>712610431</v>
      </c>
      <c r="G1257" s="124">
        <v>712610431</v>
      </c>
      <c r="H1257" s="124">
        <v>599863632.08000004</v>
      </c>
      <c r="I1257" s="125" t="s">
        <v>500</v>
      </c>
      <c r="J1257" s="125" t="s">
        <v>1265</v>
      </c>
    </row>
    <row r="1258" spans="1:10" hidden="1" x14ac:dyDescent="0.2">
      <c r="A1258" s="123" t="s">
        <v>3116</v>
      </c>
      <c r="B1258" s="123" t="s">
        <v>3117</v>
      </c>
      <c r="C1258" s="123" t="s">
        <v>1248</v>
      </c>
      <c r="D1258" s="123" t="s">
        <v>1248</v>
      </c>
      <c r="E1258" s="123" t="s">
        <v>1248</v>
      </c>
      <c r="F1258" s="124">
        <v>770090000</v>
      </c>
      <c r="G1258" s="124">
        <v>762020000</v>
      </c>
      <c r="H1258" s="124">
        <v>573700000</v>
      </c>
      <c r="I1258" s="125"/>
      <c r="J1258" s="125"/>
    </row>
    <row r="1259" spans="1:10" ht="10.5" hidden="1" x14ac:dyDescent="0.25">
      <c r="A1259" s="126" t="s">
        <v>3118</v>
      </c>
      <c r="B1259" s="126" t="s">
        <v>3119</v>
      </c>
      <c r="C1259" s="126" t="s">
        <v>1248</v>
      </c>
      <c r="D1259" s="126" t="s">
        <v>1248</v>
      </c>
      <c r="E1259" s="126" t="s">
        <v>1248</v>
      </c>
      <c r="F1259" s="127">
        <v>770090000</v>
      </c>
      <c r="G1259" s="127">
        <v>762020000</v>
      </c>
      <c r="H1259" s="127">
        <v>573700000</v>
      </c>
      <c r="I1259" s="128" t="s">
        <v>500</v>
      </c>
      <c r="J1259" s="128" t="s">
        <v>10</v>
      </c>
    </row>
    <row r="1260" spans="1:10" hidden="1" x14ac:dyDescent="0.2">
      <c r="A1260" s="123" t="s">
        <v>3120</v>
      </c>
      <c r="B1260" s="123" t="s">
        <v>1702</v>
      </c>
      <c r="C1260" s="123" t="s">
        <v>1262</v>
      </c>
      <c r="D1260" s="123" t="s">
        <v>1263</v>
      </c>
      <c r="E1260" s="123" t="s">
        <v>3121</v>
      </c>
      <c r="F1260" s="124">
        <v>409056667</v>
      </c>
      <c r="G1260" s="124">
        <v>406373333</v>
      </c>
      <c r="H1260" s="124">
        <v>339700000</v>
      </c>
      <c r="I1260" s="125" t="s">
        <v>500</v>
      </c>
      <c r="J1260" s="125" t="s">
        <v>1265</v>
      </c>
    </row>
    <row r="1261" spans="1:10" hidden="1" x14ac:dyDescent="0.2">
      <c r="A1261" s="123" t="s">
        <v>3120</v>
      </c>
      <c r="B1261" s="123" t="s">
        <v>1702</v>
      </c>
      <c r="C1261" s="123" t="s">
        <v>1276</v>
      </c>
      <c r="D1261" s="123" t="s">
        <v>1277</v>
      </c>
      <c r="E1261" s="123" t="s">
        <v>3121</v>
      </c>
      <c r="F1261" s="124">
        <v>16500000</v>
      </c>
      <c r="G1261" s="124">
        <v>13580000</v>
      </c>
      <c r="H1261" s="124">
        <v>0</v>
      </c>
      <c r="I1261" s="125" t="s">
        <v>500</v>
      </c>
      <c r="J1261" s="125" t="s">
        <v>1265</v>
      </c>
    </row>
    <row r="1262" spans="1:10" hidden="1" x14ac:dyDescent="0.2">
      <c r="A1262" s="123" t="s">
        <v>3122</v>
      </c>
      <c r="B1262" s="123" t="s">
        <v>3123</v>
      </c>
      <c r="C1262" s="123" t="s">
        <v>1262</v>
      </c>
      <c r="D1262" s="123" t="s">
        <v>1263</v>
      </c>
      <c r="E1262" s="123" t="s">
        <v>3121</v>
      </c>
      <c r="F1262" s="124">
        <v>76505381</v>
      </c>
      <c r="G1262" s="124">
        <v>76505381</v>
      </c>
      <c r="H1262" s="124">
        <v>69600000</v>
      </c>
      <c r="I1262" s="125" t="s">
        <v>500</v>
      </c>
      <c r="J1262" s="125" t="s">
        <v>1265</v>
      </c>
    </row>
    <row r="1263" spans="1:10" hidden="1" x14ac:dyDescent="0.2">
      <c r="A1263" s="123" t="s">
        <v>3122</v>
      </c>
      <c r="B1263" s="123" t="s">
        <v>3123</v>
      </c>
      <c r="C1263" s="123" t="s">
        <v>1292</v>
      </c>
      <c r="D1263" s="123" t="s">
        <v>1293</v>
      </c>
      <c r="E1263" s="123" t="s">
        <v>3121</v>
      </c>
      <c r="F1263" s="124">
        <v>54619</v>
      </c>
      <c r="G1263" s="124">
        <v>54619</v>
      </c>
      <c r="H1263" s="124">
        <v>0</v>
      </c>
      <c r="I1263" s="125" t="s">
        <v>500</v>
      </c>
      <c r="J1263" s="125" t="s">
        <v>1265</v>
      </c>
    </row>
    <row r="1264" spans="1:10" hidden="1" x14ac:dyDescent="0.2">
      <c r="A1264" s="123" t="s">
        <v>3122</v>
      </c>
      <c r="B1264" s="123" t="s">
        <v>3123</v>
      </c>
      <c r="C1264" s="123" t="s">
        <v>1276</v>
      </c>
      <c r="D1264" s="123" t="s">
        <v>1277</v>
      </c>
      <c r="E1264" s="123" t="s">
        <v>3121</v>
      </c>
      <c r="F1264" s="124">
        <v>3000000</v>
      </c>
      <c r="G1264" s="124">
        <v>3000000</v>
      </c>
      <c r="H1264" s="124">
        <v>0</v>
      </c>
      <c r="I1264" s="125" t="s">
        <v>500</v>
      </c>
      <c r="J1264" s="125" t="s">
        <v>1265</v>
      </c>
    </row>
    <row r="1265" spans="1:10" hidden="1" x14ac:dyDescent="0.2">
      <c r="A1265" s="123" t="s">
        <v>3124</v>
      </c>
      <c r="B1265" s="123" t="s">
        <v>1704</v>
      </c>
      <c r="C1265" s="123" t="s">
        <v>1262</v>
      </c>
      <c r="D1265" s="123" t="s">
        <v>1263</v>
      </c>
      <c r="E1265" s="123" t="s">
        <v>3121</v>
      </c>
      <c r="F1265" s="124">
        <v>195206666</v>
      </c>
      <c r="G1265" s="124">
        <v>192740000</v>
      </c>
      <c r="H1265" s="124">
        <v>136400000</v>
      </c>
      <c r="I1265" s="125" t="s">
        <v>500</v>
      </c>
      <c r="J1265" s="125" t="s">
        <v>1265</v>
      </c>
    </row>
    <row r="1266" spans="1:10" hidden="1" x14ac:dyDescent="0.2">
      <c r="A1266" s="123" t="s">
        <v>3124</v>
      </c>
      <c r="B1266" s="123" t="s">
        <v>1704</v>
      </c>
      <c r="C1266" s="123" t="s">
        <v>1276</v>
      </c>
      <c r="D1266" s="123" t="s">
        <v>1277</v>
      </c>
      <c r="E1266" s="123" t="s">
        <v>3121</v>
      </c>
      <c r="F1266" s="124">
        <v>32000000</v>
      </c>
      <c r="G1266" s="124">
        <v>32000000</v>
      </c>
      <c r="H1266" s="124">
        <v>0</v>
      </c>
      <c r="I1266" s="125" t="s">
        <v>500</v>
      </c>
      <c r="J1266" s="125" t="s">
        <v>1265</v>
      </c>
    </row>
    <row r="1267" spans="1:10" hidden="1" x14ac:dyDescent="0.2">
      <c r="A1267" s="123" t="s">
        <v>3125</v>
      </c>
      <c r="B1267" s="123" t="s">
        <v>3126</v>
      </c>
      <c r="C1267" s="123" t="s">
        <v>1262</v>
      </c>
      <c r="D1267" s="123" t="s">
        <v>1263</v>
      </c>
      <c r="E1267" s="123" t="s">
        <v>3121</v>
      </c>
      <c r="F1267" s="124">
        <v>34766667</v>
      </c>
      <c r="G1267" s="124">
        <v>34766667</v>
      </c>
      <c r="H1267" s="124">
        <v>28000000</v>
      </c>
      <c r="I1267" s="125" t="s">
        <v>500</v>
      </c>
      <c r="J1267" s="125" t="s">
        <v>1265</v>
      </c>
    </row>
    <row r="1268" spans="1:10" hidden="1" x14ac:dyDescent="0.2">
      <c r="A1268" s="123" t="s">
        <v>3125</v>
      </c>
      <c r="B1268" s="123" t="s">
        <v>3126</v>
      </c>
      <c r="C1268" s="123" t="s">
        <v>1276</v>
      </c>
      <c r="D1268" s="123" t="s">
        <v>1277</v>
      </c>
      <c r="E1268" s="123" t="s">
        <v>3121</v>
      </c>
      <c r="F1268" s="124">
        <v>3000000</v>
      </c>
      <c r="G1268" s="124">
        <v>3000000</v>
      </c>
      <c r="H1268" s="124">
        <v>0</v>
      </c>
      <c r="I1268" s="125" t="s">
        <v>500</v>
      </c>
      <c r="J1268" s="125" t="s">
        <v>1265</v>
      </c>
    </row>
    <row r="1269" spans="1:10" hidden="1" x14ac:dyDescent="0.2">
      <c r="A1269" s="123" t="s">
        <v>3127</v>
      </c>
      <c r="B1269" s="123" t="s">
        <v>1690</v>
      </c>
      <c r="C1269" s="123" t="s">
        <v>1262</v>
      </c>
      <c r="D1269" s="123" t="s">
        <v>1263</v>
      </c>
      <c r="E1269" s="123" t="s">
        <v>3121</v>
      </c>
      <c r="F1269" s="124">
        <v>0</v>
      </c>
      <c r="G1269" s="124">
        <v>0</v>
      </c>
      <c r="H1269" s="124">
        <v>0</v>
      </c>
      <c r="I1269" s="125" t="s">
        <v>500</v>
      </c>
      <c r="J1269" s="125" t="s">
        <v>1265</v>
      </c>
    </row>
    <row r="1270" spans="1:10" hidden="1" x14ac:dyDescent="0.2">
      <c r="A1270" s="123" t="s">
        <v>3128</v>
      </c>
      <c r="B1270" s="123" t="s">
        <v>1688</v>
      </c>
      <c r="C1270" s="123" t="s">
        <v>1262</v>
      </c>
      <c r="D1270" s="123" t="s">
        <v>1263</v>
      </c>
      <c r="E1270" s="123" t="s">
        <v>3121</v>
      </c>
      <c r="F1270" s="124">
        <v>0</v>
      </c>
      <c r="G1270" s="124">
        <v>0</v>
      </c>
      <c r="H1270" s="124">
        <v>0</v>
      </c>
      <c r="I1270" s="125" t="s">
        <v>500</v>
      </c>
      <c r="J1270" s="125" t="s">
        <v>1265</v>
      </c>
    </row>
    <row r="1271" spans="1:10" hidden="1" x14ac:dyDescent="0.2">
      <c r="A1271" s="123" t="s">
        <v>3129</v>
      </c>
      <c r="B1271" s="123" t="s">
        <v>1692</v>
      </c>
      <c r="C1271" s="123" t="s">
        <v>1262</v>
      </c>
      <c r="D1271" s="123" t="s">
        <v>1263</v>
      </c>
      <c r="E1271" s="123" t="s">
        <v>3121</v>
      </c>
      <c r="F1271" s="124">
        <v>0</v>
      </c>
      <c r="G1271" s="124">
        <v>0</v>
      </c>
      <c r="H1271" s="124">
        <v>0</v>
      </c>
      <c r="I1271" s="125" t="s">
        <v>500</v>
      </c>
      <c r="J1271" s="125" t="s">
        <v>1265</v>
      </c>
    </row>
    <row r="1272" spans="1:10" hidden="1" x14ac:dyDescent="0.2">
      <c r="A1272" s="123" t="s">
        <v>3130</v>
      </c>
      <c r="B1272" s="123" t="s">
        <v>3131</v>
      </c>
      <c r="C1272" s="123" t="s">
        <v>1262</v>
      </c>
      <c r="D1272" s="123" t="s">
        <v>1263</v>
      </c>
      <c r="E1272" s="123" t="s">
        <v>3121</v>
      </c>
      <c r="F1272" s="124">
        <v>0</v>
      </c>
      <c r="G1272" s="124">
        <v>0</v>
      </c>
      <c r="H1272" s="124">
        <v>0</v>
      </c>
      <c r="I1272" s="125" t="s">
        <v>500</v>
      </c>
      <c r="J1272" s="125" t="s">
        <v>1265</v>
      </c>
    </row>
    <row r="1273" spans="1:10" hidden="1" x14ac:dyDescent="0.2">
      <c r="A1273" s="123" t="s">
        <v>3132</v>
      </c>
      <c r="B1273" s="123" t="s">
        <v>1684</v>
      </c>
      <c r="C1273" s="123" t="s">
        <v>1262</v>
      </c>
      <c r="D1273" s="123" t="s">
        <v>1263</v>
      </c>
      <c r="E1273" s="123" t="s">
        <v>3121</v>
      </c>
      <c r="F1273" s="124">
        <v>0</v>
      </c>
      <c r="G1273" s="124">
        <v>0</v>
      </c>
      <c r="H1273" s="124">
        <v>0</v>
      </c>
      <c r="I1273" s="125" t="s">
        <v>500</v>
      </c>
      <c r="J1273" s="125" t="s">
        <v>1265</v>
      </c>
    </row>
    <row r="1274" spans="1:10" hidden="1" x14ac:dyDescent="0.2">
      <c r="A1274" s="123" t="s">
        <v>3133</v>
      </c>
      <c r="B1274" s="123" t="s">
        <v>3134</v>
      </c>
      <c r="C1274" s="123" t="s">
        <v>1248</v>
      </c>
      <c r="D1274" s="123" t="s">
        <v>1248</v>
      </c>
      <c r="E1274" s="123" t="s">
        <v>1248</v>
      </c>
      <c r="F1274" s="124">
        <v>3853635923.1999998</v>
      </c>
      <c r="G1274" s="124">
        <v>3305824843</v>
      </c>
      <c r="H1274" s="124">
        <v>2567614243</v>
      </c>
      <c r="I1274" s="125"/>
      <c r="J1274" s="125"/>
    </row>
    <row r="1275" spans="1:10" ht="10.5" hidden="1" x14ac:dyDescent="0.25">
      <c r="A1275" s="126" t="s">
        <v>3135</v>
      </c>
      <c r="B1275" s="126" t="s">
        <v>3136</v>
      </c>
      <c r="C1275" s="126" t="s">
        <v>1248</v>
      </c>
      <c r="D1275" s="126" t="s">
        <v>1248</v>
      </c>
      <c r="E1275" s="126" t="s">
        <v>1248</v>
      </c>
      <c r="F1275" s="127">
        <v>1017007500</v>
      </c>
      <c r="G1275" s="127">
        <v>1014587500</v>
      </c>
      <c r="H1275" s="127">
        <v>850587500</v>
      </c>
      <c r="I1275" s="128" t="s">
        <v>500</v>
      </c>
      <c r="J1275" s="128" t="s">
        <v>10</v>
      </c>
    </row>
    <row r="1276" spans="1:10" hidden="1" x14ac:dyDescent="0.2">
      <c r="A1276" s="123" t="s">
        <v>3137</v>
      </c>
      <c r="B1276" s="123" t="s">
        <v>3138</v>
      </c>
      <c r="C1276" s="123" t="s">
        <v>1262</v>
      </c>
      <c r="D1276" s="123" t="s">
        <v>1263</v>
      </c>
      <c r="E1276" s="123" t="s">
        <v>3115</v>
      </c>
      <c r="F1276" s="124">
        <v>89900000</v>
      </c>
      <c r="G1276" s="124">
        <v>89900000</v>
      </c>
      <c r="H1276" s="124">
        <v>89900000</v>
      </c>
      <c r="I1276" s="125" t="s">
        <v>500</v>
      </c>
      <c r="J1276" s="125" t="s">
        <v>1265</v>
      </c>
    </row>
    <row r="1277" spans="1:10" hidden="1" x14ac:dyDescent="0.2">
      <c r="A1277" s="123" t="s">
        <v>3139</v>
      </c>
      <c r="B1277" s="123" t="s">
        <v>3140</v>
      </c>
      <c r="C1277" s="123" t="s">
        <v>1262</v>
      </c>
      <c r="D1277" s="123" t="s">
        <v>1263</v>
      </c>
      <c r="E1277" s="123" t="s">
        <v>3115</v>
      </c>
      <c r="F1277" s="124">
        <v>1787500</v>
      </c>
      <c r="G1277" s="124">
        <v>1787500</v>
      </c>
      <c r="H1277" s="124">
        <v>1787500</v>
      </c>
      <c r="I1277" s="125" t="s">
        <v>500</v>
      </c>
      <c r="J1277" s="125" t="s">
        <v>1265</v>
      </c>
    </row>
    <row r="1278" spans="1:10" hidden="1" x14ac:dyDescent="0.2">
      <c r="A1278" s="123" t="s">
        <v>3141</v>
      </c>
      <c r="B1278" s="123" t="s">
        <v>3142</v>
      </c>
      <c r="C1278" s="123" t="s">
        <v>1262</v>
      </c>
      <c r="D1278" s="123" t="s">
        <v>1263</v>
      </c>
      <c r="E1278" s="123" t="s">
        <v>3115</v>
      </c>
      <c r="F1278" s="124">
        <v>0</v>
      </c>
      <c r="G1278" s="124">
        <v>0</v>
      </c>
      <c r="H1278" s="124">
        <v>0</v>
      </c>
      <c r="I1278" s="125" t="s">
        <v>500</v>
      </c>
      <c r="J1278" s="125" t="s">
        <v>1265</v>
      </c>
    </row>
    <row r="1279" spans="1:10" hidden="1" x14ac:dyDescent="0.2">
      <c r="A1279" s="123" t="s">
        <v>3143</v>
      </c>
      <c r="B1279" s="123" t="s">
        <v>3144</v>
      </c>
      <c r="C1279" s="123" t="s">
        <v>1262</v>
      </c>
      <c r="D1279" s="123" t="s">
        <v>1263</v>
      </c>
      <c r="E1279" s="123" t="s">
        <v>3115</v>
      </c>
      <c r="F1279" s="124">
        <v>0</v>
      </c>
      <c r="G1279" s="124">
        <v>0</v>
      </c>
      <c r="H1279" s="124">
        <v>0</v>
      </c>
      <c r="I1279" s="125" t="s">
        <v>500</v>
      </c>
      <c r="J1279" s="125" t="s">
        <v>1265</v>
      </c>
    </row>
    <row r="1280" spans="1:10" hidden="1" x14ac:dyDescent="0.2">
      <c r="A1280" s="123" t="s">
        <v>3145</v>
      </c>
      <c r="B1280" s="123" t="s">
        <v>3146</v>
      </c>
      <c r="C1280" s="123" t="s">
        <v>1262</v>
      </c>
      <c r="D1280" s="123" t="s">
        <v>1263</v>
      </c>
      <c r="E1280" s="123" t="s">
        <v>3115</v>
      </c>
      <c r="F1280" s="124">
        <v>0</v>
      </c>
      <c r="G1280" s="124">
        <v>0</v>
      </c>
      <c r="H1280" s="124">
        <v>0</v>
      </c>
      <c r="I1280" s="125" t="s">
        <v>500</v>
      </c>
      <c r="J1280" s="125" t="s">
        <v>1265</v>
      </c>
    </row>
    <row r="1281" spans="1:10" hidden="1" x14ac:dyDescent="0.2">
      <c r="A1281" s="123" t="s">
        <v>3147</v>
      </c>
      <c r="B1281" s="123" t="s">
        <v>3148</v>
      </c>
      <c r="C1281" s="123" t="s">
        <v>1262</v>
      </c>
      <c r="D1281" s="123" t="s">
        <v>1263</v>
      </c>
      <c r="E1281" s="123" t="s">
        <v>3115</v>
      </c>
      <c r="F1281" s="124">
        <v>0</v>
      </c>
      <c r="G1281" s="124">
        <v>0</v>
      </c>
      <c r="H1281" s="124">
        <v>0</v>
      </c>
      <c r="I1281" s="125" t="s">
        <v>500</v>
      </c>
      <c r="J1281" s="125" t="s">
        <v>1265</v>
      </c>
    </row>
    <row r="1282" spans="1:10" hidden="1" x14ac:dyDescent="0.2">
      <c r="A1282" s="123" t="s">
        <v>3149</v>
      </c>
      <c r="B1282" s="123" t="s">
        <v>3150</v>
      </c>
      <c r="C1282" s="123" t="s">
        <v>1262</v>
      </c>
      <c r="D1282" s="123" t="s">
        <v>1263</v>
      </c>
      <c r="E1282" s="123" t="s">
        <v>3115</v>
      </c>
      <c r="F1282" s="124">
        <v>0</v>
      </c>
      <c r="G1282" s="124">
        <v>0</v>
      </c>
      <c r="H1282" s="124">
        <v>0</v>
      </c>
      <c r="I1282" s="125" t="s">
        <v>500</v>
      </c>
      <c r="J1282" s="125" t="s">
        <v>1265</v>
      </c>
    </row>
    <row r="1283" spans="1:10" hidden="1" x14ac:dyDescent="0.2">
      <c r="A1283" s="123" t="s">
        <v>3151</v>
      </c>
      <c r="B1283" s="123" t="s">
        <v>3152</v>
      </c>
      <c r="C1283" s="123" t="s">
        <v>1262</v>
      </c>
      <c r="D1283" s="123" t="s">
        <v>1263</v>
      </c>
      <c r="E1283" s="123" t="s">
        <v>3115</v>
      </c>
      <c r="F1283" s="124">
        <v>0</v>
      </c>
      <c r="G1283" s="124">
        <v>0</v>
      </c>
      <c r="H1283" s="124">
        <v>0</v>
      </c>
      <c r="I1283" s="125" t="s">
        <v>500</v>
      </c>
      <c r="J1283" s="125" t="s">
        <v>1265</v>
      </c>
    </row>
    <row r="1284" spans="1:10" hidden="1" x14ac:dyDescent="0.2">
      <c r="A1284" s="123" t="s">
        <v>3153</v>
      </c>
      <c r="B1284" s="123" t="s">
        <v>3154</v>
      </c>
      <c r="C1284" s="123" t="s">
        <v>1262</v>
      </c>
      <c r="D1284" s="123" t="s">
        <v>1263</v>
      </c>
      <c r="E1284" s="123" t="s">
        <v>3115</v>
      </c>
      <c r="F1284" s="124">
        <v>0</v>
      </c>
      <c r="G1284" s="124">
        <v>0</v>
      </c>
      <c r="H1284" s="124">
        <v>0</v>
      </c>
      <c r="I1284" s="125" t="s">
        <v>500</v>
      </c>
      <c r="J1284" s="125" t="s">
        <v>1265</v>
      </c>
    </row>
    <row r="1285" spans="1:10" hidden="1" x14ac:dyDescent="0.2">
      <c r="A1285" s="123" t="s">
        <v>3155</v>
      </c>
      <c r="B1285" s="123" t="s">
        <v>3156</v>
      </c>
      <c r="C1285" s="123" t="s">
        <v>1262</v>
      </c>
      <c r="D1285" s="123" t="s">
        <v>1263</v>
      </c>
      <c r="E1285" s="123" t="s">
        <v>3115</v>
      </c>
      <c r="F1285" s="124">
        <v>0</v>
      </c>
      <c r="G1285" s="124">
        <v>0</v>
      </c>
      <c r="H1285" s="124">
        <v>0</v>
      </c>
      <c r="I1285" s="125" t="s">
        <v>500</v>
      </c>
      <c r="J1285" s="125" t="s">
        <v>1265</v>
      </c>
    </row>
    <row r="1286" spans="1:10" hidden="1" x14ac:dyDescent="0.2">
      <c r="A1286" s="123" t="s">
        <v>3157</v>
      </c>
      <c r="B1286" s="123" t="s">
        <v>3158</v>
      </c>
      <c r="C1286" s="123" t="s">
        <v>1262</v>
      </c>
      <c r="D1286" s="123" t="s">
        <v>1263</v>
      </c>
      <c r="E1286" s="123" t="s">
        <v>3115</v>
      </c>
      <c r="F1286" s="124">
        <v>0</v>
      </c>
      <c r="G1286" s="124">
        <v>0</v>
      </c>
      <c r="H1286" s="124">
        <v>0</v>
      </c>
      <c r="I1286" s="125" t="s">
        <v>500</v>
      </c>
      <c r="J1286" s="125" t="s">
        <v>1265</v>
      </c>
    </row>
    <row r="1287" spans="1:10" hidden="1" x14ac:dyDescent="0.2">
      <c r="A1287" s="123" t="s">
        <v>3157</v>
      </c>
      <c r="B1287" s="123" t="s">
        <v>3158</v>
      </c>
      <c r="C1287" s="123" t="s">
        <v>1262</v>
      </c>
      <c r="D1287" s="123" t="s">
        <v>1263</v>
      </c>
      <c r="E1287" s="123" t="s">
        <v>3115</v>
      </c>
      <c r="F1287" s="124">
        <v>0</v>
      </c>
      <c r="G1287" s="124">
        <v>0</v>
      </c>
      <c r="H1287" s="124">
        <v>0</v>
      </c>
      <c r="I1287" s="125" t="s">
        <v>500</v>
      </c>
      <c r="J1287" s="125" t="s">
        <v>1265</v>
      </c>
    </row>
    <row r="1288" spans="1:10" hidden="1" x14ac:dyDescent="0.2">
      <c r="A1288" s="123" t="s">
        <v>3159</v>
      </c>
      <c r="B1288" s="123" t="s">
        <v>3160</v>
      </c>
      <c r="C1288" s="123" t="s">
        <v>1262</v>
      </c>
      <c r="D1288" s="123" t="s">
        <v>1263</v>
      </c>
      <c r="E1288" s="123" t="s">
        <v>3115</v>
      </c>
      <c r="F1288" s="124">
        <v>0</v>
      </c>
      <c r="G1288" s="124">
        <v>0</v>
      </c>
      <c r="H1288" s="124">
        <v>0</v>
      </c>
      <c r="I1288" s="125" t="s">
        <v>500</v>
      </c>
      <c r="J1288" s="125" t="s">
        <v>1265</v>
      </c>
    </row>
    <row r="1289" spans="1:10" hidden="1" x14ac:dyDescent="0.2">
      <c r="A1289" s="123" t="s">
        <v>3159</v>
      </c>
      <c r="B1289" s="123" t="s">
        <v>3160</v>
      </c>
      <c r="C1289" s="123" t="s">
        <v>1262</v>
      </c>
      <c r="D1289" s="123" t="s">
        <v>1263</v>
      </c>
      <c r="E1289" s="123" t="s">
        <v>3115</v>
      </c>
      <c r="F1289" s="124">
        <v>0</v>
      </c>
      <c r="G1289" s="124">
        <v>0</v>
      </c>
      <c r="H1289" s="124">
        <v>0</v>
      </c>
      <c r="I1289" s="125" t="s">
        <v>500</v>
      </c>
      <c r="J1289" s="125" t="s">
        <v>1265</v>
      </c>
    </row>
    <row r="1290" spans="1:10" hidden="1" x14ac:dyDescent="0.2">
      <c r="A1290" s="123" t="s">
        <v>3161</v>
      </c>
      <c r="B1290" s="123" t="s">
        <v>3162</v>
      </c>
      <c r="C1290" s="123" t="s">
        <v>1262</v>
      </c>
      <c r="D1290" s="123" t="s">
        <v>1263</v>
      </c>
      <c r="E1290" s="123" t="s">
        <v>3115</v>
      </c>
      <c r="F1290" s="124">
        <v>0</v>
      </c>
      <c r="G1290" s="124">
        <v>0</v>
      </c>
      <c r="H1290" s="124">
        <v>0</v>
      </c>
      <c r="I1290" s="125" t="s">
        <v>500</v>
      </c>
      <c r="J1290" s="125" t="s">
        <v>1265</v>
      </c>
    </row>
    <row r="1291" spans="1:10" hidden="1" x14ac:dyDescent="0.2">
      <c r="A1291" s="123" t="s">
        <v>3161</v>
      </c>
      <c r="B1291" s="123" t="s">
        <v>3163</v>
      </c>
      <c r="C1291" s="123" t="s">
        <v>1262</v>
      </c>
      <c r="D1291" s="123" t="s">
        <v>1263</v>
      </c>
      <c r="E1291" s="123" t="s">
        <v>3115</v>
      </c>
      <c r="F1291" s="124">
        <v>0</v>
      </c>
      <c r="G1291" s="124">
        <v>0</v>
      </c>
      <c r="H1291" s="124">
        <v>0</v>
      </c>
      <c r="I1291" s="125" t="s">
        <v>500</v>
      </c>
      <c r="J1291" s="125" t="s">
        <v>1265</v>
      </c>
    </row>
    <row r="1292" spans="1:10" hidden="1" x14ac:dyDescent="0.2">
      <c r="A1292" s="123" t="s">
        <v>3164</v>
      </c>
      <c r="B1292" s="123" t="s">
        <v>3165</v>
      </c>
      <c r="C1292" s="123" t="s">
        <v>1262</v>
      </c>
      <c r="D1292" s="123" t="s">
        <v>1263</v>
      </c>
      <c r="E1292" s="123" t="s">
        <v>3115</v>
      </c>
      <c r="F1292" s="124">
        <v>0</v>
      </c>
      <c r="G1292" s="124">
        <v>0</v>
      </c>
      <c r="H1292" s="124">
        <v>0</v>
      </c>
      <c r="I1292" s="125" t="s">
        <v>500</v>
      </c>
      <c r="J1292" s="125" t="s">
        <v>1265</v>
      </c>
    </row>
    <row r="1293" spans="1:10" hidden="1" x14ac:dyDescent="0.2">
      <c r="A1293" s="123" t="s">
        <v>3166</v>
      </c>
      <c r="B1293" s="123" t="s">
        <v>3167</v>
      </c>
      <c r="C1293" s="123" t="s">
        <v>1262</v>
      </c>
      <c r="D1293" s="123" t="s">
        <v>1263</v>
      </c>
      <c r="E1293" s="123" t="s">
        <v>3115</v>
      </c>
      <c r="F1293" s="124">
        <v>0</v>
      </c>
      <c r="G1293" s="124">
        <v>0</v>
      </c>
      <c r="H1293" s="124">
        <v>0</v>
      </c>
      <c r="I1293" s="125" t="s">
        <v>500</v>
      </c>
      <c r="J1293" s="125" t="s">
        <v>1265</v>
      </c>
    </row>
    <row r="1294" spans="1:10" hidden="1" x14ac:dyDescent="0.2">
      <c r="A1294" s="123" t="s">
        <v>3168</v>
      </c>
      <c r="B1294" s="123" t="s">
        <v>3169</v>
      </c>
      <c r="C1294" s="123" t="s">
        <v>1262</v>
      </c>
      <c r="D1294" s="123" t="s">
        <v>1263</v>
      </c>
      <c r="E1294" s="123" t="s">
        <v>3115</v>
      </c>
      <c r="F1294" s="124">
        <v>0</v>
      </c>
      <c r="G1294" s="124">
        <v>0</v>
      </c>
      <c r="H1294" s="124">
        <v>0</v>
      </c>
      <c r="I1294" s="125" t="s">
        <v>500</v>
      </c>
      <c r="J1294" s="125" t="s">
        <v>1265</v>
      </c>
    </row>
    <row r="1295" spans="1:10" hidden="1" x14ac:dyDescent="0.2">
      <c r="A1295" s="123" t="s">
        <v>3170</v>
      </c>
      <c r="B1295" s="123" t="s">
        <v>1615</v>
      </c>
      <c r="C1295" s="123" t="s">
        <v>1262</v>
      </c>
      <c r="D1295" s="123" t="s">
        <v>1263</v>
      </c>
      <c r="E1295" s="123" t="s">
        <v>3115</v>
      </c>
      <c r="F1295" s="124">
        <v>0</v>
      </c>
      <c r="G1295" s="124">
        <v>0</v>
      </c>
      <c r="H1295" s="124">
        <v>0</v>
      </c>
      <c r="I1295" s="125" t="s">
        <v>500</v>
      </c>
      <c r="J1295" s="125" t="s">
        <v>1265</v>
      </c>
    </row>
    <row r="1296" spans="1:10" hidden="1" x14ac:dyDescent="0.2">
      <c r="A1296" s="123" t="s">
        <v>3171</v>
      </c>
      <c r="B1296" s="123" t="s">
        <v>3172</v>
      </c>
      <c r="C1296" s="123" t="s">
        <v>1262</v>
      </c>
      <c r="D1296" s="123" t="s">
        <v>1263</v>
      </c>
      <c r="E1296" s="123" t="s">
        <v>3115</v>
      </c>
      <c r="F1296" s="124">
        <v>29700000</v>
      </c>
      <c r="G1296" s="124">
        <v>29700000</v>
      </c>
      <c r="H1296" s="124">
        <v>23100000</v>
      </c>
      <c r="I1296" s="125" t="s">
        <v>500</v>
      </c>
      <c r="J1296" s="125" t="s">
        <v>1265</v>
      </c>
    </row>
    <row r="1297" spans="1:10" hidden="1" x14ac:dyDescent="0.2">
      <c r="A1297" s="123" t="s">
        <v>3171</v>
      </c>
      <c r="B1297" s="123" t="s">
        <v>3172</v>
      </c>
      <c r="C1297" s="123" t="s">
        <v>1262</v>
      </c>
      <c r="D1297" s="123" t="s">
        <v>1263</v>
      </c>
      <c r="E1297" s="123" t="s">
        <v>3115</v>
      </c>
      <c r="F1297" s="124">
        <v>12760000</v>
      </c>
      <c r="G1297" s="124">
        <v>12760000</v>
      </c>
      <c r="H1297" s="124">
        <v>6600000</v>
      </c>
      <c r="I1297" s="125" t="s">
        <v>500</v>
      </c>
      <c r="J1297" s="125" t="s">
        <v>1265</v>
      </c>
    </row>
    <row r="1298" spans="1:10" hidden="1" x14ac:dyDescent="0.2">
      <c r="A1298" s="123" t="s">
        <v>3173</v>
      </c>
      <c r="B1298" s="123" t="s">
        <v>3138</v>
      </c>
      <c r="C1298" s="123" t="s">
        <v>1262</v>
      </c>
      <c r="D1298" s="123" t="s">
        <v>1263</v>
      </c>
      <c r="E1298" s="123" t="s">
        <v>3115</v>
      </c>
      <c r="F1298" s="124">
        <v>248760000</v>
      </c>
      <c r="G1298" s="124">
        <v>246340000</v>
      </c>
      <c r="H1298" s="124">
        <v>191800000</v>
      </c>
      <c r="I1298" s="125" t="s">
        <v>500</v>
      </c>
      <c r="J1298" s="125" t="s">
        <v>1265</v>
      </c>
    </row>
    <row r="1299" spans="1:10" hidden="1" x14ac:dyDescent="0.2">
      <c r="A1299" s="123" t="s">
        <v>3174</v>
      </c>
      <c r="B1299" s="123" t="s">
        <v>3175</v>
      </c>
      <c r="C1299" s="123" t="s">
        <v>1262</v>
      </c>
      <c r="D1299" s="123" t="s">
        <v>1263</v>
      </c>
      <c r="E1299" s="123" t="s">
        <v>3115</v>
      </c>
      <c r="F1299" s="124">
        <v>168000000</v>
      </c>
      <c r="G1299" s="124">
        <v>168000000</v>
      </c>
      <c r="H1299" s="124">
        <v>168000000</v>
      </c>
      <c r="I1299" s="125" t="s">
        <v>500</v>
      </c>
      <c r="J1299" s="125" t="s">
        <v>1265</v>
      </c>
    </row>
    <row r="1300" spans="1:10" hidden="1" x14ac:dyDescent="0.2">
      <c r="A1300" s="123" t="s">
        <v>3174</v>
      </c>
      <c r="B1300" s="123" t="s">
        <v>1704</v>
      </c>
      <c r="C1300" s="123" t="s">
        <v>1262</v>
      </c>
      <c r="D1300" s="123" t="s">
        <v>1263</v>
      </c>
      <c r="E1300" s="123" t="s">
        <v>3115</v>
      </c>
      <c r="F1300" s="124">
        <v>466100000</v>
      </c>
      <c r="G1300" s="124">
        <v>466100000</v>
      </c>
      <c r="H1300" s="124">
        <v>369400000</v>
      </c>
      <c r="I1300" s="125" t="s">
        <v>500</v>
      </c>
      <c r="J1300" s="125" t="s">
        <v>1265</v>
      </c>
    </row>
    <row r="1301" spans="1:10" hidden="1" x14ac:dyDescent="0.2">
      <c r="A1301" s="123" t="s">
        <v>3176</v>
      </c>
      <c r="B1301" s="123" t="s">
        <v>1287</v>
      </c>
      <c r="C1301" s="123" t="s">
        <v>1262</v>
      </c>
      <c r="D1301" s="123" t="s">
        <v>1263</v>
      </c>
      <c r="E1301" s="123" t="s">
        <v>3115</v>
      </c>
      <c r="F1301" s="124">
        <v>0</v>
      </c>
      <c r="G1301" s="124">
        <v>0</v>
      </c>
      <c r="H1301" s="124">
        <v>0</v>
      </c>
      <c r="I1301" s="125" t="s">
        <v>500</v>
      </c>
      <c r="J1301" s="125" t="s">
        <v>1265</v>
      </c>
    </row>
    <row r="1302" spans="1:10" ht="10.5" hidden="1" x14ac:dyDescent="0.25">
      <c r="A1302" s="126" t="s">
        <v>3177</v>
      </c>
      <c r="B1302" s="126" t="s">
        <v>3178</v>
      </c>
      <c r="C1302" s="126" t="s">
        <v>1248</v>
      </c>
      <c r="D1302" s="126" t="s">
        <v>1248</v>
      </c>
      <c r="E1302" s="126" t="s">
        <v>1248</v>
      </c>
      <c r="F1302" s="127">
        <v>916108537.29999995</v>
      </c>
      <c r="G1302" s="127">
        <v>704624070</v>
      </c>
      <c r="H1302" s="127">
        <v>434900000</v>
      </c>
      <c r="I1302" s="128" t="s">
        <v>500</v>
      </c>
      <c r="J1302" s="128" t="s">
        <v>10</v>
      </c>
    </row>
    <row r="1303" spans="1:10" hidden="1" x14ac:dyDescent="0.2">
      <c r="A1303" s="123" t="s">
        <v>3179</v>
      </c>
      <c r="B1303" s="123" t="s">
        <v>3172</v>
      </c>
      <c r="C1303" s="123" t="s">
        <v>1262</v>
      </c>
      <c r="D1303" s="123" t="s">
        <v>1263</v>
      </c>
      <c r="E1303" s="123" t="s">
        <v>3115</v>
      </c>
      <c r="F1303" s="124">
        <v>57735075</v>
      </c>
      <c r="G1303" s="124">
        <v>48415075</v>
      </c>
      <c r="H1303" s="124">
        <v>33968408</v>
      </c>
      <c r="I1303" s="125" t="s">
        <v>500</v>
      </c>
      <c r="J1303" s="125" t="s">
        <v>1265</v>
      </c>
    </row>
    <row r="1304" spans="1:10" hidden="1" x14ac:dyDescent="0.2">
      <c r="A1304" s="123" t="s">
        <v>3179</v>
      </c>
      <c r="B1304" s="123" t="s">
        <v>3172</v>
      </c>
      <c r="C1304" s="123" t="s">
        <v>1292</v>
      </c>
      <c r="D1304" s="123" t="s">
        <v>1293</v>
      </c>
      <c r="E1304" s="123" t="s">
        <v>3115</v>
      </c>
      <c r="F1304" s="124">
        <v>36915427</v>
      </c>
      <c r="G1304" s="124">
        <v>36915427</v>
      </c>
      <c r="H1304" s="124">
        <v>36915427</v>
      </c>
      <c r="I1304" s="125" t="s">
        <v>500</v>
      </c>
      <c r="J1304" s="125" t="s">
        <v>1265</v>
      </c>
    </row>
    <row r="1305" spans="1:10" hidden="1" x14ac:dyDescent="0.2">
      <c r="A1305" s="123" t="s">
        <v>3179</v>
      </c>
      <c r="B1305" s="123" t="s">
        <v>3172</v>
      </c>
      <c r="C1305" s="123" t="s">
        <v>2152</v>
      </c>
      <c r="D1305" s="123" t="s">
        <v>2153</v>
      </c>
      <c r="E1305" s="123" t="s">
        <v>3115</v>
      </c>
      <c r="F1305" s="124">
        <v>70416165</v>
      </c>
      <c r="G1305" s="124">
        <v>70416165</v>
      </c>
      <c r="H1305" s="124">
        <v>52416165</v>
      </c>
      <c r="I1305" s="125" t="s">
        <v>500</v>
      </c>
      <c r="J1305" s="125" t="s">
        <v>1265</v>
      </c>
    </row>
    <row r="1306" spans="1:10" hidden="1" x14ac:dyDescent="0.2">
      <c r="A1306" s="123" t="s">
        <v>3180</v>
      </c>
      <c r="B1306" s="123" t="s">
        <v>3138</v>
      </c>
      <c r="C1306" s="123" t="s">
        <v>1262</v>
      </c>
      <c r="D1306" s="123" t="s">
        <v>1263</v>
      </c>
      <c r="E1306" s="123" t="s">
        <v>3115</v>
      </c>
      <c r="F1306" s="124">
        <v>83000000</v>
      </c>
      <c r="G1306" s="124">
        <v>83000000</v>
      </c>
      <c r="H1306" s="124">
        <v>50900000</v>
      </c>
      <c r="I1306" s="125" t="s">
        <v>500</v>
      </c>
      <c r="J1306" s="125" t="s">
        <v>1265</v>
      </c>
    </row>
    <row r="1307" spans="1:10" hidden="1" x14ac:dyDescent="0.2">
      <c r="A1307" s="123" t="s">
        <v>3180</v>
      </c>
      <c r="B1307" s="123" t="s">
        <v>3138</v>
      </c>
      <c r="C1307" s="123" t="s">
        <v>1292</v>
      </c>
      <c r="D1307" s="123" t="s">
        <v>1293</v>
      </c>
      <c r="E1307" s="123" t="s">
        <v>3115</v>
      </c>
      <c r="F1307" s="124">
        <v>215500000</v>
      </c>
      <c r="G1307" s="124">
        <v>215500000</v>
      </c>
      <c r="H1307" s="124">
        <v>215500000</v>
      </c>
      <c r="I1307" s="125" t="s">
        <v>500</v>
      </c>
      <c r="J1307" s="125" t="s">
        <v>1265</v>
      </c>
    </row>
    <row r="1308" spans="1:10" hidden="1" x14ac:dyDescent="0.2">
      <c r="A1308" s="123" t="s">
        <v>3181</v>
      </c>
      <c r="B1308" s="123" t="s">
        <v>3175</v>
      </c>
      <c r="C1308" s="123" t="s">
        <v>1262</v>
      </c>
      <c r="D1308" s="123" t="s">
        <v>1263</v>
      </c>
      <c r="E1308" s="123" t="s">
        <v>3115</v>
      </c>
      <c r="F1308" s="124">
        <v>35466667</v>
      </c>
      <c r="G1308" s="124">
        <v>33300000</v>
      </c>
      <c r="H1308" s="124">
        <v>18900000</v>
      </c>
      <c r="I1308" s="125" t="s">
        <v>500</v>
      </c>
      <c r="J1308" s="125" t="s">
        <v>1265</v>
      </c>
    </row>
    <row r="1309" spans="1:10" hidden="1" x14ac:dyDescent="0.2">
      <c r="A1309" s="123" t="s">
        <v>3181</v>
      </c>
      <c r="B1309" s="123" t="s">
        <v>3175</v>
      </c>
      <c r="C1309" s="123" t="s">
        <v>2152</v>
      </c>
      <c r="D1309" s="123" t="s">
        <v>2153</v>
      </c>
      <c r="E1309" s="123" t="s">
        <v>3115</v>
      </c>
      <c r="F1309" s="124">
        <v>26300000.300000001</v>
      </c>
      <c r="G1309" s="124">
        <v>26300000</v>
      </c>
      <c r="H1309" s="124">
        <v>26300000</v>
      </c>
      <c r="I1309" s="125" t="s">
        <v>500</v>
      </c>
      <c r="J1309" s="125" t="s">
        <v>1265</v>
      </c>
    </row>
    <row r="1310" spans="1:10" hidden="1" x14ac:dyDescent="0.2">
      <c r="A1310" s="123" t="s">
        <v>3182</v>
      </c>
      <c r="B1310" s="123" t="s">
        <v>3183</v>
      </c>
      <c r="C1310" s="123" t="s">
        <v>1262</v>
      </c>
      <c r="D1310" s="123" t="s">
        <v>1263</v>
      </c>
      <c r="E1310" s="123" t="s">
        <v>3115</v>
      </c>
      <c r="F1310" s="124">
        <v>199997800</v>
      </c>
      <c r="G1310" s="124">
        <v>0</v>
      </c>
      <c r="H1310" s="124">
        <v>0</v>
      </c>
      <c r="I1310" s="125" t="s">
        <v>500</v>
      </c>
      <c r="J1310" s="125" t="s">
        <v>1265</v>
      </c>
    </row>
    <row r="1311" spans="1:10" hidden="1" x14ac:dyDescent="0.2">
      <c r="A1311" s="123" t="s">
        <v>3184</v>
      </c>
      <c r="B1311" s="123" t="s">
        <v>1720</v>
      </c>
      <c r="C1311" s="123" t="s">
        <v>1262</v>
      </c>
      <c r="D1311" s="123" t="s">
        <v>1263</v>
      </c>
      <c r="E1311" s="123" t="s">
        <v>3115</v>
      </c>
      <c r="F1311" s="124">
        <v>20932080</v>
      </c>
      <c r="G1311" s="124">
        <v>20932080</v>
      </c>
      <c r="H1311" s="124">
        <v>0</v>
      </c>
      <c r="I1311" s="125" t="s">
        <v>500</v>
      </c>
      <c r="J1311" s="125" t="s">
        <v>1265</v>
      </c>
    </row>
    <row r="1312" spans="1:10" hidden="1" x14ac:dyDescent="0.2">
      <c r="A1312" s="123" t="s">
        <v>3184</v>
      </c>
      <c r="B1312" s="123" t="s">
        <v>1720</v>
      </c>
      <c r="C1312" s="123" t="s">
        <v>3185</v>
      </c>
      <c r="D1312" s="123" t="s">
        <v>3186</v>
      </c>
      <c r="E1312" s="123" t="s">
        <v>3115</v>
      </c>
      <c r="F1312" s="124">
        <v>169845323</v>
      </c>
      <c r="G1312" s="124">
        <v>169845323</v>
      </c>
      <c r="H1312" s="124">
        <v>0</v>
      </c>
      <c r="I1312" s="125" t="s">
        <v>500</v>
      </c>
      <c r="J1312" s="125" t="s">
        <v>1265</v>
      </c>
    </row>
    <row r="1313" spans="1:10" ht="10.5" hidden="1" x14ac:dyDescent="0.25">
      <c r="A1313" s="126" t="s">
        <v>3187</v>
      </c>
      <c r="B1313" s="126" t="s">
        <v>3188</v>
      </c>
      <c r="C1313" s="126" t="s">
        <v>1248</v>
      </c>
      <c r="D1313" s="126" t="s">
        <v>1248</v>
      </c>
      <c r="E1313" s="126" t="s">
        <v>1248</v>
      </c>
      <c r="F1313" s="127">
        <v>101340000</v>
      </c>
      <c r="G1313" s="127">
        <v>98700000</v>
      </c>
      <c r="H1313" s="127">
        <v>79500000</v>
      </c>
      <c r="I1313" s="128" t="s">
        <v>500</v>
      </c>
      <c r="J1313" s="128" t="s">
        <v>10</v>
      </c>
    </row>
    <row r="1314" spans="1:10" hidden="1" x14ac:dyDescent="0.2">
      <c r="A1314" s="123" t="s">
        <v>3189</v>
      </c>
      <c r="B1314" s="123" t="s">
        <v>3138</v>
      </c>
      <c r="C1314" s="123" t="s">
        <v>1262</v>
      </c>
      <c r="D1314" s="123" t="s">
        <v>1263</v>
      </c>
      <c r="E1314" s="123" t="s">
        <v>3115</v>
      </c>
      <c r="F1314" s="124">
        <v>47940000</v>
      </c>
      <c r="G1314" s="124">
        <v>47400000</v>
      </c>
      <c r="H1314" s="124">
        <v>29100000</v>
      </c>
      <c r="I1314" s="125" t="s">
        <v>500</v>
      </c>
      <c r="J1314" s="125" t="s">
        <v>1265</v>
      </c>
    </row>
    <row r="1315" spans="1:10" hidden="1" x14ac:dyDescent="0.2">
      <c r="A1315" s="123" t="s">
        <v>3189</v>
      </c>
      <c r="B1315" s="123" t="s">
        <v>3138</v>
      </c>
      <c r="C1315" s="123" t="s">
        <v>1292</v>
      </c>
      <c r="D1315" s="123" t="s">
        <v>1293</v>
      </c>
      <c r="E1315" s="123" t="s">
        <v>3115</v>
      </c>
      <c r="F1315" s="124">
        <v>41400000</v>
      </c>
      <c r="G1315" s="124">
        <v>39300000</v>
      </c>
      <c r="H1315" s="124">
        <v>38400000</v>
      </c>
      <c r="I1315" s="125" t="s">
        <v>500</v>
      </c>
      <c r="J1315" s="125" t="s">
        <v>1265</v>
      </c>
    </row>
    <row r="1316" spans="1:10" hidden="1" x14ac:dyDescent="0.2">
      <c r="A1316" s="123" t="s">
        <v>3190</v>
      </c>
      <c r="B1316" s="123" t="s">
        <v>3175</v>
      </c>
      <c r="C1316" s="123" t="s">
        <v>1292</v>
      </c>
      <c r="D1316" s="123" t="s">
        <v>1293</v>
      </c>
      <c r="E1316" s="123" t="s">
        <v>3115</v>
      </c>
      <c r="F1316" s="124">
        <v>12000000</v>
      </c>
      <c r="G1316" s="124">
        <v>12000000</v>
      </c>
      <c r="H1316" s="124">
        <v>12000000</v>
      </c>
      <c r="I1316" s="125" t="s">
        <v>500</v>
      </c>
      <c r="J1316" s="125" t="s">
        <v>1265</v>
      </c>
    </row>
    <row r="1317" spans="1:10" ht="10.5" hidden="1" x14ac:dyDescent="0.25">
      <c r="A1317" s="126" t="s">
        <v>3191</v>
      </c>
      <c r="B1317" s="126" t="s">
        <v>3192</v>
      </c>
      <c r="C1317" s="126" t="s">
        <v>1248</v>
      </c>
      <c r="D1317" s="126" t="s">
        <v>1248</v>
      </c>
      <c r="E1317" s="126" t="s">
        <v>1248</v>
      </c>
      <c r="F1317" s="127">
        <v>0</v>
      </c>
      <c r="G1317" s="127">
        <v>0</v>
      </c>
      <c r="H1317" s="127">
        <v>0</v>
      </c>
      <c r="I1317" s="128" t="s">
        <v>500</v>
      </c>
      <c r="J1317" s="128" t="s">
        <v>10</v>
      </c>
    </row>
    <row r="1318" spans="1:10" hidden="1" x14ac:dyDescent="0.2">
      <c r="A1318" s="123" t="s">
        <v>3193</v>
      </c>
      <c r="B1318" s="123" t="s">
        <v>1702</v>
      </c>
      <c r="C1318" s="123" t="s">
        <v>2152</v>
      </c>
      <c r="D1318" s="123" t="s">
        <v>2153</v>
      </c>
      <c r="E1318" s="123" t="s">
        <v>3121</v>
      </c>
      <c r="F1318" s="124">
        <v>0</v>
      </c>
      <c r="G1318" s="124">
        <v>0</v>
      </c>
      <c r="H1318" s="124">
        <v>0</v>
      </c>
      <c r="I1318" s="125" t="s">
        <v>500</v>
      </c>
      <c r="J1318" s="125" t="s">
        <v>1265</v>
      </c>
    </row>
    <row r="1319" spans="1:10" hidden="1" x14ac:dyDescent="0.2">
      <c r="A1319" s="123" t="s">
        <v>3194</v>
      </c>
      <c r="B1319" s="123" t="s">
        <v>3123</v>
      </c>
      <c r="C1319" s="123" t="s">
        <v>2152</v>
      </c>
      <c r="D1319" s="123" t="s">
        <v>2153</v>
      </c>
      <c r="E1319" s="123" t="s">
        <v>3121</v>
      </c>
      <c r="F1319" s="124">
        <v>0</v>
      </c>
      <c r="G1319" s="124">
        <v>0</v>
      </c>
      <c r="H1319" s="124">
        <v>0</v>
      </c>
      <c r="I1319" s="125" t="s">
        <v>500</v>
      </c>
      <c r="J1319" s="125" t="s">
        <v>1265</v>
      </c>
    </row>
    <row r="1320" spans="1:10" hidden="1" x14ac:dyDescent="0.2">
      <c r="A1320" s="123" t="s">
        <v>3195</v>
      </c>
      <c r="B1320" s="123" t="s">
        <v>1704</v>
      </c>
      <c r="C1320" s="123" t="s">
        <v>2152</v>
      </c>
      <c r="D1320" s="123" t="s">
        <v>2153</v>
      </c>
      <c r="E1320" s="123" t="s">
        <v>3121</v>
      </c>
      <c r="F1320" s="124">
        <v>0</v>
      </c>
      <c r="G1320" s="124">
        <v>0</v>
      </c>
      <c r="H1320" s="124">
        <v>0</v>
      </c>
      <c r="I1320" s="125" t="s">
        <v>500</v>
      </c>
      <c r="J1320" s="125" t="s">
        <v>1265</v>
      </c>
    </row>
    <row r="1321" spans="1:10" hidden="1" x14ac:dyDescent="0.2">
      <c r="A1321" s="123" t="s">
        <v>3195</v>
      </c>
      <c r="B1321" s="123" t="s">
        <v>1704</v>
      </c>
      <c r="C1321" s="123" t="s">
        <v>1292</v>
      </c>
      <c r="D1321" s="123" t="s">
        <v>1293</v>
      </c>
      <c r="E1321" s="123" t="s">
        <v>3121</v>
      </c>
      <c r="F1321" s="124">
        <v>0</v>
      </c>
      <c r="G1321" s="124">
        <v>0</v>
      </c>
      <c r="H1321" s="124">
        <v>0</v>
      </c>
      <c r="I1321" s="125" t="s">
        <v>500</v>
      </c>
      <c r="J1321" s="125" t="s">
        <v>1265</v>
      </c>
    </row>
    <row r="1322" spans="1:10" ht="10.5" hidden="1" x14ac:dyDescent="0.25">
      <c r="A1322" s="126" t="s">
        <v>3196</v>
      </c>
      <c r="B1322" s="126" t="s">
        <v>3197</v>
      </c>
      <c r="C1322" s="126" t="s">
        <v>1248</v>
      </c>
      <c r="D1322" s="126" t="s">
        <v>1248</v>
      </c>
      <c r="E1322" s="126" t="s">
        <v>1248</v>
      </c>
      <c r="F1322" s="127">
        <v>0</v>
      </c>
      <c r="G1322" s="127">
        <v>0</v>
      </c>
      <c r="H1322" s="127">
        <v>0</v>
      </c>
      <c r="I1322" s="128" t="s">
        <v>500</v>
      </c>
      <c r="J1322" s="128" t="s">
        <v>10</v>
      </c>
    </row>
    <row r="1323" spans="1:10" hidden="1" x14ac:dyDescent="0.2">
      <c r="A1323" s="123" t="s">
        <v>3198</v>
      </c>
      <c r="B1323" s="123" t="s">
        <v>1702</v>
      </c>
      <c r="C1323" s="123" t="s">
        <v>1292</v>
      </c>
      <c r="D1323" s="123" t="s">
        <v>1293</v>
      </c>
      <c r="E1323" s="123" t="s">
        <v>3121</v>
      </c>
      <c r="F1323" s="124">
        <v>0</v>
      </c>
      <c r="G1323" s="124">
        <v>0</v>
      </c>
      <c r="H1323" s="124">
        <v>0</v>
      </c>
      <c r="I1323" s="125" t="s">
        <v>500</v>
      </c>
      <c r="J1323" s="125" t="s">
        <v>1265</v>
      </c>
    </row>
    <row r="1324" spans="1:10" hidden="1" x14ac:dyDescent="0.2">
      <c r="A1324" s="123" t="s">
        <v>3199</v>
      </c>
      <c r="B1324" s="123" t="s">
        <v>3123</v>
      </c>
      <c r="C1324" s="123" t="s">
        <v>1292</v>
      </c>
      <c r="D1324" s="123" t="s">
        <v>1293</v>
      </c>
      <c r="E1324" s="123" t="s">
        <v>3121</v>
      </c>
      <c r="F1324" s="124">
        <v>0</v>
      </c>
      <c r="G1324" s="124">
        <v>0</v>
      </c>
      <c r="H1324" s="124">
        <v>0</v>
      </c>
      <c r="I1324" s="125" t="s">
        <v>500</v>
      </c>
      <c r="J1324" s="125" t="s">
        <v>1265</v>
      </c>
    </row>
    <row r="1325" spans="1:10" hidden="1" x14ac:dyDescent="0.2">
      <c r="A1325" s="123" t="s">
        <v>3200</v>
      </c>
      <c r="B1325" s="123" t="s">
        <v>1704</v>
      </c>
      <c r="C1325" s="123" t="s">
        <v>1292</v>
      </c>
      <c r="D1325" s="123" t="s">
        <v>1293</v>
      </c>
      <c r="E1325" s="123" t="s">
        <v>3121</v>
      </c>
      <c r="F1325" s="124">
        <v>0</v>
      </c>
      <c r="G1325" s="124">
        <v>0</v>
      </c>
      <c r="H1325" s="124">
        <v>0</v>
      </c>
      <c r="I1325" s="125" t="s">
        <v>500</v>
      </c>
      <c r="J1325" s="125" t="s">
        <v>1265</v>
      </c>
    </row>
    <row r="1326" spans="1:10" ht="10.5" hidden="1" x14ac:dyDescent="0.25">
      <c r="A1326" s="126" t="s">
        <v>3201</v>
      </c>
      <c r="B1326" s="126" t="s">
        <v>3136</v>
      </c>
      <c r="C1326" s="126" t="s">
        <v>1248</v>
      </c>
      <c r="D1326" s="126" t="s">
        <v>1248</v>
      </c>
      <c r="E1326" s="126" t="s">
        <v>1248</v>
      </c>
      <c r="F1326" s="127">
        <v>0</v>
      </c>
      <c r="G1326" s="127">
        <v>0</v>
      </c>
      <c r="H1326" s="127">
        <v>0</v>
      </c>
      <c r="I1326" s="128" t="s">
        <v>500</v>
      </c>
      <c r="J1326" s="128" t="s">
        <v>10</v>
      </c>
    </row>
    <row r="1327" spans="1:10" hidden="1" x14ac:dyDescent="0.2">
      <c r="A1327" s="123" t="s">
        <v>3202</v>
      </c>
      <c r="B1327" s="123" t="s">
        <v>1702</v>
      </c>
      <c r="C1327" s="123" t="s">
        <v>1262</v>
      </c>
      <c r="D1327" s="123" t="s">
        <v>1263</v>
      </c>
      <c r="E1327" s="123" t="s">
        <v>3121</v>
      </c>
      <c r="F1327" s="124">
        <v>0</v>
      </c>
      <c r="G1327" s="124">
        <v>0</v>
      </c>
      <c r="H1327" s="124">
        <v>0</v>
      </c>
      <c r="I1327" s="125" t="s">
        <v>500</v>
      </c>
      <c r="J1327" s="125" t="s">
        <v>1265</v>
      </c>
    </row>
    <row r="1328" spans="1:10" hidden="1" x14ac:dyDescent="0.2">
      <c r="A1328" s="123" t="s">
        <v>3203</v>
      </c>
      <c r="B1328" s="123" t="s">
        <v>3123</v>
      </c>
      <c r="C1328" s="123" t="s">
        <v>1262</v>
      </c>
      <c r="D1328" s="123" t="s">
        <v>1263</v>
      </c>
      <c r="E1328" s="123" t="s">
        <v>3121</v>
      </c>
      <c r="F1328" s="124">
        <v>0</v>
      </c>
      <c r="G1328" s="124">
        <v>0</v>
      </c>
      <c r="H1328" s="124">
        <v>0</v>
      </c>
      <c r="I1328" s="125" t="s">
        <v>500</v>
      </c>
      <c r="J1328" s="125" t="s">
        <v>1265</v>
      </c>
    </row>
    <row r="1329" spans="1:10" hidden="1" x14ac:dyDescent="0.2">
      <c r="A1329" s="123" t="s">
        <v>3204</v>
      </c>
      <c r="B1329" s="123" t="s">
        <v>1704</v>
      </c>
      <c r="C1329" s="123" t="s">
        <v>1262</v>
      </c>
      <c r="D1329" s="123" t="s">
        <v>1263</v>
      </c>
      <c r="E1329" s="123" t="s">
        <v>3121</v>
      </c>
      <c r="F1329" s="124">
        <v>0</v>
      </c>
      <c r="G1329" s="124">
        <v>0</v>
      </c>
      <c r="H1329" s="124">
        <v>0</v>
      </c>
      <c r="I1329" s="125" t="s">
        <v>500</v>
      </c>
      <c r="J1329" s="125" t="s">
        <v>1265</v>
      </c>
    </row>
    <row r="1330" spans="1:10" hidden="1" x14ac:dyDescent="0.2">
      <c r="A1330" s="123" t="s">
        <v>3205</v>
      </c>
      <c r="B1330" s="123" t="s">
        <v>3148</v>
      </c>
      <c r="C1330" s="123" t="s">
        <v>1262</v>
      </c>
      <c r="D1330" s="123" t="s">
        <v>1263</v>
      </c>
      <c r="E1330" s="123" t="s">
        <v>3121</v>
      </c>
      <c r="F1330" s="124">
        <v>0</v>
      </c>
      <c r="G1330" s="124">
        <v>0</v>
      </c>
      <c r="H1330" s="124">
        <v>0</v>
      </c>
      <c r="I1330" s="125" t="s">
        <v>500</v>
      </c>
      <c r="J1330" s="125" t="s">
        <v>1265</v>
      </c>
    </row>
    <row r="1331" spans="1:10" hidden="1" x14ac:dyDescent="0.2">
      <c r="A1331" s="123" t="s">
        <v>3206</v>
      </c>
      <c r="B1331" s="123" t="s">
        <v>3140</v>
      </c>
      <c r="C1331" s="123" t="s">
        <v>1262</v>
      </c>
      <c r="D1331" s="123" t="s">
        <v>1263</v>
      </c>
      <c r="E1331" s="123" t="s">
        <v>3121</v>
      </c>
      <c r="F1331" s="124">
        <v>0</v>
      </c>
      <c r="G1331" s="124">
        <v>0</v>
      </c>
      <c r="H1331" s="124">
        <v>0</v>
      </c>
      <c r="I1331" s="125" t="s">
        <v>500</v>
      </c>
      <c r="J1331" s="125" t="s">
        <v>1265</v>
      </c>
    </row>
    <row r="1332" spans="1:10" hidden="1" x14ac:dyDescent="0.2">
      <c r="A1332" s="123" t="s">
        <v>3207</v>
      </c>
      <c r="B1332" s="123" t="s">
        <v>3160</v>
      </c>
      <c r="C1332" s="123" t="s">
        <v>1262</v>
      </c>
      <c r="D1332" s="123" t="s">
        <v>1263</v>
      </c>
      <c r="E1332" s="123" t="s">
        <v>3121</v>
      </c>
      <c r="F1332" s="124">
        <v>0</v>
      </c>
      <c r="G1332" s="124">
        <v>0</v>
      </c>
      <c r="H1332" s="124">
        <v>0</v>
      </c>
      <c r="I1332" s="125" t="s">
        <v>500</v>
      </c>
      <c r="J1332" s="125" t="s">
        <v>1265</v>
      </c>
    </row>
    <row r="1333" spans="1:10" hidden="1" x14ac:dyDescent="0.2">
      <c r="A1333" s="123" t="s">
        <v>3208</v>
      </c>
      <c r="B1333" s="123" t="s">
        <v>3162</v>
      </c>
      <c r="C1333" s="123" t="s">
        <v>1262</v>
      </c>
      <c r="D1333" s="123" t="s">
        <v>1263</v>
      </c>
      <c r="E1333" s="123" t="s">
        <v>3121</v>
      </c>
      <c r="F1333" s="124">
        <v>0</v>
      </c>
      <c r="G1333" s="124">
        <v>0</v>
      </c>
      <c r="H1333" s="124">
        <v>0</v>
      </c>
      <c r="I1333" s="125" t="s">
        <v>500</v>
      </c>
      <c r="J1333" s="125" t="s">
        <v>1265</v>
      </c>
    </row>
    <row r="1334" spans="1:10" hidden="1" x14ac:dyDescent="0.2">
      <c r="A1334" s="123" t="s">
        <v>3209</v>
      </c>
      <c r="B1334" s="123" t="s">
        <v>3165</v>
      </c>
      <c r="C1334" s="123" t="s">
        <v>1262</v>
      </c>
      <c r="D1334" s="123" t="s">
        <v>1263</v>
      </c>
      <c r="E1334" s="123" t="s">
        <v>3121</v>
      </c>
      <c r="F1334" s="124">
        <v>0</v>
      </c>
      <c r="G1334" s="124">
        <v>0</v>
      </c>
      <c r="H1334" s="124">
        <v>0</v>
      </c>
      <c r="I1334" s="125" t="s">
        <v>500</v>
      </c>
      <c r="J1334" s="125" t="s">
        <v>1265</v>
      </c>
    </row>
    <row r="1335" spans="1:10" hidden="1" x14ac:dyDescent="0.2">
      <c r="A1335" s="123" t="s">
        <v>3210</v>
      </c>
      <c r="B1335" s="123" t="s">
        <v>3167</v>
      </c>
      <c r="C1335" s="123" t="s">
        <v>1262</v>
      </c>
      <c r="D1335" s="123" t="s">
        <v>1263</v>
      </c>
      <c r="E1335" s="123" t="s">
        <v>3121</v>
      </c>
      <c r="F1335" s="124">
        <v>0</v>
      </c>
      <c r="G1335" s="124">
        <v>0</v>
      </c>
      <c r="H1335" s="124">
        <v>0</v>
      </c>
      <c r="I1335" s="125" t="s">
        <v>500</v>
      </c>
      <c r="J1335" s="125" t="s">
        <v>1265</v>
      </c>
    </row>
    <row r="1336" spans="1:10" hidden="1" x14ac:dyDescent="0.2">
      <c r="A1336" s="123" t="s">
        <v>3211</v>
      </c>
      <c r="B1336" s="123" t="s">
        <v>3150</v>
      </c>
      <c r="C1336" s="123" t="s">
        <v>1262</v>
      </c>
      <c r="D1336" s="123" t="s">
        <v>1263</v>
      </c>
      <c r="E1336" s="123" t="s">
        <v>3121</v>
      </c>
      <c r="F1336" s="124">
        <v>0</v>
      </c>
      <c r="G1336" s="124">
        <v>0</v>
      </c>
      <c r="H1336" s="124">
        <v>0</v>
      </c>
      <c r="I1336" s="125" t="s">
        <v>500</v>
      </c>
      <c r="J1336" s="125" t="s">
        <v>1265</v>
      </c>
    </row>
    <row r="1337" spans="1:10" hidden="1" x14ac:dyDescent="0.2">
      <c r="A1337" s="123" t="s">
        <v>3212</v>
      </c>
      <c r="B1337" s="123" t="s">
        <v>3213</v>
      </c>
      <c r="C1337" s="123" t="s">
        <v>1262</v>
      </c>
      <c r="D1337" s="123" t="s">
        <v>1263</v>
      </c>
      <c r="E1337" s="123" t="s">
        <v>3121</v>
      </c>
      <c r="F1337" s="124">
        <v>0</v>
      </c>
      <c r="G1337" s="124">
        <v>0</v>
      </c>
      <c r="H1337" s="124">
        <v>0</v>
      </c>
      <c r="I1337" s="125" t="s">
        <v>500</v>
      </c>
      <c r="J1337" s="125" t="s">
        <v>1265</v>
      </c>
    </row>
    <row r="1338" spans="1:10" hidden="1" x14ac:dyDescent="0.2">
      <c r="A1338" s="123" t="s">
        <v>3214</v>
      </c>
      <c r="B1338" s="123" t="s">
        <v>3154</v>
      </c>
      <c r="C1338" s="123" t="s">
        <v>1262</v>
      </c>
      <c r="D1338" s="123" t="s">
        <v>1263</v>
      </c>
      <c r="E1338" s="123" t="s">
        <v>3121</v>
      </c>
      <c r="F1338" s="124">
        <v>0</v>
      </c>
      <c r="G1338" s="124">
        <v>0</v>
      </c>
      <c r="H1338" s="124">
        <v>0</v>
      </c>
      <c r="I1338" s="125" t="s">
        <v>500</v>
      </c>
      <c r="J1338" s="125" t="s">
        <v>1265</v>
      </c>
    </row>
    <row r="1339" spans="1:10" hidden="1" x14ac:dyDescent="0.2">
      <c r="A1339" s="123" t="s">
        <v>3215</v>
      </c>
      <c r="B1339" s="123" t="s">
        <v>3158</v>
      </c>
      <c r="C1339" s="123" t="s">
        <v>1262</v>
      </c>
      <c r="D1339" s="123" t="s">
        <v>1263</v>
      </c>
      <c r="E1339" s="123" t="s">
        <v>3121</v>
      </c>
      <c r="F1339" s="124">
        <v>0</v>
      </c>
      <c r="G1339" s="124">
        <v>0</v>
      </c>
      <c r="H1339" s="124">
        <v>0</v>
      </c>
      <c r="I1339" s="125" t="s">
        <v>500</v>
      </c>
      <c r="J1339" s="125" t="s">
        <v>1265</v>
      </c>
    </row>
    <row r="1340" spans="1:10" ht="10.5" hidden="1" x14ac:dyDescent="0.25">
      <c r="A1340" s="126" t="s">
        <v>3216</v>
      </c>
      <c r="B1340" s="126" t="s">
        <v>3217</v>
      </c>
      <c r="C1340" s="126" t="s">
        <v>1248</v>
      </c>
      <c r="D1340" s="126" t="s">
        <v>1248</v>
      </c>
      <c r="E1340" s="126" t="s">
        <v>1248</v>
      </c>
      <c r="F1340" s="127">
        <v>181793333</v>
      </c>
      <c r="G1340" s="127">
        <v>173700000</v>
      </c>
      <c r="H1340" s="127">
        <v>139600000</v>
      </c>
      <c r="I1340" s="128" t="s">
        <v>500</v>
      </c>
      <c r="J1340" s="128" t="s">
        <v>10</v>
      </c>
    </row>
    <row r="1341" spans="1:10" hidden="1" x14ac:dyDescent="0.2">
      <c r="A1341" s="123" t="s">
        <v>3218</v>
      </c>
      <c r="B1341" s="123" t="s">
        <v>1702</v>
      </c>
      <c r="C1341" s="123" t="s">
        <v>1262</v>
      </c>
      <c r="D1341" s="123" t="s">
        <v>1263</v>
      </c>
      <c r="E1341" s="123" t="s">
        <v>3121</v>
      </c>
      <c r="F1341" s="124">
        <v>111614619</v>
      </c>
      <c r="G1341" s="124">
        <v>106600000</v>
      </c>
      <c r="H1341" s="124">
        <v>88900000</v>
      </c>
      <c r="I1341" s="125" t="s">
        <v>500</v>
      </c>
      <c r="J1341" s="125" t="s">
        <v>1265</v>
      </c>
    </row>
    <row r="1342" spans="1:10" hidden="1" x14ac:dyDescent="0.2">
      <c r="A1342" s="123" t="s">
        <v>3218</v>
      </c>
      <c r="B1342" s="123" t="s">
        <v>1702</v>
      </c>
      <c r="C1342" s="123" t="s">
        <v>1292</v>
      </c>
      <c r="D1342" s="123" t="s">
        <v>1293</v>
      </c>
      <c r="E1342" s="123" t="s">
        <v>3121</v>
      </c>
      <c r="F1342" s="124">
        <v>1945381</v>
      </c>
      <c r="G1342" s="124">
        <v>0</v>
      </c>
      <c r="H1342" s="124">
        <v>0</v>
      </c>
      <c r="I1342" s="125" t="s">
        <v>500</v>
      </c>
      <c r="J1342" s="125" t="s">
        <v>1265</v>
      </c>
    </row>
    <row r="1343" spans="1:10" hidden="1" x14ac:dyDescent="0.2">
      <c r="A1343" s="123" t="s">
        <v>3219</v>
      </c>
      <c r="B1343" s="123" t="s">
        <v>3123</v>
      </c>
      <c r="C1343" s="123" t="s">
        <v>1262</v>
      </c>
      <c r="D1343" s="123" t="s">
        <v>1263</v>
      </c>
      <c r="E1343" s="123" t="s">
        <v>3121</v>
      </c>
      <c r="F1343" s="124">
        <v>16500000</v>
      </c>
      <c r="G1343" s="124">
        <v>16500000</v>
      </c>
      <c r="H1343" s="124">
        <v>16500000</v>
      </c>
      <c r="I1343" s="125" t="s">
        <v>500</v>
      </c>
      <c r="J1343" s="125" t="s">
        <v>1265</v>
      </c>
    </row>
    <row r="1344" spans="1:10" hidden="1" x14ac:dyDescent="0.2">
      <c r="A1344" s="123" t="s">
        <v>3220</v>
      </c>
      <c r="B1344" s="123" t="s">
        <v>3221</v>
      </c>
      <c r="C1344" s="123" t="s">
        <v>1262</v>
      </c>
      <c r="D1344" s="123" t="s">
        <v>1263</v>
      </c>
      <c r="E1344" s="123" t="s">
        <v>3121</v>
      </c>
      <c r="F1344" s="124">
        <v>0</v>
      </c>
      <c r="G1344" s="124">
        <v>0</v>
      </c>
      <c r="H1344" s="124">
        <v>0</v>
      </c>
      <c r="I1344" s="125" t="s">
        <v>500</v>
      </c>
      <c r="J1344" s="125" t="s">
        <v>1265</v>
      </c>
    </row>
    <row r="1345" spans="1:10" hidden="1" x14ac:dyDescent="0.2">
      <c r="A1345" s="123" t="s">
        <v>3222</v>
      </c>
      <c r="B1345" s="123" t="s">
        <v>3223</v>
      </c>
      <c r="C1345" s="123" t="s">
        <v>1262</v>
      </c>
      <c r="D1345" s="123" t="s">
        <v>1263</v>
      </c>
      <c r="E1345" s="123" t="s">
        <v>3121</v>
      </c>
      <c r="F1345" s="124">
        <v>0</v>
      </c>
      <c r="G1345" s="124">
        <v>0</v>
      </c>
      <c r="H1345" s="124">
        <v>0</v>
      </c>
      <c r="I1345" s="125" t="s">
        <v>500</v>
      </c>
      <c r="J1345" s="125" t="s">
        <v>1265</v>
      </c>
    </row>
    <row r="1346" spans="1:10" hidden="1" x14ac:dyDescent="0.2">
      <c r="A1346" s="123" t="s">
        <v>3224</v>
      </c>
      <c r="B1346" s="123" t="s">
        <v>3225</v>
      </c>
      <c r="C1346" s="123" t="s">
        <v>1262</v>
      </c>
      <c r="D1346" s="123" t="s">
        <v>1263</v>
      </c>
      <c r="E1346" s="123" t="s">
        <v>3121</v>
      </c>
      <c r="F1346" s="124">
        <v>0</v>
      </c>
      <c r="G1346" s="124">
        <v>0</v>
      </c>
      <c r="H1346" s="124">
        <v>0</v>
      </c>
      <c r="I1346" s="125" t="s">
        <v>500</v>
      </c>
      <c r="J1346" s="125" t="s">
        <v>1265</v>
      </c>
    </row>
    <row r="1347" spans="1:10" hidden="1" x14ac:dyDescent="0.2">
      <c r="A1347" s="123" t="s">
        <v>3226</v>
      </c>
      <c r="B1347" s="123" t="s">
        <v>1704</v>
      </c>
      <c r="C1347" s="123" t="s">
        <v>1262</v>
      </c>
      <c r="D1347" s="123" t="s">
        <v>1263</v>
      </c>
      <c r="E1347" s="123" t="s">
        <v>3121</v>
      </c>
      <c r="F1347" s="124">
        <v>51733333</v>
      </c>
      <c r="G1347" s="124">
        <v>50600000</v>
      </c>
      <c r="H1347" s="124">
        <v>34200000</v>
      </c>
      <c r="I1347" s="125" t="s">
        <v>500</v>
      </c>
      <c r="J1347" s="125" t="s">
        <v>1265</v>
      </c>
    </row>
    <row r="1348" spans="1:10" hidden="1" x14ac:dyDescent="0.2">
      <c r="A1348" s="123" t="s">
        <v>3227</v>
      </c>
      <c r="B1348" s="123" t="s">
        <v>1287</v>
      </c>
      <c r="C1348" s="123" t="s">
        <v>1262</v>
      </c>
      <c r="D1348" s="123" t="s">
        <v>1263</v>
      </c>
      <c r="E1348" s="123" t="s">
        <v>3121</v>
      </c>
      <c r="F1348" s="124">
        <v>0</v>
      </c>
      <c r="G1348" s="124">
        <v>0</v>
      </c>
      <c r="H1348" s="124">
        <v>0</v>
      </c>
      <c r="I1348" s="125" t="s">
        <v>500</v>
      </c>
      <c r="J1348" s="125" t="s">
        <v>1265</v>
      </c>
    </row>
    <row r="1349" spans="1:10" hidden="1" x14ac:dyDescent="0.2">
      <c r="A1349" s="123" t="s">
        <v>3228</v>
      </c>
      <c r="B1349" s="123" t="s">
        <v>3229</v>
      </c>
      <c r="C1349" s="123" t="s">
        <v>1262</v>
      </c>
      <c r="D1349" s="123" t="s">
        <v>1263</v>
      </c>
      <c r="E1349" s="123" t="s">
        <v>3121</v>
      </c>
      <c r="F1349" s="124">
        <v>0</v>
      </c>
      <c r="G1349" s="124">
        <v>0</v>
      </c>
      <c r="H1349" s="124">
        <v>0</v>
      </c>
      <c r="I1349" s="125" t="s">
        <v>500</v>
      </c>
      <c r="J1349" s="125" t="s">
        <v>1265</v>
      </c>
    </row>
    <row r="1350" spans="1:10" hidden="1" x14ac:dyDescent="0.2">
      <c r="A1350" s="123" t="s">
        <v>3230</v>
      </c>
      <c r="B1350" s="123" t="s">
        <v>1678</v>
      </c>
      <c r="C1350" s="123" t="s">
        <v>1262</v>
      </c>
      <c r="D1350" s="123" t="s">
        <v>1263</v>
      </c>
      <c r="E1350" s="123" t="s">
        <v>3121</v>
      </c>
      <c r="F1350" s="124">
        <v>0</v>
      </c>
      <c r="G1350" s="124">
        <v>0</v>
      </c>
      <c r="H1350" s="124">
        <v>0</v>
      </c>
      <c r="I1350" s="125" t="s">
        <v>500</v>
      </c>
      <c r="J1350" s="125" t="s">
        <v>1265</v>
      </c>
    </row>
    <row r="1351" spans="1:10" ht="10.5" hidden="1" x14ac:dyDescent="0.25">
      <c r="A1351" s="126" t="s">
        <v>3231</v>
      </c>
      <c r="B1351" s="126" t="s">
        <v>3232</v>
      </c>
      <c r="C1351" s="126" t="s">
        <v>1248</v>
      </c>
      <c r="D1351" s="126" t="s">
        <v>1248</v>
      </c>
      <c r="E1351" s="126" t="s">
        <v>1248</v>
      </c>
      <c r="F1351" s="127">
        <v>232605365</v>
      </c>
      <c r="G1351" s="127">
        <v>150074260</v>
      </c>
      <c r="H1351" s="127">
        <v>150074260</v>
      </c>
      <c r="I1351" s="128" t="s">
        <v>500</v>
      </c>
      <c r="J1351" s="128" t="s">
        <v>10</v>
      </c>
    </row>
    <row r="1352" spans="1:10" hidden="1" x14ac:dyDescent="0.2">
      <c r="A1352" s="123" t="s">
        <v>3233</v>
      </c>
      <c r="B1352" s="123" t="s">
        <v>1702</v>
      </c>
      <c r="C1352" s="123" t="s">
        <v>1262</v>
      </c>
      <c r="D1352" s="123" t="s">
        <v>1263</v>
      </c>
      <c r="E1352" s="123" t="s">
        <v>3121</v>
      </c>
      <c r="F1352" s="124">
        <v>0</v>
      </c>
      <c r="G1352" s="124">
        <v>0</v>
      </c>
      <c r="H1352" s="124">
        <v>0</v>
      </c>
      <c r="I1352" s="125" t="s">
        <v>500</v>
      </c>
      <c r="J1352" s="125" t="s">
        <v>1265</v>
      </c>
    </row>
    <row r="1353" spans="1:10" hidden="1" x14ac:dyDescent="0.2">
      <c r="A1353" s="123" t="s">
        <v>3234</v>
      </c>
      <c r="B1353" s="123" t="s">
        <v>1704</v>
      </c>
      <c r="C1353" s="123" t="s">
        <v>1262</v>
      </c>
      <c r="D1353" s="123" t="s">
        <v>1263</v>
      </c>
      <c r="E1353" s="123" t="s">
        <v>3121</v>
      </c>
      <c r="F1353" s="124">
        <v>0</v>
      </c>
      <c r="G1353" s="124">
        <v>0</v>
      </c>
      <c r="H1353" s="124">
        <v>0</v>
      </c>
      <c r="I1353" s="125" t="s">
        <v>500</v>
      </c>
      <c r="J1353" s="125" t="s">
        <v>1265</v>
      </c>
    </row>
    <row r="1354" spans="1:10" hidden="1" x14ac:dyDescent="0.2">
      <c r="A1354" s="123" t="s">
        <v>3235</v>
      </c>
      <c r="B1354" s="123" t="s">
        <v>1437</v>
      </c>
      <c r="C1354" s="123" t="s">
        <v>1276</v>
      </c>
      <c r="D1354" s="123" t="s">
        <v>1277</v>
      </c>
      <c r="E1354" s="123" t="s">
        <v>3121</v>
      </c>
      <c r="F1354" s="124">
        <v>5</v>
      </c>
      <c r="G1354" s="124">
        <v>0</v>
      </c>
      <c r="H1354" s="124">
        <v>0</v>
      </c>
      <c r="I1354" s="125" t="s">
        <v>500</v>
      </c>
      <c r="J1354" s="125" t="s">
        <v>1265</v>
      </c>
    </row>
    <row r="1355" spans="1:10" hidden="1" x14ac:dyDescent="0.2">
      <c r="A1355" s="123" t="s">
        <v>3236</v>
      </c>
      <c r="B1355" s="123" t="s">
        <v>3123</v>
      </c>
      <c r="C1355" s="123" t="s">
        <v>1262</v>
      </c>
      <c r="D1355" s="123" t="s">
        <v>1263</v>
      </c>
      <c r="E1355" s="123" t="s">
        <v>3121</v>
      </c>
      <c r="F1355" s="124">
        <v>0</v>
      </c>
      <c r="G1355" s="124">
        <v>0</v>
      </c>
      <c r="H1355" s="124">
        <v>0</v>
      </c>
      <c r="I1355" s="125" t="s">
        <v>500</v>
      </c>
      <c r="J1355" s="125" t="s">
        <v>1265</v>
      </c>
    </row>
    <row r="1356" spans="1:10" hidden="1" x14ac:dyDescent="0.2">
      <c r="A1356" s="123" t="s">
        <v>3237</v>
      </c>
      <c r="B1356" s="123" t="s">
        <v>3238</v>
      </c>
      <c r="C1356" s="123" t="s">
        <v>1262</v>
      </c>
      <c r="D1356" s="123" t="s">
        <v>1263</v>
      </c>
      <c r="E1356" s="123" t="s">
        <v>3121</v>
      </c>
      <c r="F1356" s="124">
        <v>0</v>
      </c>
      <c r="G1356" s="124">
        <v>0</v>
      </c>
      <c r="H1356" s="124">
        <v>0</v>
      </c>
      <c r="I1356" s="125" t="s">
        <v>500</v>
      </c>
      <c r="J1356" s="125" t="s">
        <v>1265</v>
      </c>
    </row>
    <row r="1357" spans="1:10" hidden="1" x14ac:dyDescent="0.2">
      <c r="A1357" s="123" t="s">
        <v>3239</v>
      </c>
      <c r="B1357" s="123" t="s">
        <v>2817</v>
      </c>
      <c r="C1357" s="123" t="s">
        <v>1262</v>
      </c>
      <c r="D1357" s="123" t="s">
        <v>1263</v>
      </c>
      <c r="E1357" s="123" t="s">
        <v>3121</v>
      </c>
      <c r="F1357" s="124">
        <v>150074260</v>
      </c>
      <c r="G1357" s="124">
        <v>150074260</v>
      </c>
      <c r="H1357" s="124">
        <v>150074260</v>
      </c>
      <c r="I1357" s="125" t="s">
        <v>500</v>
      </c>
      <c r="J1357" s="125" t="s">
        <v>1265</v>
      </c>
    </row>
    <row r="1358" spans="1:10" hidden="1" x14ac:dyDescent="0.2">
      <c r="A1358" s="123" t="s">
        <v>3239</v>
      </c>
      <c r="B1358" s="123" t="s">
        <v>2817</v>
      </c>
      <c r="C1358" s="123" t="s">
        <v>1292</v>
      </c>
      <c r="D1358" s="123" t="s">
        <v>1293</v>
      </c>
      <c r="E1358" s="123" t="s">
        <v>3121</v>
      </c>
      <c r="F1358" s="124">
        <v>0</v>
      </c>
      <c r="G1358" s="124">
        <v>0</v>
      </c>
      <c r="H1358" s="124">
        <v>0</v>
      </c>
      <c r="I1358" s="125" t="s">
        <v>500</v>
      </c>
      <c r="J1358" s="125" t="s">
        <v>1265</v>
      </c>
    </row>
    <row r="1359" spans="1:10" hidden="1" x14ac:dyDescent="0.2">
      <c r="A1359" s="123" t="s">
        <v>3240</v>
      </c>
      <c r="B1359" s="123" t="s">
        <v>3241</v>
      </c>
      <c r="C1359" s="123" t="s">
        <v>1262</v>
      </c>
      <c r="D1359" s="123" t="s">
        <v>1263</v>
      </c>
      <c r="E1359" s="123" t="s">
        <v>3121</v>
      </c>
      <c r="F1359" s="124">
        <v>0</v>
      </c>
      <c r="G1359" s="124">
        <v>0</v>
      </c>
      <c r="H1359" s="124">
        <v>0</v>
      </c>
      <c r="I1359" s="125" t="s">
        <v>500</v>
      </c>
      <c r="J1359" s="125" t="s">
        <v>1265</v>
      </c>
    </row>
    <row r="1360" spans="1:10" hidden="1" x14ac:dyDescent="0.2">
      <c r="A1360" s="123" t="s">
        <v>3240</v>
      </c>
      <c r="B1360" s="123" t="s">
        <v>3241</v>
      </c>
      <c r="C1360" s="123" t="s">
        <v>1276</v>
      </c>
      <c r="D1360" s="123" t="s">
        <v>1277</v>
      </c>
      <c r="E1360" s="123" t="s">
        <v>3121</v>
      </c>
      <c r="F1360" s="124">
        <v>82531100</v>
      </c>
      <c r="G1360" s="124">
        <v>0</v>
      </c>
      <c r="H1360" s="124">
        <v>0</v>
      </c>
      <c r="I1360" s="125" t="s">
        <v>500</v>
      </c>
      <c r="J1360" s="125" t="s">
        <v>1265</v>
      </c>
    </row>
    <row r="1361" spans="1:10" hidden="1" x14ac:dyDescent="0.2">
      <c r="A1361" s="123" t="s">
        <v>3242</v>
      </c>
      <c r="B1361" s="123" t="s">
        <v>3243</v>
      </c>
      <c r="C1361" s="123" t="s">
        <v>1262</v>
      </c>
      <c r="D1361" s="123" t="s">
        <v>1263</v>
      </c>
      <c r="E1361" s="123" t="s">
        <v>3121</v>
      </c>
      <c r="F1361" s="124">
        <v>0</v>
      </c>
      <c r="G1361" s="124">
        <v>0</v>
      </c>
      <c r="H1361" s="124">
        <v>0</v>
      </c>
      <c r="I1361" s="125" t="s">
        <v>500</v>
      </c>
      <c r="J1361" s="125" t="s">
        <v>1265</v>
      </c>
    </row>
    <row r="1362" spans="1:10" hidden="1" x14ac:dyDescent="0.2">
      <c r="A1362" s="123" t="s">
        <v>3244</v>
      </c>
      <c r="B1362" s="123" t="s">
        <v>1694</v>
      </c>
      <c r="C1362" s="123" t="s">
        <v>1262</v>
      </c>
      <c r="D1362" s="123" t="s">
        <v>1263</v>
      </c>
      <c r="E1362" s="123" t="s">
        <v>3121</v>
      </c>
      <c r="F1362" s="124">
        <v>0</v>
      </c>
      <c r="G1362" s="124">
        <v>0</v>
      </c>
      <c r="H1362" s="124">
        <v>0</v>
      </c>
      <c r="I1362" s="125" t="s">
        <v>500</v>
      </c>
      <c r="J1362" s="125" t="s">
        <v>1265</v>
      </c>
    </row>
    <row r="1363" spans="1:10" hidden="1" x14ac:dyDescent="0.2">
      <c r="A1363" s="123" t="s">
        <v>3245</v>
      </c>
      <c r="B1363" s="123" t="s">
        <v>1670</v>
      </c>
      <c r="C1363" s="123" t="s">
        <v>1262</v>
      </c>
      <c r="D1363" s="123" t="s">
        <v>1263</v>
      </c>
      <c r="E1363" s="123" t="s">
        <v>3121</v>
      </c>
      <c r="F1363" s="124">
        <v>0</v>
      </c>
      <c r="G1363" s="124">
        <v>0</v>
      </c>
      <c r="H1363" s="124">
        <v>0</v>
      </c>
      <c r="I1363" s="125" t="s">
        <v>500</v>
      </c>
      <c r="J1363" s="125" t="s">
        <v>1265</v>
      </c>
    </row>
    <row r="1364" spans="1:10" hidden="1" x14ac:dyDescent="0.2">
      <c r="A1364" s="123" t="s">
        <v>3246</v>
      </c>
      <c r="B1364" s="123" t="s">
        <v>1678</v>
      </c>
      <c r="C1364" s="123" t="s">
        <v>1262</v>
      </c>
      <c r="D1364" s="123" t="s">
        <v>1263</v>
      </c>
      <c r="E1364" s="123" t="s">
        <v>3121</v>
      </c>
      <c r="F1364" s="124">
        <v>0</v>
      </c>
      <c r="G1364" s="124">
        <v>0</v>
      </c>
      <c r="H1364" s="124">
        <v>0</v>
      </c>
      <c r="I1364" s="125" t="s">
        <v>500</v>
      </c>
      <c r="J1364" s="125" t="s">
        <v>1265</v>
      </c>
    </row>
    <row r="1365" spans="1:10" hidden="1" x14ac:dyDescent="0.2">
      <c r="A1365" s="123" t="s">
        <v>3247</v>
      </c>
      <c r="B1365" s="123" t="s">
        <v>1672</v>
      </c>
      <c r="C1365" s="123" t="s">
        <v>1262</v>
      </c>
      <c r="D1365" s="123" t="s">
        <v>1263</v>
      </c>
      <c r="E1365" s="123" t="s">
        <v>3121</v>
      </c>
      <c r="F1365" s="124">
        <v>0</v>
      </c>
      <c r="G1365" s="124">
        <v>0</v>
      </c>
      <c r="H1365" s="124">
        <v>0</v>
      </c>
      <c r="I1365" s="125" t="s">
        <v>500</v>
      </c>
      <c r="J1365" s="125" t="s">
        <v>1265</v>
      </c>
    </row>
    <row r="1366" spans="1:10" hidden="1" x14ac:dyDescent="0.2">
      <c r="A1366" s="123" t="s">
        <v>3248</v>
      </c>
      <c r="B1366" s="123" t="s">
        <v>1674</v>
      </c>
      <c r="C1366" s="123" t="s">
        <v>1262</v>
      </c>
      <c r="D1366" s="123" t="s">
        <v>1263</v>
      </c>
      <c r="E1366" s="123" t="s">
        <v>3121</v>
      </c>
      <c r="F1366" s="124">
        <v>0</v>
      </c>
      <c r="G1366" s="124">
        <v>0</v>
      </c>
      <c r="H1366" s="124">
        <v>0</v>
      </c>
      <c r="I1366" s="125" t="s">
        <v>500</v>
      </c>
      <c r="J1366" s="125" t="s">
        <v>1265</v>
      </c>
    </row>
    <row r="1367" spans="1:10" ht="10.5" hidden="1" x14ac:dyDescent="0.25">
      <c r="A1367" s="126" t="s">
        <v>3249</v>
      </c>
      <c r="B1367" s="126" t="s">
        <v>3250</v>
      </c>
      <c r="C1367" s="126" t="s">
        <v>1248</v>
      </c>
      <c r="D1367" s="126" t="s">
        <v>1248</v>
      </c>
      <c r="E1367" s="126" t="s">
        <v>1248</v>
      </c>
      <c r="F1367" s="127">
        <v>0</v>
      </c>
      <c r="G1367" s="127">
        <v>0</v>
      </c>
      <c r="H1367" s="127">
        <v>0</v>
      </c>
      <c r="I1367" s="128" t="s">
        <v>500</v>
      </c>
      <c r="J1367" s="128" t="s">
        <v>10</v>
      </c>
    </row>
    <row r="1368" spans="1:10" hidden="1" x14ac:dyDescent="0.2">
      <c r="A1368" s="123" t="s">
        <v>3251</v>
      </c>
      <c r="B1368" s="123" t="s">
        <v>1702</v>
      </c>
      <c r="C1368" s="123" t="s">
        <v>1292</v>
      </c>
      <c r="D1368" s="123" t="s">
        <v>1293</v>
      </c>
      <c r="E1368" s="123" t="s">
        <v>3121</v>
      </c>
      <c r="F1368" s="124">
        <v>0</v>
      </c>
      <c r="G1368" s="124">
        <v>0</v>
      </c>
      <c r="H1368" s="124">
        <v>0</v>
      </c>
      <c r="I1368" s="125" t="s">
        <v>500</v>
      </c>
      <c r="J1368" s="125" t="s">
        <v>1265</v>
      </c>
    </row>
    <row r="1369" spans="1:10" hidden="1" x14ac:dyDescent="0.2">
      <c r="A1369" s="123" t="s">
        <v>3252</v>
      </c>
      <c r="B1369" s="123" t="s">
        <v>1704</v>
      </c>
      <c r="C1369" s="123" t="s">
        <v>1292</v>
      </c>
      <c r="D1369" s="123" t="s">
        <v>1293</v>
      </c>
      <c r="E1369" s="123" t="s">
        <v>3121</v>
      </c>
      <c r="F1369" s="124">
        <v>0</v>
      </c>
      <c r="G1369" s="124">
        <v>0</v>
      </c>
      <c r="H1369" s="124">
        <v>0</v>
      </c>
      <c r="I1369" s="125" t="s">
        <v>500</v>
      </c>
      <c r="J1369" s="125" t="s">
        <v>1265</v>
      </c>
    </row>
    <row r="1370" spans="1:10" ht="10.5" hidden="1" x14ac:dyDescent="0.25">
      <c r="A1370" s="126" t="s">
        <v>3253</v>
      </c>
      <c r="B1370" s="126" t="s">
        <v>3254</v>
      </c>
      <c r="C1370" s="126" t="s">
        <v>1248</v>
      </c>
      <c r="D1370" s="126" t="s">
        <v>1248</v>
      </c>
      <c r="E1370" s="126" t="s">
        <v>1248</v>
      </c>
      <c r="F1370" s="127">
        <v>608959500</v>
      </c>
      <c r="G1370" s="127">
        <v>599039500</v>
      </c>
      <c r="H1370" s="127">
        <v>573132833</v>
      </c>
      <c r="I1370" s="128" t="s">
        <v>501</v>
      </c>
      <c r="J1370" s="128" t="s">
        <v>10</v>
      </c>
    </row>
    <row r="1371" spans="1:10" hidden="1" x14ac:dyDescent="0.2">
      <c r="A1371" s="123" t="s">
        <v>3255</v>
      </c>
      <c r="B1371" s="123" t="s">
        <v>2815</v>
      </c>
      <c r="C1371" s="123" t="s">
        <v>1262</v>
      </c>
      <c r="D1371" s="123" t="s">
        <v>1263</v>
      </c>
      <c r="E1371" s="123" t="s">
        <v>3121</v>
      </c>
      <c r="F1371" s="124">
        <v>0</v>
      </c>
      <c r="G1371" s="124">
        <v>0</v>
      </c>
      <c r="H1371" s="124">
        <v>0</v>
      </c>
      <c r="I1371" s="125" t="s">
        <v>501</v>
      </c>
      <c r="J1371" s="125" t="s">
        <v>1265</v>
      </c>
    </row>
    <row r="1372" spans="1:10" hidden="1" x14ac:dyDescent="0.2">
      <c r="A1372" s="123" t="s">
        <v>3255</v>
      </c>
      <c r="B1372" s="123" t="s">
        <v>3256</v>
      </c>
      <c r="C1372" s="123" t="s">
        <v>2152</v>
      </c>
      <c r="D1372" s="123" t="s">
        <v>2153</v>
      </c>
      <c r="E1372" s="123" t="s">
        <v>3121</v>
      </c>
      <c r="F1372" s="124">
        <v>0</v>
      </c>
      <c r="G1372" s="124">
        <v>0</v>
      </c>
      <c r="H1372" s="124">
        <v>0</v>
      </c>
      <c r="I1372" s="125" t="s">
        <v>501</v>
      </c>
      <c r="J1372" s="125" t="s">
        <v>1265</v>
      </c>
    </row>
    <row r="1373" spans="1:10" hidden="1" x14ac:dyDescent="0.2">
      <c r="A1373" s="123" t="s">
        <v>3257</v>
      </c>
      <c r="B1373" s="123" t="s">
        <v>2556</v>
      </c>
      <c r="C1373" s="123" t="s">
        <v>1262</v>
      </c>
      <c r="D1373" s="123" t="s">
        <v>1263</v>
      </c>
      <c r="E1373" s="123" t="s">
        <v>3121</v>
      </c>
      <c r="F1373" s="124">
        <v>43850000</v>
      </c>
      <c r="G1373" s="124">
        <v>40000000</v>
      </c>
      <c r="H1373" s="124">
        <v>36000000</v>
      </c>
      <c r="I1373" s="125" t="s">
        <v>501</v>
      </c>
      <c r="J1373" s="125" t="s">
        <v>1265</v>
      </c>
    </row>
    <row r="1374" spans="1:10" hidden="1" x14ac:dyDescent="0.2">
      <c r="A1374" s="123" t="s">
        <v>3257</v>
      </c>
      <c r="B1374" s="123" t="s">
        <v>2556</v>
      </c>
      <c r="C1374" s="123" t="s">
        <v>1276</v>
      </c>
      <c r="D1374" s="123" t="s">
        <v>1277</v>
      </c>
      <c r="E1374" s="123" t="s">
        <v>3121</v>
      </c>
      <c r="F1374" s="124">
        <v>14000000</v>
      </c>
      <c r="G1374" s="124">
        <v>14000000</v>
      </c>
      <c r="H1374" s="124">
        <v>14000000</v>
      </c>
      <c r="I1374" s="125" t="s">
        <v>501</v>
      </c>
      <c r="J1374" s="125" t="s">
        <v>1265</v>
      </c>
    </row>
    <row r="1375" spans="1:10" hidden="1" x14ac:dyDescent="0.2">
      <c r="A1375" s="123" t="s">
        <v>3258</v>
      </c>
      <c r="B1375" s="123" t="s">
        <v>1391</v>
      </c>
      <c r="C1375" s="123" t="s">
        <v>1262</v>
      </c>
      <c r="D1375" s="123" t="s">
        <v>1263</v>
      </c>
      <c r="E1375" s="123" t="s">
        <v>3121</v>
      </c>
      <c r="F1375" s="124">
        <v>32500000</v>
      </c>
      <c r="G1375" s="124">
        <v>29700000</v>
      </c>
      <c r="H1375" s="124">
        <v>26400000</v>
      </c>
      <c r="I1375" s="125" t="s">
        <v>501</v>
      </c>
      <c r="J1375" s="125" t="s">
        <v>1265</v>
      </c>
    </row>
    <row r="1376" spans="1:10" hidden="1" x14ac:dyDescent="0.2">
      <c r="A1376" s="123" t="s">
        <v>3259</v>
      </c>
      <c r="B1376" s="123" t="s">
        <v>3260</v>
      </c>
      <c r="C1376" s="123" t="s">
        <v>1262</v>
      </c>
      <c r="D1376" s="123" t="s">
        <v>1263</v>
      </c>
      <c r="E1376" s="123" t="s">
        <v>3121</v>
      </c>
      <c r="F1376" s="124">
        <v>400000</v>
      </c>
      <c r="G1376" s="124">
        <v>400000</v>
      </c>
      <c r="H1376" s="124">
        <v>400000</v>
      </c>
      <c r="I1376" s="125" t="s">
        <v>501</v>
      </c>
      <c r="J1376" s="125" t="s">
        <v>1265</v>
      </c>
    </row>
    <row r="1377" spans="1:10" hidden="1" x14ac:dyDescent="0.2">
      <c r="A1377" s="123" t="s">
        <v>3259</v>
      </c>
      <c r="B1377" s="123" t="s">
        <v>3260</v>
      </c>
      <c r="C1377" s="123" t="s">
        <v>1276</v>
      </c>
      <c r="D1377" s="123" t="s">
        <v>1277</v>
      </c>
      <c r="E1377" s="123" t="s">
        <v>3121</v>
      </c>
      <c r="F1377" s="124">
        <v>9500000</v>
      </c>
      <c r="G1377" s="124">
        <v>9500000</v>
      </c>
      <c r="H1377" s="124">
        <v>2900000</v>
      </c>
      <c r="I1377" s="125" t="s">
        <v>501</v>
      </c>
      <c r="J1377" s="125" t="s">
        <v>1265</v>
      </c>
    </row>
    <row r="1378" spans="1:10" hidden="1" x14ac:dyDescent="0.2">
      <c r="A1378" s="123" t="s">
        <v>3261</v>
      </c>
      <c r="B1378" s="123" t="s">
        <v>2099</v>
      </c>
      <c r="C1378" s="123" t="s">
        <v>1262</v>
      </c>
      <c r="D1378" s="123" t="s">
        <v>1263</v>
      </c>
      <c r="E1378" s="123" t="s">
        <v>3121</v>
      </c>
      <c r="F1378" s="124">
        <v>39870000</v>
      </c>
      <c r="G1378" s="124">
        <v>37600000</v>
      </c>
      <c r="H1378" s="124">
        <v>29600000</v>
      </c>
      <c r="I1378" s="125" t="s">
        <v>501</v>
      </c>
      <c r="J1378" s="125" t="s">
        <v>1265</v>
      </c>
    </row>
    <row r="1379" spans="1:10" hidden="1" x14ac:dyDescent="0.2">
      <c r="A1379" s="123" t="s">
        <v>3261</v>
      </c>
      <c r="B1379" s="123" t="s">
        <v>2099</v>
      </c>
      <c r="C1379" s="123" t="s">
        <v>1292</v>
      </c>
      <c r="D1379" s="123" t="s">
        <v>1293</v>
      </c>
      <c r="E1379" s="123" t="s">
        <v>3121</v>
      </c>
      <c r="F1379" s="124">
        <v>0</v>
      </c>
      <c r="G1379" s="124">
        <v>0</v>
      </c>
      <c r="H1379" s="124">
        <v>0</v>
      </c>
      <c r="I1379" s="125" t="s">
        <v>501</v>
      </c>
      <c r="J1379" s="125" t="s">
        <v>1265</v>
      </c>
    </row>
    <row r="1380" spans="1:10" hidden="1" x14ac:dyDescent="0.2">
      <c r="A1380" s="123" t="s">
        <v>3261</v>
      </c>
      <c r="B1380" s="123" t="s">
        <v>2099</v>
      </c>
      <c r="C1380" s="123" t="s">
        <v>1276</v>
      </c>
      <c r="D1380" s="123" t="s">
        <v>1277</v>
      </c>
      <c r="E1380" s="123" t="s">
        <v>3121</v>
      </c>
      <c r="F1380" s="124">
        <v>12800000</v>
      </c>
      <c r="G1380" s="124">
        <v>12800000</v>
      </c>
      <c r="H1380" s="124">
        <v>12193333</v>
      </c>
      <c r="I1380" s="125" t="s">
        <v>501</v>
      </c>
      <c r="J1380" s="125" t="s">
        <v>1265</v>
      </c>
    </row>
    <row r="1381" spans="1:10" hidden="1" x14ac:dyDescent="0.2">
      <c r="A1381" s="123" t="s">
        <v>3261</v>
      </c>
      <c r="B1381" s="123" t="s">
        <v>2099</v>
      </c>
      <c r="C1381" s="123" t="s">
        <v>2152</v>
      </c>
      <c r="D1381" s="123" t="s">
        <v>2153</v>
      </c>
      <c r="E1381" s="123" t="s">
        <v>3121</v>
      </c>
      <c r="F1381" s="124">
        <v>0</v>
      </c>
      <c r="G1381" s="124">
        <v>0</v>
      </c>
      <c r="H1381" s="124">
        <v>0</v>
      </c>
      <c r="I1381" s="125" t="s">
        <v>501</v>
      </c>
      <c r="J1381" s="125" t="s">
        <v>1265</v>
      </c>
    </row>
    <row r="1382" spans="1:10" hidden="1" x14ac:dyDescent="0.2">
      <c r="A1382" s="123" t="s">
        <v>3255</v>
      </c>
      <c r="B1382" s="123" t="s">
        <v>3256</v>
      </c>
      <c r="C1382" s="123" t="s">
        <v>1292</v>
      </c>
      <c r="D1382" s="123" t="s">
        <v>1293</v>
      </c>
      <c r="E1382" s="123" t="s">
        <v>3121</v>
      </c>
      <c r="F1382" s="124">
        <v>0</v>
      </c>
      <c r="G1382" s="124">
        <v>0</v>
      </c>
      <c r="H1382" s="124">
        <v>0</v>
      </c>
      <c r="I1382" s="125" t="s">
        <v>501</v>
      </c>
      <c r="J1382" s="125" t="s">
        <v>1265</v>
      </c>
    </row>
    <row r="1383" spans="1:10" hidden="1" x14ac:dyDescent="0.2">
      <c r="A1383" s="123" t="s">
        <v>3262</v>
      </c>
      <c r="B1383" s="123" t="s">
        <v>3263</v>
      </c>
      <c r="C1383" s="123" t="s">
        <v>2152</v>
      </c>
      <c r="D1383" s="123" t="s">
        <v>2153</v>
      </c>
      <c r="E1383" s="123" t="s">
        <v>3121</v>
      </c>
      <c r="F1383" s="124">
        <v>0</v>
      </c>
      <c r="G1383" s="124">
        <v>0</v>
      </c>
      <c r="H1383" s="124">
        <v>0</v>
      </c>
      <c r="I1383" s="125" t="s">
        <v>501</v>
      </c>
      <c r="J1383" s="125" t="s">
        <v>1265</v>
      </c>
    </row>
    <row r="1384" spans="1:10" hidden="1" x14ac:dyDescent="0.2">
      <c r="A1384" s="123" t="s">
        <v>3264</v>
      </c>
      <c r="B1384" s="123" t="s">
        <v>3265</v>
      </c>
      <c r="C1384" s="123" t="s">
        <v>1262</v>
      </c>
      <c r="D1384" s="123" t="s">
        <v>1263</v>
      </c>
      <c r="E1384" s="123" t="s">
        <v>3121</v>
      </c>
      <c r="F1384" s="124">
        <v>0</v>
      </c>
      <c r="G1384" s="124">
        <v>0</v>
      </c>
      <c r="H1384" s="124">
        <v>0</v>
      </c>
      <c r="I1384" s="125" t="s">
        <v>501</v>
      </c>
      <c r="J1384" s="125" t="s">
        <v>1265</v>
      </c>
    </row>
    <row r="1385" spans="1:10" hidden="1" x14ac:dyDescent="0.2">
      <c r="A1385" s="123" t="s">
        <v>3264</v>
      </c>
      <c r="B1385" s="123" t="s">
        <v>3265</v>
      </c>
      <c r="C1385" s="123" t="s">
        <v>1292</v>
      </c>
      <c r="D1385" s="123" t="s">
        <v>1293</v>
      </c>
      <c r="E1385" s="123" t="s">
        <v>3121</v>
      </c>
      <c r="F1385" s="124">
        <v>39000000</v>
      </c>
      <c r="G1385" s="124">
        <v>39000000</v>
      </c>
      <c r="H1385" s="124">
        <v>39000000</v>
      </c>
      <c r="I1385" s="125" t="s">
        <v>501</v>
      </c>
      <c r="J1385" s="125" t="s">
        <v>1265</v>
      </c>
    </row>
    <row r="1386" spans="1:10" hidden="1" x14ac:dyDescent="0.2">
      <c r="A1386" s="123" t="s">
        <v>3264</v>
      </c>
      <c r="B1386" s="123" t="s">
        <v>3265</v>
      </c>
      <c r="C1386" s="123" t="s">
        <v>1276</v>
      </c>
      <c r="D1386" s="123" t="s">
        <v>1277</v>
      </c>
      <c r="E1386" s="123" t="s">
        <v>3121</v>
      </c>
      <c r="F1386" s="124">
        <v>400109500</v>
      </c>
      <c r="G1386" s="124">
        <v>400109500</v>
      </c>
      <c r="H1386" s="124">
        <v>400109500</v>
      </c>
      <c r="I1386" s="125" t="s">
        <v>501</v>
      </c>
      <c r="J1386" s="125" t="s">
        <v>1265</v>
      </c>
    </row>
    <row r="1387" spans="1:10" hidden="1" x14ac:dyDescent="0.2">
      <c r="A1387" s="123" t="s">
        <v>3264</v>
      </c>
      <c r="B1387" s="123" t="s">
        <v>3265</v>
      </c>
      <c r="C1387" s="123" t="s">
        <v>2152</v>
      </c>
      <c r="D1387" s="123" t="s">
        <v>2153</v>
      </c>
      <c r="E1387" s="123" t="s">
        <v>3121</v>
      </c>
      <c r="F1387" s="124">
        <v>16930000</v>
      </c>
      <c r="G1387" s="124">
        <v>15930000</v>
      </c>
      <c r="H1387" s="124">
        <v>12530000</v>
      </c>
      <c r="I1387" s="125" t="s">
        <v>501</v>
      </c>
      <c r="J1387" s="125" t="s">
        <v>1265</v>
      </c>
    </row>
    <row r="1388" spans="1:10" ht="10.5" hidden="1" x14ac:dyDescent="0.25">
      <c r="A1388" s="126" t="s">
        <v>3266</v>
      </c>
      <c r="B1388" s="126" t="s">
        <v>3267</v>
      </c>
      <c r="C1388" s="126" t="s">
        <v>1248</v>
      </c>
      <c r="D1388" s="126" t="s">
        <v>1248</v>
      </c>
      <c r="E1388" s="126" t="s">
        <v>1248</v>
      </c>
      <c r="F1388" s="127">
        <v>50000000</v>
      </c>
      <c r="G1388" s="127">
        <v>49600000</v>
      </c>
      <c r="H1388" s="127">
        <v>44600000</v>
      </c>
      <c r="I1388" s="128" t="s">
        <v>501</v>
      </c>
      <c r="J1388" s="128" t="s">
        <v>10</v>
      </c>
    </row>
    <row r="1389" spans="1:10" hidden="1" x14ac:dyDescent="0.2">
      <c r="A1389" s="123" t="s">
        <v>3268</v>
      </c>
      <c r="B1389" s="123" t="s">
        <v>2556</v>
      </c>
      <c r="C1389" s="123" t="s">
        <v>1262</v>
      </c>
      <c r="D1389" s="123" t="s">
        <v>1263</v>
      </c>
      <c r="E1389" s="123" t="s">
        <v>3121</v>
      </c>
      <c r="F1389" s="124">
        <v>12370000</v>
      </c>
      <c r="G1389" s="124">
        <v>12200000</v>
      </c>
      <c r="H1389" s="124">
        <v>12200000</v>
      </c>
      <c r="I1389" s="125" t="s">
        <v>501</v>
      </c>
      <c r="J1389" s="125" t="s">
        <v>1265</v>
      </c>
    </row>
    <row r="1390" spans="1:10" hidden="1" x14ac:dyDescent="0.2">
      <c r="A1390" s="123" t="s">
        <v>3269</v>
      </c>
      <c r="B1390" s="123" t="s">
        <v>1431</v>
      </c>
      <c r="C1390" s="123" t="s">
        <v>1262</v>
      </c>
      <c r="D1390" s="123" t="s">
        <v>1263</v>
      </c>
      <c r="E1390" s="123" t="s">
        <v>3121</v>
      </c>
      <c r="F1390" s="124">
        <v>6000000</v>
      </c>
      <c r="G1390" s="124">
        <v>6000000</v>
      </c>
      <c r="H1390" s="124">
        <v>6000000</v>
      </c>
      <c r="I1390" s="125" t="s">
        <v>501</v>
      </c>
      <c r="J1390" s="125" t="s">
        <v>1265</v>
      </c>
    </row>
    <row r="1391" spans="1:10" hidden="1" x14ac:dyDescent="0.2">
      <c r="A1391" s="123" t="s">
        <v>3270</v>
      </c>
      <c r="B1391" s="123" t="s">
        <v>2099</v>
      </c>
      <c r="C1391" s="123" t="s">
        <v>1262</v>
      </c>
      <c r="D1391" s="123" t="s">
        <v>1263</v>
      </c>
      <c r="E1391" s="123" t="s">
        <v>3121</v>
      </c>
      <c r="F1391" s="124">
        <v>3630000</v>
      </c>
      <c r="G1391" s="124">
        <v>3400000</v>
      </c>
      <c r="H1391" s="124">
        <v>0</v>
      </c>
      <c r="I1391" s="125" t="s">
        <v>501</v>
      </c>
      <c r="J1391" s="125" t="s">
        <v>1265</v>
      </c>
    </row>
    <row r="1392" spans="1:10" hidden="1" x14ac:dyDescent="0.2">
      <c r="A1392" s="123" t="s">
        <v>3270</v>
      </c>
      <c r="B1392" s="123" t="s">
        <v>2099</v>
      </c>
      <c r="C1392" s="123" t="s">
        <v>1292</v>
      </c>
      <c r="D1392" s="123" t="s">
        <v>1293</v>
      </c>
      <c r="E1392" s="123" t="s">
        <v>3121</v>
      </c>
      <c r="F1392" s="124">
        <v>13000000</v>
      </c>
      <c r="G1392" s="124">
        <v>13000000</v>
      </c>
      <c r="H1392" s="124">
        <v>13000000</v>
      </c>
      <c r="I1392" s="125" t="s">
        <v>501</v>
      </c>
      <c r="J1392" s="125" t="s">
        <v>1265</v>
      </c>
    </row>
    <row r="1393" spans="1:10" hidden="1" x14ac:dyDescent="0.2">
      <c r="A1393" s="123" t="s">
        <v>3270</v>
      </c>
      <c r="B1393" s="123" t="s">
        <v>2099</v>
      </c>
      <c r="C1393" s="123" t="s">
        <v>2152</v>
      </c>
      <c r="D1393" s="123" t="s">
        <v>2153</v>
      </c>
      <c r="E1393" s="123" t="s">
        <v>3121</v>
      </c>
      <c r="F1393" s="124">
        <v>15000000</v>
      </c>
      <c r="G1393" s="124">
        <v>15000000</v>
      </c>
      <c r="H1393" s="124">
        <v>13400000</v>
      </c>
      <c r="I1393" s="125" t="s">
        <v>501</v>
      </c>
      <c r="J1393" s="125" t="s">
        <v>1265</v>
      </c>
    </row>
    <row r="1394" spans="1:10" hidden="1" x14ac:dyDescent="0.2">
      <c r="A1394" s="123" t="s">
        <v>3271</v>
      </c>
      <c r="B1394" s="123" t="s">
        <v>3272</v>
      </c>
      <c r="C1394" s="123" t="s">
        <v>1262</v>
      </c>
      <c r="D1394" s="123" t="s">
        <v>1263</v>
      </c>
      <c r="E1394" s="123" t="s">
        <v>3121</v>
      </c>
      <c r="F1394" s="124">
        <v>0</v>
      </c>
      <c r="G1394" s="124">
        <v>0</v>
      </c>
      <c r="H1394" s="124">
        <v>0</v>
      </c>
      <c r="I1394" s="125" t="s">
        <v>501</v>
      </c>
      <c r="J1394" s="125" t="s">
        <v>1265</v>
      </c>
    </row>
    <row r="1395" spans="1:10" hidden="1" x14ac:dyDescent="0.2">
      <c r="A1395" s="123" t="s">
        <v>3273</v>
      </c>
      <c r="B1395" s="123" t="s">
        <v>3263</v>
      </c>
      <c r="C1395" s="123" t="s">
        <v>1262</v>
      </c>
      <c r="D1395" s="123" t="s">
        <v>1263</v>
      </c>
      <c r="E1395" s="123" t="s">
        <v>3121</v>
      </c>
      <c r="F1395" s="124">
        <v>0</v>
      </c>
      <c r="G1395" s="124">
        <v>0</v>
      </c>
      <c r="H1395" s="124">
        <v>0</v>
      </c>
      <c r="I1395" s="125" t="s">
        <v>501</v>
      </c>
      <c r="J1395" s="125" t="s">
        <v>1265</v>
      </c>
    </row>
    <row r="1396" spans="1:10" hidden="1" x14ac:dyDescent="0.2">
      <c r="A1396" s="123" t="s">
        <v>3271</v>
      </c>
      <c r="B1396" s="123" t="s">
        <v>3256</v>
      </c>
      <c r="C1396" s="123" t="s">
        <v>2152</v>
      </c>
      <c r="D1396" s="123" t="s">
        <v>2153</v>
      </c>
      <c r="E1396" s="123" t="s">
        <v>3121</v>
      </c>
      <c r="F1396" s="124">
        <v>0</v>
      </c>
      <c r="G1396" s="124">
        <v>0</v>
      </c>
      <c r="H1396" s="124">
        <v>0</v>
      </c>
      <c r="I1396" s="125" t="s">
        <v>501</v>
      </c>
      <c r="J1396" s="125" t="s">
        <v>1265</v>
      </c>
    </row>
    <row r="1397" spans="1:10" hidden="1" x14ac:dyDescent="0.2">
      <c r="A1397" s="123" t="s">
        <v>3271</v>
      </c>
      <c r="B1397" s="123" t="s">
        <v>3256</v>
      </c>
      <c r="C1397" s="123" t="s">
        <v>1292</v>
      </c>
      <c r="D1397" s="123" t="s">
        <v>1293</v>
      </c>
      <c r="E1397" s="123" t="s">
        <v>3121</v>
      </c>
      <c r="F1397" s="124">
        <v>0</v>
      </c>
      <c r="G1397" s="124">
        <v>0</v>
      </c>
      <c r="H1397" s="124">
        <v>0</v>
      </c>
      <c r="I1397" s="125" t="s">
        <v>501</v>
      </c>
      <c r="J1397" s="125" t="s">
        <v>1265</v>
      </c>
    </row>
    <row r="1398" spans="1:10" ht="10.5" hidden="1" x14ac:dyDescent="0.25">
      <c r="A1398" s="126" t="s">
        <v>3274</v>
      </c>
      <c r="B1398" s="126" t="s">
        <v>3275</v>
      </c>
      <c r="C1398" s="126" t="s">
        <v>1248</v>
      </c>
      <c r="D1398" s="126" t="s">
        <v>1248</v>
      </c>
      <c r="E1398" s="126" t="s">
        <v>1248</v>
      </c>
      <c r="F1398" s="127">
        <v>35000000</v>
      </c>
      <c r="G1398" s="127">
        <v>30850000</v>
      </c>
      <c r="H1398" s="127">
        <v>15800000</v>
      </c>
      <c r="I1398" s="128" t="s">
        <v>501</v>
      </c>
      <c r="J1398" s="128" t="s">
        <v>10</v>
      </c>
    </row>
    <row r="1399" spans="1:10" hidden="1" x14ac:dyDescent="0.2">
      <c r="A1399" s="123" t="s">
        <v>3276</v>
      </c>
      <c r="B1399" s="123" t="s">
        <v>1388</v>
      </c>
      <c r="C1399" s="123" t="s">
        <v>1262</v>
      </c>
      <c r="D1399" s="123" t="s">
        <v>1263</v>
      </c>
      <c r="E1399" s="123" t="s">
        <v>3121</v>
      </c>
      <c r="F1399" s="124">
        <v>13600000</v>
      </c>
      <c r="G1399" s="124">
        <v>12500000</v>
      </c>
      <c r="H1399" s="124">
        <v>6000000</v>
      </c>
      <c r="I1399" s="125" t="s">
        <v>501</v>
      </c>
      <c r="J1399" s="125" t="s">
        <v>1265</v>
      </c>
    </row>
    <row r="1400" spans="1:10" hidden="1" x14ac:dyDescent="0.2">
      <c r="A1400" s="123" t="s">
        <v>3277</v>
      </c>
      <c r="B1400" s="123" t="s">
        <v>2099</v>
      </c>
      <c r="C1400" s="123" t="s">
        <v>1262</v>
      </c>
      <c r="D1400" s="123" t="s">
        <v>1263</v>
      </c>
      <c r="E1400" s="123" t="s">
        <v>3121</v>
      </c>
      <c r="F1400" s="124">
        <v>6400000</v>
      </c>
      <c r="G1400" s="124">
        <v>6400000</v>
      </c>
      <c r="H1400" s="124">
        <v>6400000</v>
      </c>
      <c r="I1400" s="125" t="s">
        <v>501</v>
      </c>
      <c r="J1400" s="125" t="s">
        <v>1265</v>
      </c>
    </row>
    <row r="1401" spans="1:10" hidden="1" x14ac:dyDescent="0.2">
      <c r="A1401" s="123" t="s">
        <v>3277</v>
      </c>
      <c r="B1401" s="123" t="s">
        <v>2099</v>
      </c>
      <c r="C1401" s="123" t="s">
        <v>2152</v>
      </c>
      <c r="D1401" s="123" t="s">
        <v>2153</v>
      </c>
      <c r="E1401" s="123" t="s">
        <v>3121</v>
      </c>
      <c r="F1401" s="124">
        <v>15000000</v>
      </c>
      <c r="G1401" s="124">
        <v>11950000</v>
      </c>
      <c r="H1401" s="124">
        <v>3400000</v>
      </c>
      <c r="I1401" s="125" t="s">
        <v>501</v>
      </c>
      <c r="J1401" s="125" t="s">
        <v>1265</v>
      </c>
    </row>
    <row r="1402" spans="1:10" hidden="1" x14ac:dyDescent="0.2">
      <c r="A1402" s="123" t="s">
        <v>3278</v>
      </c>
      <c r="B1402" s="123" t="s">
        <v>2815</v>
      </c>
      <c r="C1402" s="123" t="s">
        <v>1262</v>
      </c>
      <c r="D1402" s="123" t="s">
        <v>1263</v>
      </c>
      <c r="E1402" s="123" t="s">
        <v>3121</v>
      </c>
      <c r="F1402" s="124">
        <v>0</v>
      </c>
      <c r="G1402" s="124">
        <v>0</v>
      </c>
      <c r="H1402" s="124">
        <v>0</v>
      </c>
      <c r="I1402" s="125" t="s">
        <v>501</v>
      </c>
      <c r="J1402" s="125" t="s">
        <v>1265</v>
      </c>
    </row>
    <row r="1403" spans="1:10" hidden="1" x14ac:dyDescent="0.2">
      <c r="A1403" s="123" t="s">
        <v>3279</v>
      </c>
      <c r="B1403" s="123" t="s">
        <v>3263</v>
      </c>
      <c r="C1403" s="123" t="s">
        <v>2152</v>
      </c>
      <c r="D1403" s="123" t="s">
        <v>2153</v>
      </c>
      <c r="E1403" s="123" t="s">
        <v>3121</v>
      </c>
      <c r="F1403" s="124">
        <v>0</v>
      </c>
      <c r="G1403" s="124">
        <v>0</v>
      </c>
      <c r="H1403" s="124">
        <v>0</v>
      </c>
      <c r="I1403" s="125" t="s">
        <v>501</v>
      </c>
      <c r="J1403" s="125" t="s">
        <v>1265</v>
      </c>
    </row>
    <row r="1404" spans="1:10" hidden="1" x14ac:dyDescent="0.2">
      <c r="A1404" s="123" t="s">
        <v>3278</v>
      </c>
      <c r="B1404" s="123" t="s">
        <v>2815</v>
      </c>
      <c r="C1404" s="123" t="s">
        <v>2152</v>
      </c>
      <c r="D1404" s="123" t="s">
        <v>2153</v>
      </c>
      <c r="E1404" s="123" t="s">
        <v>3121</v>
      </c>
      <c r="F1404" s="124">
        <v>0</v>
      </c>
      <c r="G1404" s="124">
        <v>0</v>
      </c>
      <c r="H1404" s="124">
        <v>0</v>
      </c>
      <c r="I1404" s="125" t="s">
        <v>501</v>
      </c>
      <c r="J1404" s="125" t="s">
        <v>1265</v>
      </c>
    </row>
    <row r="1405" spans="1:10" ht="10.5" hidden="1" x14ac:dyDescent="0.25">
      <c r="A1405" s="126" t="s">
        <v>3280</v>
      </c>
      <c r="B1405" s="126" t="s">
        <v>3281</v>
      </c>
      <c r="C1405" s="126" t="s">
        <v>1248</v>
      </c>
      <c r="D1405" s="126" t="s">
        <v>1248</v>
      </c>
      <c r="E1405" s="126" t="s">
        <v>1248</v>
      </c>
      <c r="F1405" s="127">
        <v>155100000</v>
      </c>
      <c r="G1405" s="127">
        <v>141773332</v>
      </c>
      <c r="H1405" s="127">
        <v>102300000</v>
      </c>
      <c r="I1405" s="128" t="s">
        <v>501</v>
      </c>
      <c r="J1405" s="128" t="s">
        <v>10</v>
      </c>
    </row>
    <row r="1406" spans="1:10" hidden="1" x14ac:dyDescent="0.2">
      <c r="A1406" s="123" t="s">
        <v>3282</v>
      </c>
      <c r="B1406" s="123" t="s">
        <v>2815</v>
      </c>
      <c r="C1406" s="123" t="s">
        <v>1262</v>
      </c>
      <c r="D1406" s="123" t="s">
        <v>1263</v>
      </c>
      <c r="E1406" s="123" t="s">
        <v>3121</v>
      </c>
      <c r="F1406" s="124">
        <v>0</v>
      </c>
      <c r="G1406" s="124">
        <v>0</v>
      </c>
      <c r="H1406" s="124">
        <v>0</v>
      </c>
      <c r="I1406" s="125" t="s">
        <v>501</v>
      </c>
      <c r="J1406" s="125" t="s">
        <v>1265</v>
      </c>
    </row>
    <row r="1407" spans="1:10" hidden="1" x14ac:dyDescent="0.2">
      <c r="A1407" s="123" t="s">
        <v>3283</v>
      </c>
      <c r="B1407" s="123" t="s">
        <v>2556</v>
      </c>
      <c r="C1407" s="123" t="s">
        <v>1262</v>
      </c>
      <c r="D1407" s="123" t="s">
        <v>1263</v>
      </c>
      <c r="E1407" s="123" t="s">
        <v>3121</v>
      </c>
      <c r="F1407" s="124">
        <v>41600000</v>
      </c>
      <c r="G1407" s="124">
        <v>40000000</v>
      </c>
      <c r="H1407" s="124">
        <v>36000000</v>
      </c>
      <c r="I1407" s="125" t="s">
        <v>501</v>
      </c>
      <c r="J1407" s="125" t="s">
        <v>1265</v>
      </c>
    </row>
    <row r="1408" spans="1:10" hidden="1" x14ac:dyDescent="0.2">
      <c r="A1408" s="123" t="s">
        <v>3284</v>
      </c>
      <c r="B1408" s="123" t="s">
        <v>1620</v>
      </c>
      <c r="C1408" s="123" t="s">
        <v>1262</v>
      </c>
      <c r="D1408" s="123" t="s">
        <v>1263</v>
      </c>
      <c r="E1408" s="123" t="s">
        <v>3121</v>
      </c>
      <c r="F1408" s="124">
        <v>0</v>
      </c>
      <c r="G1408" s="124">
        <v>0</v>
      </c>
      <c r="H1408" s="124">
        <v>0</v>
      </c>
      <c r="I1408" s="125" t="s">
        <v>501</v>
      </c>
      <c r="J1408" s="125" t="s">
        <v>1265</v>
      </c>
    </row>
    <row r="1409" spans="1:10" hidden="1" x14ac:dyDescent="0.2">
      <c r="A1409" s="123" t="s">
        <v>3285</v>
      </c>
      <c r="B1409" s="123" t="s">
        <v>2099</v>
      </c>
      <c r="C1409" s="123" t="s">
        <v>1262</v>
      </c>
      <c r="D1409" s="123" t="s">
        <v>1263</v>
      </c>
      <c r="E1409" s="123" t="s">
        <v>3121</v>
      </c>
      <c r="F1409" s="124">
        <v>96500000</v>
      </c>
      <c r="G1409" s="124">
        <v>88906666</v>
      </c>
      <c r="H1409" s="124">
        <v>64200000</v>
      </c>
      <c r="I1409" s="125" t="s">
        <v>501</v>
      </c>
      <c r="J1409" s="125" t="s">
        <v>1265</v>
      </c>
    </row>
    <row r="1410" spans="1:10" hidden="1" x14ac:dyDescent="0.2">
      <c r="A1410" s="123" t="s">
        <v>3285</v>
      </c>
      <c r="B1410" s="123" t="s">
        <v>2099</v>
      </c>
      <c r="C1410" s="123" t="s">
        <v>1292</v>
      </c>
      <c r="D1410" s="123" t="s">
        <v>1293</v>
      </c>
      <c r="E1410" s="123" t="s">
        <v>3121</v>
      </c>
      <c r="F1410" s="124">
        <v>17000000</v>
      </c>
      <c r="G1410" s="124">
        <v>12866666</v>
      </c>
      <c r="H1410" s="124">
        <v>2100000</v>
      </c>
      <c r="I1410" s="125" t="s">
        <v>501</v>
      </c>
      <c r="J1410" s="125" t="s">
        <v>1265</v>
      </c>
    </row>
    <row r="1411" spans="1:10" hidden="1" x14ac:dyDescent="0.2">
      <c r="A1411" s="123" t="s">
        <v>3282</v>
      </c>
      <c r="B1411" s="123" t="s">
        <v>3256</v>
      </c>
      <c r="C1411" s="123" t="s">
        <v>1292</v>
      </c>
      <c r="D1411" s="123" t="s">
        <v>1293</v>
      </c>
      <c r="E1411" s="123" t="s">
        <v>3121</v>
      </c>
      <c r="F1411" s="124">
        <v>0</v>
      </c>
      <c r="G1411" s="124">
        <v>0</v>
      </c>
      <c r="H1411" s="124">
        <v>0</v>
      </c>
      <c r="I1411" s="125" t="s">
        <v>501</v>
      </c>
      <c r="J1411" s="125" t="s">
        <v>1265</v>
      </c>
    </row>
    <row r="1412" spans="1:10" hidden="1" x14ac:dyDescent="0.2">
      <c r="A1412" s="123" t="s">
        <v>3286</v>
      </c>
      <c r="B1412" s="123" t="s">
        <v>1940</v>
      </c>
      <c r="C1412" s="123" t="s">
        <v>1262</v>
      </c>
      <c r="D1412" s="123" t="s">
        <v>1263</v>
      </c>
      <c r="E1412" s="123" t="s">
        <v>3121</v>
      </c>
      <c r="F1412" s="124">
        <v>0</v>
      </c>
      <c r="G1412" s="124">
        <v>0</v>
      </c>
      <c r="H1412" s="124">
        <v>0</v>
      </c>
      <c r="I1412" s="125" t="s">
        <v>501</v>
      </c>
      <c r="J1412" s="125" t="s">
        <v>1265</v>
      </c>
    </row>
    <row r="1413" spans="1:10" hidden="1" x14ac:dyDescent="0.2">
      <c r="A1413" s="123" t="s">
        <v>3286</v>
      </c>
      <c r="B1413" s="123" t="s">
        <v>1940</v>
      </c>
      <c r="C1413" s="123" t="s">
        <v>1292</v>
      </c>
      <c r="D1413" s="123" t="s">
        <v>1293</v>
      </c>
      <c r="E1413" s="123" t="s">
        <v>3121</v>
      </c>
      <c r="F1413" s="124">
        <v>0</v>
      </c>
      <c r="G1413" s="124">
        <v>0</v>
      </c>
      <c r="H1413" s="124">
        <v>0</v>
      </c>
      <c r="I1413" s="125" t="s">
        <v>501</v>
      </c>
      <c r="J1413" s="125" t="s">
        <v>1265</v>
      </c>
    </row>
    <row r="1414" spans="1:10" ht="10.5" hidden="1" x14ac:dyDescent="0.25">
      <c r="A1414" s="126" t="s">
        <v>3287</v>
      </c>
      <c r="B1414" s="126" t="s">
        <v>3288</v>
      </c>
      <c r="C1414" s="126" t="s">
        <v>1248</v>
      </c>
      <c r="D1414" s="126" t="s">
        <v>1248</v>
      </c>
      <c r="E1414" s="126" t="s">
        <v>1248</v>
      </c>
      <c r="F1414" s="127">
        <v>177966165.30000001</v>
      </c>
      <c r="G1414" s="127">
        <v>99976659</v>
      </c>
      <c r="H1414" s="127">
        <v>62550000</v>
      </c>
      <c r="I1414" s="128" t="s">
        <v>501</v>
      </c>
      <c r="J1414" s="128" t="s">
        <v>10</v>
      </c>
    </row>
    <row r="1415" spans="1:10" hidden="1" x14ac:dyDescent="0.2">
      <c r="A1415" s="123" t="s">
        <v>3289</v>
      </c>
      <c r="B1415" s="123" t="s">
        <v>1808</v>
      </c>
      <c r="C1415" s="123" t="s">
        <v>1262</v>
      </c>
      <c r="D1415" s="123" t="s">
        <v>1263</v>
      </c>
      <c r="E1415" s="123" t="s">
        <v>3121</v>
      </c>
      <c r="F1415" s="124">
        <v>18650000</v>
      </c>
      <c r="G1415" s="124">
        <v>0</v>
      </c>
      <c r="H1415" s="124">
        <v>0</v>
      </c>
      <c r="I1415" s="125" t="s">
        <v>501</v>
      </c>
      <c r="J1415" s="125" t="s">
        <v>1265</v>
      </c>
    </row>
    <row r="1416" spans="1:10" hidden="1" x14ac:dyDescent="0.2">
      <c r="A1416" s="123" t="s">
        <v>3290</v>
      </c>
      <c r="B1416" s="123" t="s">
        <v>1388</v>
      </c>
      <c r="C1416" s="123" t="s">
        <v>1262</v>
      </c>
      <c r="D1416" s="123" t="s">
        <v>1263</v>
      </c>
      <c r="E1416" s="123" t="s">
        <v>3121</v>
      </c>
      <c r="F1416" s="124">
        <v>4950000</v>
      </c>
      <c r="G1416" s="124">
        <v>4950000</v>
      </c>
      <c r="H1416" s="124">
        <v>4950000</v>
      </c>
      <c r="I1416" s="125" t="s">
        <v>501</v>
      </c>
      <c r="J1416" s="125" t="s">
        <v>1265</v>
      </c>
    </row>
    <row r="1417" spans="1:10" hidden="1" x14ac:dyDescent="0.2">
      <c r="A1417" s="123" t="s">
        <v>3291</v>
      </c>
      <c r="B1417" s="123" t="s">
        <v>1391</v>
      </c>
      <c r="C1417" s="123" t="s">
        <v>1262</v>
      </c>
      <c r="D1417" s="123" t="s">
        <v>1263</v>
      </c>
      <c r="E1417" s="123" t="s">
        <v>3121</v>
      </c>
      <c r="F1417" s="124">
        <v>45250000</v>
      </c>
      <c r="G1417" s="124">
        <v>45000000</v>
      </c>
      <c r="H1417" s="124">
        <v>36000000</v>
      </c>
      <c r="I1417" s="125" t="s">
        <v>501</v>
      </c>
      <c r="J1417" s="125" t="s">
        <v>1265</v>
      </c>
    </row>
    <row r="1418" spans="1:10" hidden="1" x14ac:dyDescent="0.2">
      <c r="A1418" s="123" t="s">
        <v>3292</v>
      </c>
      <c r="B1418" s="123" t="s">
        <v>2099</v>
      </c>
      <c r="C1418" s="123" t="s">
        <v>1262</v>
      </c>
      <c r="D1418" s="123" t="s">
        <v>1263</v>
      </c>
      <c r="E1418" s="123" t="s">
        <v>3121</v>
      </c>
      <c r="F1418" s="124">
        <v>26400000</v>
      </c>
      <c r="G1418" s="124">
        <v>26400000</v>
      </c>
      <c r="H1418" s="124">
        <v>18400000</v>
      </c>
      <c r="I1418" s="125" t="s">
        <v>501</v>
      </c>
      <c r="J1418" s="125" t="s">
        <v>1265</v>
      </c>
    </row>
    <row r="1419" spans="1:10" hidden="1" x14ac:dyDescent="0.2">
      <c r="A1419" s="123" t="s">
        <v>3292</v>
      </c>
      <c r="B1419" s="123" t="s">
        <v>1620</v>
      </c>
      <c r="C1419" s="123" t="s">
        <v>1292</v>
      </c>
      <c r="D1419" s="123" t="s">
        <v>1293</v>
      </c>
      <c r="E1419" s="123" t="s">
        <v>3121</v>
      </c>
      <c r="F1419" s="124">
        <v>0</v>
      </c>
      <c r="G1419" s="124">
        <v>0</v>
      </c>
      <c r="H1419" s="124">
        <v>0</v>
      </c>
      <c r="I1419" s="125" t="s">
        <v>501</v>
      </c>
      <c r="J1419" s="125" t="s">
        <v>1265</v>
      </c>
    </row>
    <row r="1420" spans="1:10" hidden="1" x14ac:dyDescent="0.2">
      <c r="A1420" s="123" t="s">
        <v>3292</v>
      </c>
      <c r="B1420" s="123" t="s">
        <v>1620</v>
      </c>
      <c r="C1420" s="123" t="s">
        <v>2152</v>
      </c>
      <c r="D1420" s="123" t="s">
        <v>2153</v>
      </c>
      <c r="E1420" s="123" t="s">
        <v>3121</v>
      </c>
      <c r="F1420" s="124">
        <v>1166165.3</v>
      </c>
      <c r="G1420" s="124">
        <v>0</v>
      </c>
      <c r="H1420" s="124">
        <v>0</v>
      </c>
      <c r="I1420" s="125" t="s">
        <v>501</v>
      </c>
      <c r="J1420" s="125" t="s">
        <v>1265</v>
      </c>
    </row>
    <row r="1421" spans="1:10" hidden="1" x14ac:dyDescent="0.2">
      <c r="A1421" s="123" t="s">
        <v>3293</v>
      </c>
      <c r="B1421" s="123" t="s">
        <v>2099</v>
      </c>
      <c r="C1421" s="123" t="s">
        <v>1262</v>
      </c>
      <c r="D1421" s="123" t="s">
        <v>1263</v>
      </c>
      <c r="E1421" s="123" t="s">
        <v>3121</v>
      </c>
      <c r="F1421" s="124">
        <v>450000</v>
      </c>
      <c r="G1421" s="124">
        <v>0</v>
      </c>
      <c r="H1421" s="124">
        <v>0</v>
      </c>
      <c r="I1421" s="125" t="s">
        <v>501</v>
      </c>
      <c r="J1421" s="125" t="s">
        <v>1265</v>
      </c>
    </row>
    <row r="1422" spans="1:10" hidden="1" x14ac:dyDescent="0.2">
      <c r="A1422" s="123" t="s">
        <v>3293</v>
      </c>
      <c r="B1422" s="123" t="s">
        <v>2099</v>
      </c>
      <c r="C1422" s="123" t="s">
        <v>2152</v>
      </c>
      <c r="D1422" s="123" t="s">
        <v>2153</v>
      </c>
      <c r="E1422" s="123" t="s">
        <v>3121</v>
      </c>
      <c r="F1422" s="124">
        <v>25550000</v>
      </c>
      <c r="G1422" s="124">
        <v>23626659</v>
      </c>
      <c r="H1422" s="124">
        <v>3200000</v>
      </c>
      <c r="I1422" s="125" t="s">
        <v>501</v>
      </c>
      <c r="J1422" s="125" t="s">
        <v>1265</v>
      </c>
    </row>
    <row r="1423" spans="1:10" hidden="1" x14ac:dyDescent="0.2">
      <c r="A1423" s="123" t="s">
        <v>3294</v>
      </c>
      <c r="B1423" s="123" t="s">
        <v>2815</v>
      </c>
      <c r="C1423" s="123" t="s">
        <v>1262</v>
      </c>
      <c r="D1423" s="123" t="s">
        <v>1263</v>
      </c>
      <c r="E1423" s="123" t="s">
        <v>3121</v>
      </c>
      <c r="F1423" s="124">
        <v>0</v>
      </c>
      <c r="G1423" s="124">
        <v>0</v>
      </c>
      <c r="H1423" s="124">
        <v>0</v>
      </c>
      <c r="I1423" s="125" t="s">
        <v>501</v>
      </c>
      <c r="J1423" s="125" t="s">
        <v>1265</v>
      </c>
    </row>
    <row r="1424" spans="1:10" hidden="1" x14ac:dyDescent="0.2">
      <c r="A1424" s="123" t="s">
        <v>3295</v>
      </c>
      <c r="B1424" s="123" t="s">
        <v>3263</v>
      </c>
      <c r="C1424" s="123" t="s">
        <v>1292</v>
      </c>
      <c r="D1424" s="123" t="s">
        <v>1293</v>
      </c>
      <c r="E1424" s="123" t="s">
        <v>3121</v>
      </c>
      <c r="F1424" s="124">
        <v>0</v>
      </c>
      <c r="G1424" s="124">
        <v>0</v>
      </c>
      <c r="H1424" s="124">
        <v>0</v>
      </c>
      <c r="I1424" s="125" t="s">
        <v>501</v>
      </c>
      <c r="J1424" s="125" t="s">
        <v>1265</v>
      </c>
    </row>
    <row r="1425" spans="1:10" hidden="1" x14ac:dyDescent="0.2">
      <c r="A1425" s="123" t="s">
        <v>3296</v>
      </c>
      <c r="B1425" s="123" t="s">
        <v>1940</v>
      </c>
      <c r="C1425" s="123" t="s">
        <v>1262</v>
      </c>
      <c r="D1425" s="123" t="s">
        <v>1263</v>
      </c>
      <c r="E1425" s="123" t="s">
        <v>3121</v>
      </c>
      <c r="F1425" s="124">
        <v>35550000</v>
      </c>
      <c r="G1425" s="124">
        <v>0</v>
      </c>
      <c r="H1425" s="124">
        <v>0</v>
      </c>
      <c r="I1425" s="125" t="s">
        <v>501</v>
      </c>
      <c r="J1425" s="125" t="s">
        <v>1265</v>
      </c>
    </row>
    <row r="1426" spans="1:10" hidden="1" x14ac:dyDescent="0.2">
      <c r="A1426" s="123" t="s">
        <v>3296</v>
      </c>
      <c r="B1426" s="123" t="s">
        <v>1940</v>
      </c>
      <c r="C1426" s="123" t="s">
        <v>1292</v>
      </c>
      <c r="D1426" s="123" t="s">
        <v>1293</v>
      </c>
      <c r="E1426" s="123" t="s">
        <v>3121</v>
      </c>
      <c r="F1426" s="124">
        <v>20000000</v>
      </c>
      <c r="G1426" s="124">
        <v>0</v>
      </c>
      <c r="H1426" s="124">
        <v>0</v>
      </c>
      <c r="I1426" s="125" t="s">
        <v>501</v>
      </c>
      <c r="J1426" s="125" t="s">
        <v>1265</v>
      </c>
    </row>
    <row r="1427" spans="1:10" hidden="1" x14ac:dyDescent="0.2">
      <c r="A1427" s="123" t="s">
        <v>3294</v>
      </c>
      <c r="B1427" s="123" t="s">
        <v>2815</v>
      </c>
      <c r="C1427" s="123" t="s">
        <v>2152</v>
      </c>
      <c r="D1427" s="123" t="s">
        <v>2153</v>
      </c>
      <c r="E1427" s="123" t="s">
        <v>3121</v>
      </c>
      <c r="F1427" s="124">
        <v>0</v>
      </c>
      <c r="G1427" s="124">
        <v>0</v>
      </c>
      <c r="H1427" s="124">
        <v>0</v>
      </c>
      <c r="I1427" s="125" t="s">
        <v>501</v>
      </c>
      <c r="J1427" s="125" t="s">
        <v>1265</v>
      </c>
    </row>
    <row r="1428" spans="1:10" hidden="1" x14ac:dyDescent="0.2">
      <c r="A1428" s="123" t="s">
        <v>3294</v>
      </c>
      <c r="B1428" s="123" t="s">
        <v>2815</v>
      </c>
      <c r="C1428" s="123" t="s">
        <v>1292</v>
      </c>
      <c r="D1428" s="123" t="s">
        <v>1293</v>
      </c>
      <c r="E1428" s="123" t="s">
        <v>3121</v>
      </c>
      <c r="F1428" s="124">
        <v>0</v>
      </c>
      <c r="G1428" s="124">
        <v>0</v>
      </c>
      <c r="H1428" s="124">
        <v>0</v>
      </c>
      <c r="I1428" s="125" t="s">
        <v>501</v>
      </c>
      <c r="J1428" s="125" t="s">
        <v>1265</v>
      </c>
    </row>
    <row r="1429" spans="1:10" ht="10.5" hidden="1" x14ac:dyDescent="0.25">
      <c r="A1429" s="126" t="s">
        <v>3297</v>
      </c>
      <c r="B1429" s="126" t="s">
        <v>3298</v>
      </c>
      <c r="C1429" s="126" t="s">
        <v>1248</v>
      </c>
      <c r="D1429" s="126" t="s">
        <v>1248</v>
      </c>
      <c r="E1429" s="126" t="s">
        <v>1248</v>
      </c>
      <c r="F1429" s="127">
        <v>178000000</v>
      </c>
      <c r="G1429" s="127">
        <v>123144000</v>
      </c>
      <c r="H1429" s="127">
        <v>61660000</v>
      </c>
      <c r="I1429" s="128" t="s">
        <v>501</v>
      </c>
      <c r="J1429" s="128" t="s">
        <v>10</v>
      </c>
    </row>
    <row r="1430" spans="1:10" hidden="1" x14ac:dyDescent="0.2">
      <c r="A1430" s="123" t="s">
        <v>3299</v>
      </c>
      <c r="B1430" s="123" t="s">
        <v>3256</v>
      </c>
      <c r="C1430" s="123" t="s">
        <v>1262</v>
      </c>
      <c r="D1430" s="123" t="s">
        <v>1263</v>
      </c>
      <c r="E1430" s="123" t="s">
        <v>3121</v>
      </c>
      <c r="F1430" s="124">
        <v>129000000</v>
      </c>
      <c r="G1430" s="124">
        <v>84546000</v>
      </c>
      <c r="H1430" s="124">
        <v>49754000</v>
      </c>
      <c r="I1430" s="125" t="s">
        <v>501</v>
      </c>
      <c r="J1430" s="125" t="s">
        <v>1265</v>
      </c>
    </row>
    <row r="1431" spans="1:10" hidden="1" x14ac:dyDescent="0.2">
      <c r="A1431" s="123" t="s">
        <v>3299</v>
      </c>
      <c r="B1431" s="123" t="s">
        <v>3300</v>
      </c>
      <c r="C1431" s="123" t="s">
        <v>2152</v>
      </c>
      <c r="D1431" s="123" t="s">
        <v>2153</v>
      </c>
      <c r="E1431" s="123" t="s">
        <v>3121</v>
      </c>
      <c r="F1431" s="124">
        <v>10000000</v>
      </c>
      <c r="G1431" s="124">
        <v>0</v>
      </c>
      <c r="H1431" s="124">
        <v>0</v>
      </c>
      <c r="I1431" s="125" t="s">
        <v>501</v>
      </c>
      <c r="J1431" s="125" t="s">
        <v>1265</v>
      </c>
    </row>
    <row r="1432" spans="1:10" hidden="1" x14ac:dyDescent="0.2">
      <c r="A1432" s="123" t="s">
        <v>3301</v>
      </c>
      <c r="B1432" s="123" t="s">
        <v>3302</v>
      </c>
      <c r="C1432" s="123" t="s">
        <v>1262</v>
      </c>
      <c r="D1432" s="123" t="s">
        <v>1263</v>
      </c>
      <c r="E1432" s="123" t="s">
        <v>3121</v>
      </c>
      <c r="F1432" s="124">
        <v>39000000</v>
      </c>
      <c r="G1432" s="124">
        <v>38598000</v>
      </c>
      <c r="H1432" s="124">
        <v>11906000</v>
      </c>
      <c r="I1432" s="125" t="s">
        <v>501</v>
      </c>
      <c r="J1432" s="125" t="s">
        <v>1265</v>
      </c>
    </row>
    <row r="1433" spans="1:10" ht="10.5" hidden="1" x14ac:dyDescent="0.25">
      <c r="A1433" s="126" t="s">
        <v>3303</v>
      </c>
      <c r="B1433" s="126" t="s">
        <v>3304</v>
      </c>
      <c r="C1433" s="126" t="s">
        <v>1248</v>
      </c>
      <c r="D1433" s="126" t="s">
        <v>1248</v>
      </c>
      <c r="E1433" s="126" t="s">
        <v>1248</v>
      </c>
      <c r="F1433" s="127">
        <v>119755522.59999999</v>
      </c>
      <c r="G1433" s="127">
        <v>119755522</v>
      </c>
      <c r="H1433" s="127">
        <v>52909650</v>
      </c>
      <c r="I1433" s="128" t="s">
        <v>501</v>
      </c>
      <c r="J1433" s="128" t="s">
        <v>10</v>
      </c>
    </row>
    <row r="1434" spans="1:10" hidden="1" x14ac:dyDescent="0.2">
      <c r="A1434" s="123" t="s">
        <v>3305</v>
      </c>
      <c r="B1434" s="123" t="s">
        <v>1620</v>
      </c>
      <c r="C1434" s="123" t="s">
        <v>1292</v>
      </c>
      <c r="D1434" s="123" t="s">
        <v>1293</v>
      </c>
      <c r="E1434" s="123" t="s">
        <v>3121</v>
      </c>
      <c r="F1434" s="124">
        <v>0</v>
      </c>
      <c r="G1434" s="124">
        <v>0</v>
      </c>
      <c r="H1434" s="124">
        <v>0</v>
      </c>
      <c r="I1434" s="125" t="s">
        <v>501</v>
      </c>
      <c r="J1434" s="125" t="s">
        <v>1265</v>
      </c>
    </row>
    <row r="1435" spans="1:10" hidden="1" x14ac:dyDescent="0.2">
      <c r="A1435" s="123" t="s">
        <v>3306</v>
      </c>
      <c r="B1435" s="123" t="s">
        <v>2099</v>
      </c>
      <c r="C1435" s="123" t="s">
        <v>1292</v>
      </c>
      <c r="D1435" s="123" t="s">
        <v>1293</v>
      </c>
      <c r="E1435" s="123" t="s">
        <v>3121</v>
      </c>
      <c r="F1435" s="124">
        <v>3200000</v>
      </c>
      <c r="G1435" s="124">
        <v>3200000</v>
      </c>
      <c r="H1435" s="124">
        <v>3200000</v>
      </c>
      <c r="I1435" s="125" t="s">
        <v>501</v>
      </c>
      <c r="J1435" s="125" t="s">
        <v>1265</v>
      </c>
    </row>
    <row r="1436" spans="1:10" hidden="1" x14ac:dyDescent="0.2">
      <c r="A1436" s="123" t="s">
        <v>3307</v>
      </c>
      <c r="B1436" s="123" t="s">
        <v>3256</v>
      </c>
      <c r="C1436" s="123" t="s">
        <v>1292</v>
      </c>
      <c r="D1436" s="123" t="s">
        <v>1293</v>
      </c>
      <c r="E1436" s="123" t="s">
        <v>3121</v>
      </c>
      <c r="F1436" s="124">
        <v>0</v>
      </c>
      <c r="G1436" s="124">
        <v>0</v>
      </c>
      <c r="H1436" s="124">
        <v>0</v>
      </c>
      <c r="I1436" s="125" t="s">
        <v>501</v>
      </c>
      <c r="J1436" s="125" t="s">
        <v>1265</v>
      </c>
    </row>
    <row r="1437" spans="1:10" hidden="1" x14ac:dyDescent="0.2">
      <c r="A1437" s="123" t="s">
        <v>3308</v>
      </c>
      <c r="B1437" s="123" t="s">
        <v>1940</v>
      </c>
      <c r="C1437" s="123" t="s">
        <v>1292</v>
      </c>
      <c r="D1437" s="123" t="s">
        <v>1293</v>
      </c>
      <c r="E1437" s="123" t="s">
        <v>3121</v>
      </c>
      <c r="F1437" s="124">
        <v>116555522.59999999</v>
      </c>
      <c r="G1437" s="124">
        <v>116555522</v>
      </c>
      <c r="H1437" s="124">
        <v>49709650</v>
      </c>
      <c r="I1437" s="125" t="s">
        <v>501</v>
      </c>
      <c r="J1437" s="125" t="s">
        <v>1265</v>
      </c>
    </row>
    <row r="1438" spans="1:10" ht="10.5" hidden="1" x14ac:dyDescent="0.25">
      <c r="A1438" s="126" t="s">
        <v>3309</v>
      </c>
      <c r="B1438" s="126" t="s">
        <v>3310</v>
      </c>
      <c r="C1438" s="126" t="s">
        <v>1248</v>
      </c>
      <c r="D1438" s="126" t="s">
        <v>1248</v>
      </c>
      <c r="E1438" s="126" t="s">
        <v>1248</v>
      </c>
      <c r="F1438" s="127">
        <v>0</v>
      </c>
      <c r="G1438" s="127">
        <v>0</v>
      </c>
      <c r="H1438" s="127">
        <v>0</v>
      </c>
      <c r="I1438" s="128" t="s">
        <v>501</v>
      </c>
      <c r="J1438" s="128" t="s">
        <v>10</v>
      </c>
    </row>
    <row r="1439" spans="1:10" hidden="1" x14ac:dyDescent="0.2">
      <c r="A1439" s="123" t="s">
        <v>3311</v>
      </c>
      <c r="B1439" s="123" t="s">
        <v>3300</v>
      </c>
      <c r="C1439" s="123" t="s">
        <v>1292</v>
      </c>
      <c r="D1439" s="123" t="s">
        <v>1293</v>
      </c>
      <c r="E1439" s="123" t="s">
        <v>3121</v>
      </c>
      <c r="F1439" s="124">
        <v>0</v>
      </c>
      <c r="G1439" s="124">
        <v>0</v>
      </c>
      <c r="H1439" s="124">
        <v>0</v>
      </c>
      <c r="I1439" s="125" t="s">
        <v>501</v>
      </c>
      <c r="J1439" s="125" t="s">
        <v>1265</v>
      </c>
    </row>
    <row r="1440" spans="1:10" ht="10.5" hidden="1" x14ac:dyDescent="0.25">
      <c r="A1440" s="126" t="s">
        <v>3312</v>
      </c>
      <c r="B1440" s="126" t="s">
        <v>3313</v>
      </c>
      <c r="C1440" s="126" t="s">
        <v>1248</v>
      </c>
      <c r="D1440" s="126" t="s">
        <v>1248</v>
      </c>
      <c r="E1440" s="126" t="s">
        <v>1248</v>
      </c>
      <c r="F1440" s="127">
        <v>80000000</v>
      </c>
      <c r="G1440" s="127">
        <v>0</v>
      </c>
      <c r="H1440" s="127">
        <v>0</v>
      </c>
      <c r="I1440" s="128" t="s">
        <v>501</v>
      </c>
      <c r="J1440" s="128" t="s">
        <v>10</v>
      </c>
    </row>
    <row r="1441" spans="1:10" hidden="1" x14ac:dyDescent="0.2">
      <c r="A1441" s="123" t="s">
        <v>3314</v>
      </c>
      <c r="B1441" s="123" t="s">
        <v>3256</v>
      </c>
      <c r="C1441" s="123" t="s">
        <v>1262</v>
      </c>
      <c r="D1441" s="123" t="s">
        <v>1263</v>
      </c>
      <c r="E1441" s="123" t="s">
        <v>3121</v>
      </c>
      <c r="F1441" s="124">
        <v>50000000</v>
      </c>
      <c r="G1441" s="124">
        <v>0</v>
      </c>
      <c r="H1441" s="124">
        <v>0</v>
      </c>
      <c r="I1441" s="125" t="s">
        <v>501</v>
      </c>
      <c r="J1441" s="125" t="s">
        <v>1265</v>
      </c>
    </row>
    <row r="1442" spans="1:10" hidden="1" x14ac:dyDescent="0.2">
      <c r="A1442" s="123" t="s">
        <v>3314</v>
      </c>
      <c r="B1442" s="123" t="s">
        <v>3256</v>
      </c>
      <c r="C1442" s="123" t="s">
        <v>1292</v>
      </c>
      <c r="D1442" s="123" t="s">
        <v>1293</v>
      </c>
      <c r="E1442" s="123" t="s">
        <v>3121</v>
      </c>
      <c r="F1442" s="124">
        <v>30000000</v>
      </c>
      <c r="G1442" s="124">
        <v>0</v>
      </c>
      <c r="H1442" s="124">
        <v>0</v>
      </c>
      <c r="I1442" s="125" t="s">
        <v>501</v>
      </c>
      <c r="J1442" s="125" t="s">
        <v>1265</v>
      </c>
    </row>
    <row r="1443" spans="1:10" hidden="1" x14ac:dyDescent="0.2">
      <c r="A1443" s="123" t="s">
        <v>3315</v>
      </c>
      <c r="B1443" s="123" t="s">
        <v>3316</v>
      </c>
      <c r="C1443" s="123" t="s">
        <v>1248</v>
      </c>
      <c r="D1443" s="123" t="s">
        <v>1248</v>
      </c>
      <c r="E1443" s="123" t="s">
        <v>1248</v>
      </c>
      <c r="F1443" s="124">
        <v>832466700.55999994</v>
      </c>
      <c r="G1443" s="124">
        <v>731350000</v>
      </c>
      <c r="H1443" s="124">
        <v>669600000</v>
      </c>
      <c r="I1443" s="125"/>
      <c r="J1443" s="125"/>
    </row>
    <row r="1444" spans="1:10" ht="10.5" hidden="1" x14ac:dyDescent="0.25">
      <c r="A1444" s="126" t="s">
        <v>3317</v>
      </c>
      <c r="B1444" s="126" t="s">
        <v>3318</v>
      </c>
      <c r="C1444" s="126" t="s">
        <v>1248</v>
      </c>
      <c r="D1444" s="126" t="s">
        <v>1248</v>
      </c>
      <c r="E1444" s="126" t="s">
        <v>1248</v>
      </c>
      <c r="F1444" s="127">
        <v>832466700.55999994</v>
      </c>
      <c r="G1444" s="127">
        <v>731350000</v>
      </c>
      <c r="H1444" s="127">
        <v>669600000</v>
      </c>
      <c r="I1444" s="128" t="s">
        <v>501</v>
      </c>
      <c r="J1444" s="128" t="s">
        <v>10</v>
      </c>
    </row>
    <row r="1445" spans="1:10" hidden="1" x14ac:dyDescent="0.2">
      <c r="A1445" s="123" t="s">
        <v>3319</v>
      </c>
      <c r="B1445" s="123" t="s">
        <v>2556</v>
      </c>
      <c r="C1445" s="123" t="s">
        <v>1262</v>
      </c>
      <c r="D1445" s="123" t="s">
        <v>1263</v>
      </c>
      <c r="E1445" s="123" t="s">
        <v>3121</v>
      </c>
      <c r="F1445" s="124">
        <v>93270000</v>
      </c>
      <c r="G1445" s="124">
        <v>91400000</v>
      </c>
      <c r="H1445" s="124">
        <v>88100000</v>
      </c>
      <c r="I1445" s="125" t="s">
        <v>501</v>
      </c>
      <c r="J1445" s="125" t="s">
        <v>1265</v>
      </c>
    </row>
    <row r="1446" spans="1:10" hidden="1" x14ac:dyDescent="0.2">
      <c r="A1446" s="123" t="s">
        <v>3320</v>
      </c>
      <c r="B1446" s="123" t="s">
        <v>1391</v>
      </c>
      <c r="C1446" s="123" t="s">
        <v>1262</v>
      </c>
      <c r="D1446" s="123" t="s">
        <v>1263</v>
      </c>
      <c r="E1446" s="123" t="s">
        <v>3121</v>
      </c>
      <c r="F1446" s="124">
        <v>166490000</v>
      </c>
      <c r="G1446" s="124">
        <v>157000000</v>
      </c>
      <c r="H1446" s="124">
        <v>154000000</v>
      </c>
      <c r="I1446" s="125" t="s">
        <v>501</v>
      </c>
      <c r="J1446" s="125" t="s">
        <v>1265</v>
      </c>
    </row>
    <row r="1447" spans="1:10" hidden="1" x14ac:dyDescent="0.2">
      <c r="A1447" s="123" t="s">
        <v>3320</v>
      </c>
      <c r="B1447" s="123" t="s">
        <v>1391</v>
      </c>
      <c r="C1447" s="123" t="s">
        <v>1276</v>
      </c>
      <c r="D1447" s="123" t="s">
        <v>1277</v>
      </c>
      <c r="E1447" s="123" t="s">
        <v>3121</v>
      </c>
      <c r="F1447" s="124">
        <v>52650000</v>
      </c>
      <c r="G1447" s="124">
        <v>43900000</v>
      </c>
      <c r="H1447" s="124">
        <v>33100000</v>
      </c>
      <c r="I1447" s="125" t="s">
        <v>501</v>
      </c>
      <c r="J1447" s="125" t="s">
        <v>1265</v>
      </c>
    </row>
    <row r="1448" spans="1:10" hidden="1" x14ac:dyDescent="0.2">
      <c r="A1448" s="123" t="s">
        <v>3321</v>
      </c>
      <c r="B1448" s="123" t="s">
        <v>1772</v>
      </c>
      <c r="C1448" s="123" t="s">
        <v>1262</v>
      </c>
      <c r="D1448" s="123" t="s">
        <v>1263</v>
      </c>
      <c r="E1448" s="123" t="s">
        <v>3121</v>
      </c>
      <c r="F1448" s="124">
        <v>23220000</v>
      </c>
      <c r="G1448" s="124">
        <v>21000000</v>
      </c>
      <c r="H1448" s="124">
        <v>21000000</v>
      </c>
      <c r="I1448" s="125" t="s">
        <v>501</v>
      </c>
      <c r="J1448" s="125" t="s">
        <v>1265</v>
      </c>
    </row>
    <row r="1449" spans="1:10" hidden="1" x14ac:dyDescent="0.2">
      <c r="A1449" s="123" t="s">
        <v>3321</v>
      </c>
      <c r="B1449" s="123" t="s">
        <v>1772</v>
      </c>
      <c r="C1449" s="123" t="s">
        <v>1276</v>
      </c>
      <c r="D1449" s="123" t="s">
        <v>1277</v>
      </c>
      <c r="E1449" s="123" t="s">
        <v>3121</v>
      </c>
      <c r="F1449" s="124">
        <v>14800000</v>
      </c>
      <c r="G1449" s="124">
        <v>14800000</v>
      </c>
      <c r="H1449" s="124">
        <v>11100000</v>
      </c>
      <c r="I1449" s="125" t="s">
        <v>501</v>
      </c>
      <c r="J1449" s="125" t="s">
        <v>1265</v>
      </c>
    </row>
    <row r="1450" spans="1:10" hidden="1" x14ac:dyDescent="0.2">
      <c r="A1450" s="123" t="s">
        <v>3322</v>
      </c>
      <c r="B1450" s="123" t="s">
        <v>2247</v>
      </c>
      <c r="C1450" s="123" t="s">
        <v>1262</v>
      </c>
      <c r="D1450" s="123" t="s">
        <v>1263</v>
      </c>
      <c r="E1450" s="123" t="s">
        <v>3121</v>
      </c>
      <c r="F1450" s="124">
        <v>121134000</v>
      </c>
      <c r="G1450" s="124">
        <v>116450000</v>
      </c>
      <c r="H1450" s="124">
        <v>103000000</v>
      </c>
      <c r="I1450" s="125" t="s">
        <v>501</v>
      </c>
      <c r="J1450" s="125" t="s">
        <v>1265</v>
      </c>
    </row>
    <row r="1451" spans="1:10" hidden="1" x14ac:dyDescent="0.2">
      <c r="A1451" s="123" t="s">
        <v>3322</v>
      </c>
      <c r="B1451" s="123" t="s">
        <v>2247</v>
      </c>
      <c r="C1451" s="123" t="s">
        <v>1276</v>
      </c>
      <c r="D1451" s="123" t="s">
        <v>1277</v>
      </c>
      <c r="E1451" s="123" t="s">
        <v>3121</v>
      </c>
      <c r="F1451" s="124">
        <v>17250000</v>
      </c>
      <c r="G1451" s="124">
        <v>0</v>
      </c>
      <c r="H1451" s="124">
        <v>0</v>
      </c>
      <c r="I1451" s="125" t="s">
        <v>501</v>
      </c>
      <c r="J1451" s="125" t="s">
        <v>1265</v>
      </c>
    </row>
    <row r="1452" spans="1:10" hidden="1" x14ac:dyDescent="0.2">
      <c r="A1452" s="123" t="s">
        <v>3323</v>
      </c>
      <c r="B1452" s="123" t="s">
        <v>1431</v>
      </c>
      <c r="C1452" s="123" t="s">
        <v>1262</v>
      </c>
      <c r="D1452" s="123" t="s">
        <v>1263</v>
      </c>
      <c r="E1452" s="123" t="s">
        <v>3121</v>
      </c>
      <c r="F1452" s="124">
        <v>98040000</v>
      </c>
      <c r="G1452" s="124">
        <v>93450000</v>
      </c>
      <c r="H1452" s="124">
        <v>83550000</v>
      </c>
      <c r="I1452" s="125" t="s">
        <v>501</v>
      </c>
      <c r="J1452" s="125" t="s">
        <v>1265</v>
      </c>
    </row>
    <row r="1453" spans="1:10" hidden="1" x14ac:dyDescent="0.2">
      <c r="A1453" s="123" t="s">
        <v>3323</v>
      </c>
      <c r="B1453" s="123" t="s">
        <v>1431</v>
      </c>
      <c r="C1453" s="123" t="s">
        <v>1276</v>
      </c>
      <c r="D1453" s="123" t="s">
        <v>1277</v>
      </c>
      <c r="E1453" s="123" t="s">
        <v>3121</v>
      </c>
      <c r="F1453" s="124">
        <v>27950000</v>
      </c>
      <c r="G1453" s="124">
        <v>23450000</v>
      </c>
      <c r="H1453" s="124">
        <v>16650000</v>
      </c>
      <c r="I1453" s="125" t="s">
        <v>501</v>
      </c>
      <c r="J1453" s="125" t="s">
        <v>1265</v>
      </c>
    </row>
    <row r="1454" spans="1:10" hidden="1" x14ac:dyDescent="0.2">
      <c r="A1454" s="123" t="s">
        <v>3324</v>
      </c>
      <c r="B1454" s="123" t="s">
        <v>3325</v>
      </c>
      <c r="C1454" s="123" t="s">
        <v>1262</v>
      </c>
      <c r="D1454" s="123" t="s">
        <v>1263</v>
      </c>
      <c r="E1454" s="123" t="s">
        <v>3121</v>
      </c>
      <c r="F1454" s="124">
        <v>9900000</v>
      </c>
      <c r="G1454" s="124">
        <v>0</v>
      </c>
      <c r="H1454" s="124">
        <v>0</v>
      </c>
      <c r="I1454" s="125" t="s">
        <v>501</v>
      </c>
      <c r="J1454" s="125" t="s">
        <v>1265</v>
      </c>
    </row>
    <row r="1455" spans="1:10" hidden="1" x14ac:dyDescent="0.2">
      <c r="A1455" s="123" t="s">
        <v>3324</v>
      </c>
      <c r="B1455" s="123" t="s">
        <v>3325</v>
      </c>
      <c r="C1455" s="123" t="s">
        <v>1276</v>
      </c>
      <c r="D1455" s="123" t="s">
        <v>1277</v>
      </c>
      <c r="E1455" s="123" t="s">
        <v>3121</v>
      </c>
      <c r="F1455" s="124">
        <v>0</v>
      </c>
      <c r="G1455" s="124">
        <v>0</v>
      </c>
      <c r="H1455" s="124">
        <v>0</v>
      </c>
      <c r="I1455" s="125" t="s">
        <v>501</v>
      </c>
      <c r="J1455" s="125" t="s">
        <v>1265</v>
      </c>
    </row>
    <row r="1456" spans="1:10" hidden="1" x14ac:dyDescent="0.2">
      <c r="A1456" s="123" t="s">
        <v>3326</v>
      </c>
      <c r="B1456" s="123" t="s">
        <v>2099</v>
      </c>
      <c r="C1456" s="123" t="s">
        <v>1262</v>
      </c>
      <c r="D1456" s="123" t="s">
        <v>1263</v>
      </c>
      <c r="E1456" s="123" t="s">
        <v>3121</v>
      </c>
      <c r="F1456" s="124">
        <v>183362700.56</v>
      </c>
      <c r="G1456" s="124">
        <v>165000000</v>
      </c>
      <c r="H1456" s="124">
        <v>156000000</v>
      </c>
      <c r="I1456" s="125" t="s">
        <v>501</v>
      </c>
      <c r="J1456" s="125" t="s">
        <v>1265</v>
      </c>
    </row>
    <row r="1457" spans="1:10" hidden="1" x14ac:dyDescent="0.2">
      <c r="A1457" s="123" t="s">
        <v>3326</v>
      </c>
      <c r="B1457" s="123" t="s">
        <v>2099</v>
      </c>
      <c r="C1457" s="123" t="s">
        <v>1292</v>
      </c>
      <c r="D1457" s="123" t="s">
        <v>1293</v>
      </c>
      <c r="E1457" s="123" t="s">
        <v>3121</v>
      </c>
      <c r="F1457" s="124">
        <v>4900000</v>
      </c>
      <c r="G1457" s="124">
        <v>4900000</v>
      </c>
      <c r="H1457" s="124">
        <v>3100000</v>
      </c>
      <c r="I1457" s="125" t="s">
        <v>501</v>
      </c>
      <c r="J1457" s="125" t="s">
        <v>1265</v>
      </c>
    </row>
    <row r="1458" spans="1:10" hidden="1" x14ac:dyDescent="0.2">
      <c r="A1458" s="123" t="s">
        <v>3326</v>
      </c>
      <c r="B1458" s="123" t="s">
        <v>2099</v>
      </c>
      <c r="C1458" s="123" t="s">
        <v>1276</v>
      </c>
      <c r="D1458" s="123" t="s">
        <v>1277</v>
      </c>
      <c r="E1458" s="123" t="s">
        <v>3121</v>
      </c>
      <c r="F1458" s="124">
        <v>19500000</v>
      </c>
      <c r="G1458" s="124">
        <v>0</v>
      </c>
      <c r="H1458" s="124">
        <v>0</v>
      </c>
      <c r="I1458" s="125" t="s">
        <v>501</v>
      </c>
      <c r="J1458" s="125" t="s">
        <v>1265</v>
      </c>
    </row>
    <row r="1459" spans="1:10" hidden="1" x14ac:dyDescent="0.2">
      <c r="A1459" s="123" t="s">
        <v>3327</v>
      </c>
      <c r="B1459" s="123" t="s">
        <v>2815</v>
      </c>
      <c r="C1459" s="123" t="s">
        <v>1262</v>
      </c>
      <c r="D1459" s="123" t="s">
        <v>1263</v>
      </c>
      <c r="E1459" s="123" t="s">
        <v>3121</v>
      </c>
      <c r="F1459" s="124">
        <v>0</v>
      </c>
      <c r="G1459" s="124">
        <v>0</v>
      </c>
      <c r="H1459" s="124">
        <v>0</v>
      </c>
      <c r="I1459" s="125" t="s">
        <v>501</v>
      </c>
      <c r="J1459" s="125" t="s">
        <v>1265</v>
      </c>
    </row>
    <row r="1460" spans="1:10" hidden="1" x14ac:dyDescent="0.2">
      <c r="A1460" s="123" t="s">
        <v>3327</v>
      </c>
      <c r="B1460" s="123" t="s">
        <v>2815</v>
      </c>
      <c r="C1460" s="123" t="s">
        <v>1292</v>
      </c>
      <c r="D1460" s="123" t="s">
        <v>1293</v>
      </c>
      <c r="E1460" s="123" t="s">
        <v>3121</v>
      </c>
      <c r="F1460" s="124">
        <v>0</v>
      </c>
      <c r="G1460" s="124">
        <v>0</v>
      </c>
      <c r="H1460" s="124">
        <v>0</v>
      </c>
      <c r="I1460" s="125" t="s">
        <v>501</v>
      </c>
      <c r="J1460" s="125" t="s">
        <v>1265</v>
      </c>
    </row>
    <row r="1461" spans="1:10" hidden="1" x14ac:dyDescent="0.2">
      <c r="A1461" s="123" t="s">
        <v>3328</v>
      </c>
      <c r="B1461" s="123" t="s">
        <v>3329</v>
      </c>
      <c r="C1461" s="123" t="s">
        <v>1248</v>
      </c>
      <c r="D1461" s="123" t="s">
        <v>1248</v>
      </c>
      <c r="E1461" s="123" t="s">
        <v>1248</v>
      </c>
      <c r="F1461" s="124">
        <v>12822224336.120001</v>
      </c>
      <c r="G1461" s="124">
        <v>10118594421</v>
      </c>
      <c r="H1461" s="124">
        <v>7059883463.75</v>
      </c>
      <c r="I1461" s="125"/>
      <c r="J1461" s="125"/>
    </row>
    <row r="1462" spans="1:10" hidden="1" x14ac:dyDescent="0.2">
      <c r="A1462" s="123" t="s">
        <v>3330</v>
      </c>
      <c r="B1462" s="123" t="s">
        <v>3109</v>
      </c>
      <c r="C1462" s="123" t="s">
        <v>1248</v>
      </c>
      <c r="D1462" s="123" t="s">
        <v>1248</v>
      </c>
      <c r="E1462" s="123" t="s">
        <v>1248</v>
      </c>
      <c r="F1462" s="124">
        <v>12822224336.120001</v>
      </c>
      <c r="G1462" s="124">
        <v>10118594421</v>
      </c>
      <c r="H1462" s="124">
        <v>7059883463.75</v>
      </c>
      <c r="I1462" s="125"/>
      <c r="J1462" s="125"/>
    </row>
    <row r="1463" spans="1:10" hidden="1" x14ac:dyDescent="0.2">
      <c r="A1463" s="123" t="s">
        <v>3331</v>
      </c>
      <c r="B1463" s="123" t="s">
        <v>3332</v>
      </c>
      <c r="C1463" s="123" t="s">
        <v>1248</v>
      </c>
      <c r="D1463" s="123" t="s">
        <v>1248</v>
      </c>
      <c r="E1463" s="123" t="s">
        <v>1248</v>
      </c>
      <c r="F1463" s="124">
        <v>350000000</v>
      </c>
      <c r="G1463" s="124">
        <v>349995646</v>
      </c>
      <c r="H1463" s="124">
        <v>175489150</v>
      </c>
      <c r="I1463" s="125"/>
      <c r="J1463" s="125"/>
    </row>
    <row r="1464" spans="1:10" ht="10.5" hidden="1" x14ac:dyDescent="0.25">
      <c r="A1464" s="126" t="s">
        <v>3333</v>
      </c>
      <c r="B1464" s="126" t="s">
        <v>3334</v>
      </c>
      <c r="C1464" s="126" t="s">
        <v>1248</v>
      </c>
      <c r="D1464" s="126" t="s">
        <v>1248</v>
      </c>
      <c r="E1464" s="126" t="s">
        <v>1248</v>
      </c>
      <c r="F1464" s="127">
        <v>350000000</v>
      </c>
      <c r="G1464" s="127">
        <v>349995646</v>
      </c>
      <c r="H1464" s="127">
        <v>175489150</v>
      </c>
      <c r="I1464" s="128" t="s">
        <v>501</v>
      </c>
      <c r="J1464" s="128" t="s">
        <v>10</v>
      </c>
    </row>
    <row r="1465" spans="1:10" hidden="1" x14ac:dyDescent="0.2">
      <c r="A1465" s="123" t="s">
        <v>3335</v>
      </c>
      <c r="B1465" s="123" t="s">
        <v>3256</v>
      </c>
      <c r="C1465" s="123" t="s">
        <v>1262</v>
      </c>
      <c r="D1465" s="123" t="s">
        <v>1263</v>
      </c>
      <c r="E1465" s="123" t="s">
        <v>3121</v>
      </c>
      <c r="F1465" s="124">
        <v>340000000</v>
      </c>
      <c r="G1465" s="124">
        <v>339995646</v>
      </c>
      <c r="H1465" s="124">
        <v>165489150</v>
      </c>
      <c r="I1465" s="125" t="s">
        <v>501</v>
      </c>
      <c r="J1465" s="125" t="s">
        <v>1265</v>
      </c>
    </row>
    <row r="1466" spans="1:10" hidden="1" x14ac:dyDescent="0.2">
      <c r="A1466" s="123" t="s">
        <v>3335</v>
      </c>
      <c r="B1466" s="123" t="s">
        <v>3256</v>
      </c>
      <c r="C1466" s="123" t="s">
        <v>2152</v>
      </c>
      <c r="D1466" s="123" t="s">
        <v>2153</v>
      </c>
      <c r="E1466" s="123" t="s">
        <v>3121</v>
      </c>
      <c r="F1466" s="124">
        <v>10000000</v>
      </c>
      <c r="G1466" s="124">
        <v>10000000</v>
      </c>
      <c r="H1466" s="124">
        <v>10000000</v>
      </c>
      <c r="I1466" s="125" t="s">
        <v>501</v>
      </c>
      <c r="J1466" s="125" t="s">
        <v>1265</v>
      </c>
    </row>
    <row r="1467" spans="1:10" hidden="1" x14ac:dyDescent="0.2">
      <c r="A1467" s="123" t="s">
        <v>3336</v>
      </c>
      <c r="B1467" s="123" t="s">
        <v>3337</v>
      </c>
      <c r="C1467" s="123" t="s">
        <v>1248</v>
      </c>
      <c r="D1467" s="123" t="s">
        <v>1248</v>
      </c>
      <c r="E1467" s="123" t="s">
        <v>1248</v>
      </c>
      <c r="F1467" s="124">
        <v>12472224336.120001</v>
      </c>
      <c r="G1467" s="124">
        <v>9768598775</v>
      </c>
      <c r="H1467" s="124">
        <v>6884394313.75</v>
      </c>
      <c r="I1467" s="125"/>
      <c r="J1467" s="125"/>
    </row>
    <row r="1468" spans="1:10" ht="10.5" hidden="1" x14ac:dyDescent="0.25">
      <c r="A1468" s="126" t="s">
        <v>3338</v>
      </c>
      <c r="B1468" s="126" t="s">
        <v>3339</v>
      </c>
      <c r="C1468" s="126" t="s">
        <v>1248</v>
      </c>
      <c r="D1468" s="126" t="s">
        <v>1248</v>
      </c>
      <c r="E1468" s="126" t="s">
        <v>1248</v>
      </c>
      <c r="F1468" s="127">
        <v>12472224336.120001</v>
      </c>
      <c r="G1468" s="127">
        <v>9768598775</v>
      </c>
      <c r="H1468" s="127">
        <v>6884394313.75</v>
      </c>
      <c r="I1468" s="128" t="s">
        <v>501</v>
      </c>
      <c r="J1468" s="128" t="s">
        <v>10</v>
      </c>
    </row>
    <row r="1469" spans="1:10" hidden="1" x14ac:dyDescent="0.2">
      <c r="A1469" s="123" t="s">
        <v>3340</v>
      </c>
      <c r="B1469" s="123" t="s">
        <v>3272</v>
      </c>
      <c r="C1469" s="123" t="s">
        <v>3341</v>
      </c>
      <c r="D1469" s="123" t="s">
        <v>3342</v>
      </c>
      <c r="E1469" s="123" t="s">
        <v>3121</v>
      </c>
      <c r="F1469" s="124">
        <v>0</v>
      </c>
      <c r="G1469" s="124">
        <v>0</v>
      </c>
      <c r="H1469" s="124">
        <v>0</v>
      </c>
      <c r="I1469" s="125" t="s">
        <v>501</v>
      </c>
      <c r="J1469" s="125" t="s">
        <v>1265</v>
      </c>
    </row>
    <row r="1470" spans="1:10" hidden="1" x14ac:dyDescent="0.2">
      <c r="A1470" s="123" t="s">
        <v>3340</v>
      </c>
      <c r="B1470" s="123" t="s">
        <v>3256</v>
      </c>
      <c r="C1470" s="123" t="s">
        <v>3343</v>
      </c>
      <c r="D1470" s="123" t="s">
        <v>3344</v>
      </c>
      <c r="E1470" s="123" t="s">
        <v>3121</v>
      </c>
      <c r="F1470" s="124">
        <v>0</v>
      </c>
      <c r="G1470" s="124">
        <v>0</v>
      </c>
      <c r="H1470" s="124">
        <v>0</v>
      </c>
      <c r="I1470" s="125" t="s">
        <v>501</v>
      </c>
      <c r="J1470" s="125" t="s">
        <v>1265</v>
      </c>
    </row>
    <row r="1471" spans="1:10" hidden="1" x14ac:dyDescent="0.2">
      <c r="A1471" s="123" t="s">
        <v>3340</v>
      </c>
      <c r="B1471" s="123" t="s">
        <v>3256</v>
      </c>
      <c r="C1471" s="123" t="s">
        <v>1262</v>
      </c>
      <c r="D1471" s="123" t="s">
        <v>1263</v>
      </c>
      <c r="E1471" s="123" t="s">
        <v>3121</v>
      </c>
      <c r="F1471" s="124">
        <v>0</v>
      </c>
      <c r="G1471" s="124">
        <v>0</v>
      </c>
      <c r="H1471" s="124">
        <v>0</v>
      </c>
      <c r="I1471" s="125" t="s">
        <v>501</v>
      </c>
      <c r="J1471" s="125" t="s">
        <v>1265</v>
      </c>
    </row>
    <row r="1472" spans="1:10" hidden="1" x14ac:dyDescent="0.2">
      <c r="A1472" s="123" t="s">
        <v>3345</v>
      </c>
      <c r="B1472" s="123" t="s">
        <v>1706</v>
      </c>
      <c r="C1472" s="123" t="s">
        <v>1262</v>
      </c>
      <c r="D1472" s="123" t="s">
        <v>1263</v>
      </c>
      <c r="E1472" s="123" t="s">
        <v>3121</v>
      </c>
      <c r="F1472" s="124">
        <v>34000000</v>
      </c>
      <c r="G1472" s="124">
        <v>30000000</v>
      </c>
      <c r="H1472" s="124">
        <v>0</v>
      </c>
      <c r="I1472" s="125" t="s">
        <v>501</v>
      </c>
      <c r="J1472" s="125" t="s">
        <v>1265</v>
      </c>
    </row>
    <row r="1473" spans="1:10" hidden="1" x14ac:dyDescent="0.2">
      <c r="A1473" s="123" t="s">
        <v>3346</v>
      </c>
      <c r="B1473" s="123" t="s">
        <v>2556</v>
      </c>
      <c r="C1473" s="123" t="s">
        <v>1262</v>
      </c>
      <c r="D1473" s="123" t="s">
        <v>1263</v>
      </c>
      <c r="E1473" s="123" t="s">
        <v>3121</v>
      </c>
      <c r="F1473" s="124">
        <v>104523500</v>
      </c>
      <c r="G1473" s="124">
        <v>93510000</v>
      </c>
      <c r="H1473" s="124">
        <v>70700000</v>
      </c>
      <c r="I1473" s="125" t="s">
        <v>501</v>
      </c>
      <c r="J1473" s="125" t="s">
        <v>1265</v>
      </c>
    </row>
    <row r="1474" spans="1:10" hidden="1" x14ac:dyDescent="0.2">
      <c r="A1474" s="123" t="s">
        <v>3346</v>
      </c>
      <c r="B1474" s="123" t="s">
        <v>2556</v>
      </c>
      <c r="C1474" s="123" t="s">
        <v>1276</v>
      </c>
      <c r="D1474" s="123" t="s">
        <v>1277</v>
      </c>
      <c r="E1474" s="123" t="s">
        <v>3121</v>
      </c>
      <c r="F1474" s="124">
        <v>6600000</v>
      </c>
      <c r="G1474" s="124">
        <v>6600000</v>
      </c>
      <c r="H1474" s="124">
        <v>6600000</v>
      </c>
      <c r="I1474" s="125" t="s">
        <v>501</v>
      </c>
      <c r="J1474" s="125" t="s">
        <v>1265</v>
      </c>
    </row>
    <row r="1475" spans="1:10" hidden="1" x14ac:dyDescent="0.2">
      <c r="A1475" s="123" t="s">
        <v>3347</v>
      </c>
      <c r="B1475" s="123" t="s">
        <v>1391</v>
      </c>
      <c r="C1475" s="123" t="s">
        <v>1262</v>
      </c>
      <c r="D1475" s="123" t="s">
        <v>1263</v>
      </c>
      <c r="E1475" s="123" t="s">
        <v>3121</v>
      </c>
      <c r="F1475" s="124">
        <v>79429536</v>
      </c>
      <c r="G1475" s="124">
        <v>72900000</v>
      </c>
      <c r="H1475" s="124">
        <v>69600000</v>
      </c>
      <c r="I1475" s="125" t="s">
        <v>501</v>
      </c>
      <c r="J1475" s="125" t="s">
        <v>1265</v>
      </c>
    </row>
    <row r="1476" spans="1:10" hidden="1" x14ac:dyDescent="0.2">
      <c r="A1476" s="123" t="s">
        <v>3347</v>
      </c>
      <c r="B1476" s="123" t="s">
        <v>1391</v>
      </c>
      <c r="C1476" s="123" t="s">
        <v>1292</v>
      </c>
      <c r="D1476" s="123" t="s">
        <v>1293</v>
      </c>
      <c r="E1476" s="123" t="s">
        <v>3121</v>
      </c>
      <c r="F1476" s="124">
        <v>5100000</v>
      </c>
      <c r="G1476" s="124">
        <v>5100000</v>
      </c>
      <c r="H1476" s="124">
        <v>3300000</v>
      </c>
      <c r="I1476" s="125" t="s">
        <v>501</v>
      </c>
      <c r="J1476" s="125" t="s">
        <v>1265</v>
      </c>
    </row>
    <row r="1477" spans="1:10" hidden="1" x14ac:dyDescent="0.2">
      <c r="A1477" s="123" t="s">
        <v>3347</v>
      </c>
      <c r="B1477" s="123" t="s">
        <v>1391</v>
      </c>
      <c r="C1477" s="123" t="s">
        <v>1276</v>
      </c>
      <c r="D1477" s="123" t="s">
        <v>1277</v>
      </c>
      <c r="E1477" s="123" t="s">
        <v>3121</v>
      </c>
      <c r="F1477" s="124">
        <v>4800000</v>
      </c>
      <c r="G1477" s="124">
        <v>4800000</v>
      </c>
      <c r="H1477" s="124">
        <v>3300000</v>
      </c>
      <c r="I1477" s="125" t="s">
        <v>501</v>
      </c>
      <c r="J1477" s="125" t="s">
        <v>1265</v>
      </c>
    </row>
    <row r="1478" spans="1:10" hidden="1" x14ac:dyDescent="0.2">
      <c r="A1478" s="123" t="s">
        <v>3348</v>
      </c>
      <c r="B1478" s="123" t="s">
        <v>1772</v>
      </c>
      <c r="C1478" s="123" t="s">
        <v>1262</v>
      </c>
      <c r="D1478" s="123" t="s">
        <v>1263</v>
      </c>
      <c r="E1478" s="123" t="s">
        <v>3121</v>
      </c>
      <c r="F1478" s="124">
        <v>32010000</v>
      </c>
      <c r="G1478" s="124">
        <v>29700000</v>
      </c>
      <c r="H1478" s="124">
        <v>26400000</v>
      </c>
      <c r="I1478" s="125" t="s">
        <v>501</v>
      </c>
      <c r="J1478" s="125" t="s">
        <v>1265</v>
      </c>
    </row>
    <row r="1479" spans="1:10" hidden="1" x14ac:dyDescent="0.2">
      <c r="A1479" s="123" t="s">
        <v>3348</v>
      </c>
      <c r="B1479" s="123" t="s">
        <v>1772</v>
      </c>
      <c r="C1479" s="123" t="s">
        <v>1276</v>
      </c>
      <c r="D1479" s="123" t="s">
        <v>1277</v>
      </c>
      <c r="E1479" s="123" t="s">
        <v>3121</v>
      </c>
      <c r="F1479" s="124">
        <v>0</v>
      </c>
      <c r="G1479" s="124">
        <v>0</v>
      </c>
      <c r="H1479" s="124">
        <v>0</v>
      </c>
      <c r="I1479" s="125" t="s">
        <v>501</v>
      </c>
      <c r="J1479" s="125" t="s">
        <v>1265</v>
      </c>
    </row>
    <row r="1480" spans="1:10" hidden="1" x14ac:dyDescent="0.2">
      <c r="A1480" s="123" t="s">
        <v>3349</v>
      </c>
      <c r="B1480" s="123" t="s">
        <v>1431</v>
      </c>
      <c r="C1480" s="123" t="s">
        <v>1262</v>
      </c>
      <c r="D1480" s="123" t="s">
        <v>1263</v>
      </c>
      <c r="E1480" s="123" t="s">
        <v>3121</v>
      </c>
      <c r="F1480" s="124">
        <v>123150000</v>
      </c>
      <c r="G1480" s="124">
        <v>116000000</v>
      </c>
      <c r="H1480" s="124">
        <v>109400000</v>
      </c>
      <c r="I1480" s="125" t="s">
        <v>501</v>
      </c>
      <c r="J1480" s="125" t="s">
        <v>1265</v>
      </c>
    </row>
    <row r="1481" spans="1:10" hidden="1" x14ac:dyDescent="0.2">
      <c r="A1481" s="123" t="s">
        <v>3349</v>
      </c>
      <c r="B1481" s="123" t="s">
        <v>1431</v>
      </c>
      <c r="C1481" s="123" t="s">
        <v>1276</v>
      </c>
      <c r="D1481" s="123" t="s">
        <v>1277</v>
      </c>
      <c r="E1481" s="123" t="s">
        <v>3121</v>
      </c>
      <c r="F1481" s="124">
        <v>62100000</v>
      </c>
      <c r="G1481" s="124">
        <v>62100000</v>
      </c>
      <c r="H1481" s="124">
        <v>44300000</v>
      </c>
      <c r="I1481" s="125" t="s">
        <v>501</v>
      </c>
      <c r="J1481" s="125" t="s">
        <v>1265</v>
      </c>
    </row>
    <row r="1482" spans="1:10" hidden="1" x14ac:dyDescent="0.2">
      <c r="A1482" s="123" t="s">
        <v>3350</v>
      </c>
      <c r="B1482" s="123" t="s">
        <v>1620</v>
      </c>
      <c r="C1482" s="123" t="s">
        <v>1262</v>
      </c>
      <c r="D1482" s="123" t="s">
        <v>1263</v>
      </c>
      <c r="E1482" s="123" t="s">
        <v>3121</v>
      </c>
      <c r="F1482" s="124">
        <v>131730000</v>
      </c>
      <c r="G1482" s="124">
        <v>122850000</v>
      </c>
      <c r="H1482" s="124">
        <v>98700000</v>
      </c>
      <c r="I1482" s="125" t="s">
        <v>501</v>
      </c>
      <c r="J1482" s="125" t="s">
        <v>1265</v>
      </c>
    </row>
    <row r="1483" spans="1:10" hidden="1" x14ac:dyDescent="0.2">
      <c r="A1483" s="123" t="s">
        <v>3350</v>
      </c>
      <c r="B1483" s="123" t="s">
        <v>1620</v>
      </c>
      <c r="C1483" s="123" t="s">
        <v>1276</v>
      </c>
      <c r="D1483" s="123" t="s">
        <v>1277</v>
      </c>
      <c r="E1483" s="123" t="s">
        <v>3121</v>
      </c>
      <c r="F1483" s="124">
        <v>33000000</v>
      </c>
      <c r="G1483" s="124">
        <v>33000000</v>
      </c>
      <c r="H1483" s="124">
        <v>33000000</v>
      </c>
      <c r="I1483" s="125" t="s">
        <v>501</v>
      </c>
      <c r="J1483" s="125" t="s">
        <v>1265</v>
      </c>
    </row>
    <row r="1484" spans="1:10" hidden="1" x14ac:dyDescent="0.2">
      <c r="A1484" s="123" t="s">
        <v>3351</v>
      </c>
      <c r="B1484" s="123" t="s">
        <v>2099</v>
      </c>
      <c r="C1484" s="123" t="s">
        <v>1262</v>
      </c>
      <c r="D1484" s="123" t="s">
        <v>1263</v>
      </c>
      <c r="E1484" s="123" t="s">
        <v>3121</v>
      </c>
      <c r="F1484" s="124">
        <v>60055000.539999999</v>
      </c>
      <c r="G1484" s="124">
        <v>57900000</v>
      </c>
      <c r="H1484" s="124">
        <v>53800000</v>
      </c>
      <c r="I1484" s="125" t="s">
        <v>501</v>
      </c>
      <c r="J1484" s="125" t="s">
        <v>1265</v>
      </c>
    </row>
    <row r="1485" spans="1:10" hidden="1" x14ac:dyDescent="0.2">
      <c r="A1485" s="123" t="s">
        <v>3351</v>
      </c>
      <c r="B1485" s="123" t="s">
        <v>2099</v>
      </c>
      <c r="C1485" s="123" t="s">
        <v>1276</v>
      </c>
      <c r="D1485" s="123" t="s">
        <v>1277</v>
      </c>
      <c r="E1485" s="123" t="s">
        <v>3121</v>
      </c>
      <c r="F1485" s="124">
        <v>0</v>
      </c>
      <c r="G1485" s="124">
        <v>0</v>
      </c>
      <c r="H1485" s="124">
        <v>0</v>
      </c>
      <c r="I1485" s="125" t="s">
        <v>501</v>
      </c>
      <c r="J1485" s="125" t="s">
        <v>1265</v>
      </c>
    </row>
    <row r="1486" spans="1:10" hidden="1" x14ac:dyDescent="0.2">
      <c r="A1486" s="123" t="s">
        <v>3352</v>
      </c>
      <c r="B1486" s="123" t="s">
        <v>3353</v>
      </c>
      <c r="C1486" s="123" t="s">
        <v>1262</v>
      </c>
      <c r="D1486" s="123" t="s">
        <v>1263</v>
      </c>
      <c r="E1486" s="123" t="s">
        <v>3121</v>
      </c>
      <c r="F1486" s="124">
        <v>0</v>
      </c>
      <c r="G1486" s="124">
        <v>0</v>
      </c>
      <c r="H1486" s="124">
        <v>0</v>
      </c>
      <c r="I1486" s="125" t="s">
        <v>501</v>
      </c>
      <c r="J1486" s="125" t="s">
        <v>1265</v>
      </c>
    </row>
    <row r="1487" spans="1:10" hidden="1" x14ac:dyDescent="0.2">
      <c r="A1487" s="123" t="s">
        <v>3354</v>
      </c>
      <c r="B1487" s="123" t="s">
        <v>3355</v>
      </c>
      <c r="C1487" s="123" t="s">
        <v>1262</v>
      </c>
      <c r="D1487" s="123" t="s">
        <v>1263</v>
      </c>
      <c r="E1487" s="123" t="s">
        <v>3121</v>
      </c>
      <c r="F1487" s="124">
        <v>286209000</v>
      </c>
      <c r="G1487" s="124">
        <v>270244485</v>
      </c>
      <c r="H1487" s="124">
        <v>267586830</v>
      </c>
      <c r="I1487" s="125" t="s">
        <v>501</v>
      </c>
      <c r="J1487" s="125" t="s">
        <v>1265</v>
      </c>
    </row>
    <row r="1488" spans="1:10" hidden="1" x14ac:dyDescent="0.2">
      <c r="A1488" s="123" t="s">
        <v>3354</v>
      </c>
      <c r="B1488" s="123" t="s">
        <v>3355</v>
      </c>
      <c r="C1488" s="123" t="s">
        <v>3341</v>
      </c>
      <c r="D1488" s="123" t="s">
        <v>3342</v>
      </c>
      <c r="E1488" s="123" t="s">
        <v>3121</v>
      </c>
      <c r="F1488" s="124">
        <v>1423199014.6199999</v>
      </c>
      <c r="G1488" s="124">
        <v>761887376</v>
      </c>
      <c r="H1488" s="124">
        <v>467181200</v>
      </c>
      <c r="I1488" s="125" t="s">
        <v>501</v>
      </c>
      <c r="J1488" s="125" t="s">
        <v>1265</v>
      </c>
    </row>
    <row r="1489" spans="1:10" hidden="1" x14ac:dyDescent="0.2">
      <c r="A1489" s="123" t="s">
        <v>3354</v>
      </c>
      <c r="B1489" s="123" t="s">
        <v>3355</v>
      </c>
      <c r="C1489" s="123" t="s">
        <v>3356</v>
      </c>
      <c r="D1489" s="123" t="s">
        <v>3357</v>
      </c>
      <c r="E1489" s="123" t="s">
        <v>3121</v>
      </c>
      <c r="F1489" s="124">
        <v>751907461.25</v>
      </c>
      <c r="G1489" s="124">
        <v>751907461</v>
      </c>
      <c r="H1489" s="124">
        <v>711082190</v>
      </c>
      <c r="I1489" s="125" t="s">
        <v>501</v>
      </c>
      <c r="J1489" s="125" t="s">
        <v>1265</v>
      </c>
    </row>
    <row r="1490" spans="1:10" hidden="1" x14ac:dyDescent="0.2">
      <c r="A1490" s="123" t="s">
        <v>3354</v>
      </c>
      <c r="B1490" s="123" t="s">
        <v>3355</v>
      </c>
      <c r="C1490" s="123" t="s">
        <v>3343</v>
      </c>
      <c r="D1490" s="123" t="s">
        <v>3344</v>
      </c>
      <c r="E1490" s="123" t="s">
        <v>3121</v>
      </c>
      <c r="F1490" s="124">
        <v>540000000</v>
      </c>
      <c r="G1490" s="124">
        <v>267189078</v>
      </c>
      <c r="H1490" s="124">
        <v>56926025</v>
      </c>
      <c r="I1490" s="125" t="s">
        <v>501</v>
      </c>
      <c r="J1490" s="125" t="s">
        <v>1265</v>
      </c>
    </row>
    <row r="1491" spans="1:10" hidden="1" x14ac:dyDescent="0.2">
      <c r="A1491" s="123" t="s">
        <v>3358</v>
      </c>
      <c r="B1491" s="123" t="s">
        <v>3359</v>
      </c>
      <c r="C1491" s="123" t="s">
        <v>1262</v>
      </c>
      <c r="D1491" s="123" t="s">
        <v>1263</v>
      </c>
      <c r="E1491" s="123" t="s">
        <v>3121</v>
      </c>
      <c r="F1491" s="124">
        <v>2386071877</v>
      </c>
      <c r="G1491" s="124">
        <v>2383942500</v>
      </c>
      <c r="H1491" s="124">
        <v>2351880000</v>
      </c>
      <c r="I1491" s="125" t="s">
        <v>501</v>
      </c>
      <c r="J1491" s="125" t="s">
        <v>1265</v>
      </c>
    </row>
    <row r="1492" spans="1:10" hidden="1" x14ac:dyDescent="0.2">
      <c r="A1492" s="123" t="s">
        <v>3358</v>
      </c>
      <c r="B1492" s="123" t="s">
        <v>3359</v>
      </c>
      <c r="C1492" s="123" t="s">
        <v>3341</v>
      </c>
      <c r="D1492" s="123" t="s">
        <v>3342</v>
      </c>
      <c r="E1492" s="123" t="s">
        <v>3121</v>
      </c>
      <c r="F1492" s="124">
        <v>3320797703.8000002</v>
      </c>
      <c r="G1492" s="124">
        <v>2250024358</v>
      </c>
      <c r="H1492" s="124">
        <v>691270081.25</v>
      </c>
      <c r="I1492" s="125" t="s">
        <v>501</v>
      </c>
      <c r="J1492" s="125" t="s">
        <v>1265</v>
      </c>
    </row>
    <row r="1493" spans="1:10" hidden="1" x14ac:dyDescent="0.2">
      <c r="A1493" s="123" t="s">
        <v>3358</v>
      </c>
      <c r="B1493" s="123" t="s">
        <v>3359</v>
      </c>
      <c r="C1493" s="123" t="s">
        <v>1276</v>
      </c>
      <c r="D1493" s="123" t="s">
        <v>1277</v>
      </c>
      <c r="E1493" s="123" t="s">
        <v>3121</v>
      </c>
      <c r="F1493" s="124">
        <v>73090500</v>
      </c>
      <c r="G1493" s="124">
        <v>73090500</v>
      </c>
      <c r="H1493" s="124">
        <v>73090500</v>
      </c>
      <c r="I1493" s="125" t="s">
        <v>501</v>
      </c>
      <c r="J1493" s="125" t="s">
        <v>1265</v>
      </c>
    </row>
    <row r="1494" spans="1:10" hidden="1" x14ac:dyDescent="0.2">
      <c r="A1494" s="123" t="s">
        <v>3358</v>
      </c>
      <c r="B1494" s="123" t="s">
        <v>3359</v>
      </c>
      <c r="C1494" s="123" t="s">
        <v>3356</v>
      </c>
      <c r="D1494" s="123" t="s">
        <v>3357</v>
      </c>
      <c r="E1494" s="123" t="s">
        <v>3121</v>
      </c>
      <c r="F1494" s="124">
        <v>1754450742.9100001</v>
      </c>
      <c r="G1494" s="124">
        <v>1750853017</v>
      </c>
      <c r="H1494" s="124">
        <v>1645471037.5</v>
      </c>
      <c r="I1494" s="125" t="s">
        <v>501</v>
      </c>
      <c r="J1494" s="125" t="s">
        <v>1265</v>
      </c>
    </row>
    <row r="1495" spans="1:10" hidden="1" x14ac:dyDescent="0.2">
      <c r="A1495" s="123" t="s">
        <v>3358</v>
      </c>
      <c r="B1495" s="123" t="s">
        <v>3359</v>
      </c>
      <c r="C1495" s="123" t="s">
        <v>3343</v>
      </c>
      <c r="D1495" s="123" t="s">
        <v>3344</v>
      </c>
      <c r="E1495" s="123" t="s">
        <v>3121</v>
      </c>
      <c r="F1495" s="124">
        <v>1260000000</v>
      </c>
      <c r="G1495" s="124">
        <v>625000000</v>
      </c>
      <c r="H1495" s="124">
        <v>100806450</v>
      </c>
      <c r="I1495" s="125" t="s">
        <v>501</v>
      </c>
      <c r="J1495" s="125" t="s">
        <v>1265</v>
      </c>
    </row>
    <row r="1496" spans="1:10" ht="10.5" hidden="1" x14ac:dyDescent="0.25">
      <c r="A1496" s="120" t="s">
        <v>3360</v>
      </c>
      <c r="B1496" s="120" t="s">
        <v>3361</v>
      </c>
      <c r="C1496" s="120" t="s">
        <v>1248</v>
      </c>
      <c r="D1496" s="120" t="s">
        <v>1248</v>
      </c>
      <c r="E1496" s="120" t="s">
        <v>1248</v>
      </c>
      <c r="F1496" s="121">
        <v>13432207670.93</v>
      </c>
      <c r="G1496" s="121">
        <v>10308756574.629999</v>
      </c>
      <c r="H1496" s="121">
        <v>8950845424.9500008</v>
      </c>
      <c r="I1496" s="122"/>
      <c r="J1496" s="122" t="s">
        <v>1241</v>
      </c>
    </row>
    <row r="1497" spans="1:10" hidden="1" x14ac:dyDescent="0.2">
      <c r="A1497" s="123" t="s">
        <v>3362</v>
      </c>
      <c r="B1497" s="123" t="s">
        <v>3363</v>
      </c>
      <c r="C1497" s="123" t="s">
        <v>1248</v>
      </c>
      <c r="D1497" s="123" t="s">
        <v>1248</v>
      </c>
      <c r="E1497" s="123" t="s">
        <v>1248</v>
      </c>
      <c r="F1497" s="124">
        <v>11251509978.93</v>
      </c>
      <c r="G1497" s="124">
        <v>10203756574.629999</v>
      </c>
      <c r="H1497" s="124">
        <v>8845845424.9500008</v>
      </c>
      <c r="I1497" s="125"/>
      <c r="J1497" s="125"/>
    </row>
    <row r="1498" spans="1:10" hidden="1" x14ac:dyDescent="0.2">
      <c r="A1498" s="123" t="s">
        <v>3364</v>
      </c>
      <c r="B1498" s="123" t="s">
        <v>3365</v>
      </c>
      <c r="C1498" s="123" t="s">
        <v>1248</v>
      </c>
      <c r="D1498" s="123" t="s">
        <v>1248</v>
      </c>
      <c r="E1498" s="123" t="s">
        <v>1248</v>
      </c>
      <c r="F1498" s="124">
        <v>11251509978.93</v>
      </c>
      <c r="G1498" s="124">
        <v>10203756574.629999</v>
      </c>
      <c r="H1498" s="124">
        <v>8845845424.9500008</v>
      </c>
      <c r="I1498" s="125"/>
      <c r="J1498" s="125"/>
    </row>
    <row r="1499" spans="1:10" hidden="1" x14ac:dyDescent="0.2">
      <c r="A1499" s="123" t="s">
        <v>3366</v>
      </c>
      <c r="B1499" s="123" t="s">
        <v>2582</v>
      </c>
      <c r="C1499" s="123" t="s">
        <v>1248</v>
      </c>
      <c r="D1499" s="123" t="s">
        <v>1248</v>
      </c>
      <c r="E1499" s="123" t="s">
        <v>1248</v>
      </c>
      <c r="F1499" s="124">
        <v>1273171424</v>
      </c>
      <c r="G1499" s="124">
        <v>1207138362</v>
      </c>
      <c r="H1499" s="124">
        <v>1207138362</v>
      </c>
      <c r="I1499" s="125"/>
      <c r="J1499" s="125"/>
    </row>
    <row r="1500" spans="1:10" ht="10.5" hidden="1" x14ac:dyDescent="0.25">
      <c r="A1500" s="126" t="s">
        <v>3367</v>
      </c>
      <c r="B1500" s="126" t="s">
        <v>3368</v>
      </c>
      <c r="C1500" s="126" t="s">
        <v>1248</v>
      </c>
      <c r="D1500" s="126" t="s">
        <v>1248</v>
      </c>
      <c r="E1500" s="126" t="s">
        <v>1248</v>
      </c>
      <c r="F1500" s="127">
        <v>1273171424</v>
      </c>
      <c r="G1500" s="127">
        <v>1207138362</v>
      </c>
      <c r="H1500" s="127">
        <v>1207138362</v>
      </c>
      <c r="I1500" s="128" t="s">
        <v>505</v>
      </c>
      <c r="J1500" s="128" t="s">
        <v>10</v>
      </c>
    </row>
    <row r="1501" spans="1:10" hidden="1" x14ac:dyDescent="0.2">
      <c r="A1501" s="123" t="s">
        <v>3369</v>
      </c>
      <c r="B1501" s="123" t="s">
        <v>3370</v>
      </c>
      <c r="C1501" s="123" t="s">
        <v>1262</v>
      </c>
      <c r="D1501" s="123" t="s">
        <v>1263</v>
      </c>
      <c r="E1501" s="123" t="s">
        <v>3371</v>
      </c>
      <c r="F1501" s="124">
        <v>1223171424</v>
      </c>
      <c r="G1501" s="124">
        <v>1157138362</v>
      </c>
      <c r="H1501" s="124">
        <v>1157138362</v>
      </c>
      <c r="I1501" s="125" t="s">
        <v>505</v>
      </c>
      <c r="J1501" s="125" t="s">
        <v>1265</v>
      </c>
    </row>
    <row r="1502" spans="1:10" hidden="1" x14ac:dyDescent="0.2">
      <c r="A1502" s="123" t="s">
        <v>3372</v>
      </c>
      <c r="B1502" s="123" t="s">
        <v>3373</v>
      </c>
      <c r="C1502" s="123" t="s">
        <v>1262</v>
      </c>
      <c r="D1502" s="123" t="s">
        <v>1263</v>
      </c>
      <c r="E1502" s="123" t="s">
        <v>3371</v>
      </c>
      <c r="F1502" s="124">
        <v>50000000</v>
      </c>
      <c r="G1502" s="124">
        <v>50000000</v>
      </c>
      <c r="H1502" s="124">
        <v>50000000</v>
      </c>
      <c r="I1502" s="125" t="s">
        <v>505</v>
      </c>
      <c r="J1502" s="125" t="s">
        <v>1265</v>
      </c>
    </row>
    <row r="1503" spans="1:10" hidden="1" x14ac:dyDescent="0.2">
      <c r="A1503" s="123" t="s">
        <v>3374</v>
      </c>
      <c r="B1503" s="123" t="s">
        <v>3375</v>
      </c>
      <c r="C1503" s="123" t="s">
        <v>1248</v>
      </c>
      <c r="D1503" s="123" t="s">
        <v>1248</v>
      </c>
      <c r="E1503" s="123" t="s">
        <v>1248</v>
      </c>
      <c r="F1503" s="124">
        <v>1310000000</v>
      </c>
      <c r="G1503" s="124">
        <v>1310000000</v>
      </c>
      <c r="H1503" s="124">
        <v>1310000000</v>
      </c>
      <c r="I1503" s="125"/>
      <c r="J1503" s="125"/>
    </row>
    <row r="1504" spans="1:10" ht="10.5" hidden="1" x14ac:dyDescent="0.25">
      <c r="A1504" s="126" t="s">
        <v>3376</v>
      </c>
      <c r="B1504" s="126" t="s">
        <v>3377</v>
      </c>
      <c r="C1504" s="126" t="s">
        <v>1248</v>
      </c>
      <c r="D1504" s="126" t="s">
        <v>1248</v>
      </c>
      <c r="E1504" s="126" t="s">
        <v>1248</v>
      </c>
      <c r="F1504" s="127">
        <v>1310000000</v>
      </c>
      <c r="G1504" s="127">
        <v>1310000000</v>
      </c>
      <c r="H1504" s="127">
        <v>1310000000</v>
      </c>
      <c r="I1504" s="128" t="s">
        <v>505</v>
      </c>
      <c r="J1504" s="128" t="s">
        <v>10</v>
      </c>
    </row>
    <row r="1505" spans="1:10" hidden="1" x14ac:dyDescent="0.2">
      <c r="A1505" s="123" t="s">
        <v>3378</v>
      </c>
      <c r="B1505" s="123" t="s">
        <v>3379</v>
      </c>
      <c r="C1505" s="123" t="s">
        <v>3380</v>
      </c>
      <c r="D1505" s="123" t="s">
        <v>3381</v>
      </c>
      <c r="E1505" s="123" t="s">
        <v>3371</v>
      </c>
      <c r="F1505" s="124">
        <v>150000000</v>
      </c>
      <c r="G1505" s="124">
        <v>150000000</v>
      </c>
      <c r="H1505" s="124">
        <v>150000000</v>
      </c>
      <c r="I1505" s="125" t="s">
        <v>505</v>
      </c>
      <c r="J1505" s="125" t="s">
        <v>1265</v>
      </c>
    </row>
    <row r="1506" spans="1:10" hidden="1" x14ac:dyDescent="0.2">
      <c r="A1506" s="123" t="s">
        <v>3378</v>
      </c>
      <c r="B1506" s="123" t="s">
        <v>3373</v>
      </c>
      <c r="C1506" s="123" t="s">
        <v>1262</v>
      </c>
      <c r="D1506" s="123" t="s">
        <v>1263</v>
      </c>
      <c r="E1506" s="123" t="s">
        <v>3371</v>
      </c>
      <c r="F1506" s="124">
        <v>1160000000</v>
      </c>
      <c r="G1506" s="124">
        <v>1160000000</v>
      </c>
      <c r="H1506" s="124">
        <v>1160000000</v>
      </c>
      <c r="I1506" s="125" t="s">
        <v>505</v>
      </c>
      <c r="J1506" s="125" t="s">
        <v>1265</v>
      </c>
    </row>
    <row r="1507" spans="1:10" hidden="1" x14ac:dyDescent="0.2">
      <c r="A1507" s="123" t="s">
        <v>3382</v>
      </c>
      <c r="B1507" s="123" t="s">
        <v>3383</v>
      </c>
      <c r="C1507" s="123" t="s">
        <v>1248</v>
      </c>
      <c r="D1507" s="123" t="s">
        <v>1248</v>
      </c>
      <c r="E1507" s="123" t="s">
        <v>1248</v>
      </c>
      <c r="F1507" s="124">
        <v>1516801125</v>
      </c>
      <c r="G1507" s="124">
        <v>1516801125</v>
      </c>
      <c r="H1507" s="124">
        <v>1516801125</v>
      </c>
      <c r="I1507" s="125"/>
      <c r="J1507" s="125"/>
    </row>
    <row r="1508" spans="1:10" ht="10.5" hidden="1" x14ac:dyDescent="0.25">
      <c r="A1508" s="126" t="s">
        <v>3384</v>
      </c>
      <c r="B1508" s="126" t="s">
        <v>3385</v>
      </c>
      <c r="C1508" s="126" t="s">
        <v>1248</v>
      </c>
      <c r="D1508" s="126" t="s">
        <v>1248</v>
      </c>
      <c r="E1508" s="126" t="s">
        <v>1248</v>
      </c>
      <c r="F1508" s="127">
        <v>1516801125</v>
      </c>
      <c r="G1508" s="127">
        <v>1516801125</v>
      </c>
      <c r="H1508" s="127">
        <v>1516801125</v>
      </c>
      <c r="I1508" s="128" t="s">
        <v>505</v>
      </c>
      <c r="J1508" s="128" t="s">
        <v>10</v>
      </c>
    </row>
    <row r="1509" spans="1:10" hidden="1" x14ac:dyDescent="0.2">
      <c r="A1509" s="123" t="s">
        <v>3386</v>
      </c>
      <c r="B1509" s="123" t="s">
        <v>3387</v>
      </c>
      <c r="C1509" s="123" t="s">
        <v>3380</v>
      </c>
      <c r="D1509" s="123" t="s">
        <v>3381</v>
      </c>
      <c r="E1509" s="123" t="s">
        <v>3371</v>
      </c>
      <c r="F1509" s="124">
        <v>350000000</v>
      </c>
      <c r="G1509" s="124">
        <v>350000000</v>
      </c>
      <c r="H1509" s="124">
        <v>350000000</v>
      </c>
      <c r="I1509" s="125" t="s">
        <v>505</v>
      </c>
      <c r="J1509" s="125" t="s">
        <v>1265</v>
      </c>
    </row>
    <row r="1510" spans="1:10" hidden="1" x14ac:dyDescent="0.2">
      <c r="A1510" s="123" t="s">
        <v>3386</v>
      </c>
      <c r="B1510" s="123" t="s">
        <v>3373</v>
      </c>
      <c r="C1510" s="123" t="s">
        <v>1262</v>
      </c>
      <c r="D1510" s="123" t="s">
        <v>1263</v>
      </c>
      <c r="E1510" s="123" t="s">
        <v>3371</v>
      </c>
      <c r="F1510" s="124">
        <v>1166801125</v>
      </c>
      <c r="G1510" s="124">
        <v>1166801125</v>
      </c>
      <c r="H1510" s="124">
        <v>1166801125</v>
      </c>
      <c r="I1510" s="125" t="s">
        <v>505</v>
      </c>
      <c r="J1510" s="125" t="s">
        <v>1265</v>
      </c>
    </row>
    <row r="1511" spans="1:10" hidden="1" x14ac:dyDescent="0.2">
      <c r="A1511" s="123" t="s">
        <v>3388</v>
      </c>
      <c r="B1511" s="123" t="s">
        <v>3389</v>
      </c>
      <c r="C1511" s="123" t="s">
        <v>1248</v>
      </c>
      <c r="D1511" s="123" t="s">
        <v>1248</v>
      </c>
      <c r="E1511" s="123" t="s">
        <v>1248</v>
      </c>
      <c r="F1511" s="124">
        <v>40000000</v>
      </c>
      <c r="G1511" s="124">
        <v>40000000</v>
      </c>
      <c r="H1511" s="124">
        <v>40000000</v>
      </c>
      <c r="I1511" s="125"/>
      <c r="J1511" s="125"/>
    </row>
    <row r="1512" spans="1:10" ht="10.5" hidden="1" x14ac:dyDescent="0.25">
      <c r="A1512" s="126" t="s">
        <v>3390</v>
      </c>
      <c r="B1512" s="126" t="s">
        <v>3391</v>
      </c>
      <c r="C1512" s="126" t="s">
        <v>1248</v>
      </c>
      <c r="D1512" s="126" t="s">
        <v>1248</v>
      </c>
      <c r="E1512" s="126" t="s">
        <v>1248</v>
      </c>
      <c r="F1512" s="127">
        <v>40000000</v>
      </c>
      <c r="G1512" s="127">
        <v>40000000</v>
      </c>
      <c r="H1512" s="127">
        <v>40000000</v>
      </c>
      <c r="I1512" s="128" t="s">
        <v>505</v>
      </c>
      <c r="J1512" s="128" t="s">
        <v>10</v>
      </c>
    </row>
    <row r="1513" spans="1:10" hidden="1" x14ac:dyDescent="0.2">
      <c r="A1513" s="123" t="s">
        <v>3392</v>
      </c>
      <c r="B1513" s="123" t="s">
        <v>3373</v>
      </c>
      <c r="C1513" s="123" t="s">
        <v>1262</v>
      </c>
      <c r="D1513" s="123" t="s">
        <v>1263</v>
      </c>
      <c r="E1513" s="123" t="s">
        <v>3371</v>
      </c>
      <c r="F1513" s="124">
        <v>40000000</v>
      </c>
      <c r="G1513" s="124">
        <v>40000000</v>
      </c>
      <c r="H1513" s="124">
        <v>40000000</v>
      </c>
      <c r="I1513" s="125" t="s">
        <v>505</v>
      </c>
      <c r="J1513" s="125" t="s">
        <v>1265</v>
      </c>
    </row>
    <row r="1514" spans="1:10" hidden="1" x14ac:dyDescent="0.2">
      <c r="A1514" s="123" t="s">
        <v>3393</v>
      </c>
      <c r="B1514" s="123" t="s">
        <v>3394</v>
      </c>
      <c r="C1514" s="123" t="s">
        <v>1248</v>
      </c>
      <c r="D1514" s="123" t="s">
        <v>1248</v>
      </c>
      <c r="E1514" s="123" t="s">
        <v>1248</v>
      </c>
      <c r="F1514" s="124">
        <v>531122980</v>
      </c>
      <c r="G1514" s="124">
        <v>531122980</v>
      </c>
      <c r="H1514" s="124">
        <v>531122980</v>
      </c>
      <c r="I1514" s="125"/>
      <c r="J1514" s="125"/>
    </row>
    <row r="1515" spans="1:10" ht="10.5" hidden="1" x14ac:dyDescent="0.25">
      <c r="A1515" s="126" t="s">
        <v>3395</v>
      </c>
      <c r="B1515" s="126" t="s">
        <v>3396</v>
      </c>
      <c r="C1515" s="126" t="s">
        <v>1248</v>
      </c>
      <c r="D1515" s="126" t="s">
        <v>1248</v>
      </c>
      <c r="E1515" s="126" t="s">
        <v>1248</v>
      </c>
      <c r="F1515" s="127">
        <v>531122980</v>
      </c>
      <c r="G1515" s="127">
        <v>531122980</v>
      </c>
      <c r="H1515" s="127">
        <v>531122980</v>
      </c>
      <c r="I1515" s="128" t="s">
        <v>505</v>
      </c>
      <c r="J1515" s="128" t="s">
        <v>10</v>
      </c>
    </row>
    <row r="1516" spans="1:10" hidden="1" x14ac:dyDescent="0.2">
      <c r="A1516" s="123" t="s">
        <v>3397</v>
      </c>
      <c r="B1516" s="123" t="s">
        <v>3373</v>
      </c>
      <c r="C1516" s="123" t="s">
        <v>1262</v>
      </c>
      <c r="D1516" s="123" t="s">
        <v>1263</v>
      </c>
      <c r="E1516" s="123" t="s">
        <v>3371</v>
      </c>
      <c r="F1516" s="124">
        <v>191122980</v>
      </c>
      <c r="G1516" s="124">
        <v>191122980</v>
      </c>
      <c r="H1516" s="124">
        <v>191122980</v>
      </c>
      <c r="I1516" s="125" t="s">
        <v>505</v>
      </c>
      <c r="J1516" s="125" t="s">
        <v>1265</v>
      </c>
    </row>
    <row r="1517" spans="1:10" hidden="1" x14ac:dyDescent="0.2">
      <c r="A1517" s="123" t="s">
        <v>3397</v>
      </c>
      <c r="B1517" s="123" t="s">
        <v>3387</v>
      </c>
      <c r="C1517" s="123" t="s">
        <v>3380</v>
      </c>
      <c r="D1517" s="123" t="s">
        <v>3381</v>
      </c>
      <c r="E1517" s="123" t="s">
        <v>3371</v>
      </c>
      <c r="F1517" s="124">
        <v>340000000</v>
      </c>
      <c r="G1517" s="124">
        <v>340000000</v>
      </c>
      <c r="H1517" s="124">
        <v>340000000</v>
      </c>
      <c r="I1517" s="125" t="s">
        <v>505</v>
      </c>
      <c r="J1517" s="125" t="s">
        <v>1265</v>
      </c>
    </row>
    <row r="1518" spans="1:10" ht="10.5" hidden="1" x14ac:dyDescent="0.25">
      <c r="A1518" s="126" t="s">
        <v>3398</v>
      </c>
      <c r="B1518" s="126" t="s">
        <v>3391</v>
      </c>
      <c r="C1518" s="126" t="s">
        <v>1248</v>
      </c>
      <c r="D1518" s="126" t="s">
        <v>1248</v>
      </c>
      <c r="E1518" s="126" t="s">
        <v>1248</v>
      </c>
      <c r="F1518" s="127">
        <v>0</v>
      </c>
      <c r="G1518" s="127">
        <v>0</v>
      </c>
      <c r="H1518" s="127">
        <v>0</v>
      </c>
      <c r="I1518" s="128" t="s">
        <v>505</v>
      </c>
      <c r="J1518" s="128" t="s">
        <v>10</v>
      </c>
    </row>
    <row r="1519" spans="1:10" hidden="1" x14ac:dyDescent="0.2">
      <c r="A1519" s="123" t="s">
        <v>3399</v>
      </c>
      <c r="B1519" s="123" t="s">
        <v>3387</v>
      </c>
      <c r="C1519" s="123" t="s">
        <v>3380</v>
      </c>
      <c r="D1519" s="123" t="s">
        <v>3381</v>
      </c>
      <c r="E1519" s="123" t="s">
        <v>3371</v>
      </c>
      <c r="F1519" s="124">
        <v>0</v>
      </c>
      <c r="G1519" s="124">
        <v>0</v>
      </c>
      <c r="H1519" s="124">
        <v>0</v>
      </c>
      <c r="I1519" s="125" t="s">
        <v>505</v>
      </c>
      <c r="J1519" s="125" t="s">
        <v>1265</v>
      </c>
    </row>
    <row r="1520" spans="1:10" hidden="1" x14ac:dyDescent="0.2">
      <c r="A1520" s="123" t="s">
        <v>3399</v>
      </c>
      <c r="B1520" s="123" t="s">
        <v>3373</v>
      </c>
      <c r="C1520" s="123" t="s">
        <v>1262</v>
      </c>
      <c r="D1520" s="123" t="s">
        <v>1263</v>
      </c>
      <c r="E1520" s="123" t="s">
        <v>3371</v>
      </c>
      <c r="F1520" s="124">
        <v>0</v>
      </c>
      <c r="G1520" s="124">
        <v>0</v>
      </c>
      <c r="H1520" s="124">
        <v>0</v>
      </c>
      <c r="I1520" s="125" t="s">
        <v>505</v>
      </c>
      <c r="J1520" s="125" t="s">
        <v>1265</v>
      </c>
    </row>
    <row r="1521" spans="1:10" hidden="1" x14ac:dyDescent="0.2">
      <c r="A1521" s="123" t="s">
        <v>3400</v>
      </c>
      <c r="B1521" s="123" t="s">
        <v>3401</v>
      </c>
      <c r="C1521" s="123" t="s">
        <v>1248</v>
      </c>
      <c r="D1521" s="123" t="s">
        <v>1248</v>
      </c>
      <c r="E1521" s="123" t="s">
        <v>1248</v>
      </c>
      <c r="F1521" s="124">
        <v>1619867553.6199999</v>
      </c>
      <c r="G1521" s="124">
        <v>1261229255.6199999</v>
      </c>
      <c r="H1521" s="124">
        <v>1261229255.6199999</v>
      </c>
      <c r="I1521" s="125"/>
      <c r="J1521" s="125"/>
    </row>
    <row r="1522" spans="1:10" ht="10.5" hidden="1" x14ac:dyDescent="0.25">
      <c r="A1522" s="126" t="s">
        <v>3402</v>
      </c>
      <c r="B1522" s="126" t="s">
        <v>3396</v>
      </c>
      <c r="C1522" s="126" t="s">
        <v>1248</v>
      </c>
      <c r="D1522" s="126" t="s">
        <v>1248</v>
      </c>
      <c r="E1522" s="126" t="s">
        <v>1248</v>
      </c>
      <c r="F1522" s="127">
        <v>1619867553.6199999</v>
      </c>
      <c r="G1522" s="127">
        <v>1261229255.6199999</v>
      </c>
      <c r="H1522" s="127">
        <v>1261229255.6199999</v>
      </c>
      <c r="I1522" s="128" t="s">
        <v>505</v>
      </c>
      <c r="J1522" s="128" t="s">
        <v>10</v>
      </c>
    </row>
    <row r="1523" spans="1:10" hidden="1" x14ac:dyDescent="0.2">
      <c r="A1523" s="123" t="s">
        <v>3403</v>
      </c>
      <c r="B1523" s="123" t="s">
        <v>3373</v>
      </c>
      <c r="C1523" s="123" t="s">
        <v>1262</v>
      </c>
      <c r="D1523" s="123" t="s">
        <v>1263</v>
      </c>
      <c r="E1523" s="123" t="s">
        <v>3371</v>
      </c>
      <c r="F1523" s="124">
        <v>1079638298</v>
      </c>
      <c r="G1523" s="124">
        <v>721000000</v>
      </c>
      <c r="H1523" s="124">
        <v>721000000</v>
      </c>
      <c r="I1523" s="125" t="s">
        <v>505</v>
      </c>
      <c r="J1523" s="125" t="s">
        <v>1265</v>
      </c>
    </row>
    <row r="1524" spans="1:10" hidden="1" x14ac:dyDescent="0.2">
      <c r="A1524" s="123" t="s">
        <v>3404</v>
      </c>
      <c r="B1524" s="123" t="s">
        <v>3405</v>
      </c>
      <c r="C1524" s="123" t="s">
        <v>3406</v>
      </c>
      <c r="D1524" s="123" t="s">
        <v>3407</v>
      </c>
      <c r="E1524" s="123" t="s">
        <v>3371</v>
      </c>
      <c r="F1524" s="124">
        <v>40229255.619999997</v>
      </c>
      <c r="G1524" s="124">
        <v>40229255.619999997</v>
      </c>
      <c r="H1524" s="124">
        <v>40229255.619999997</v>
      </c>
      <c r="I1524" s="125" t="s">
        <v>505</v>
      </c>
      <c r="J1524" s="125" t="s">
        <v>1265</v>
      </c>
    </row>
    <row r="1525" spans="1:10" hidden="1" x14ac:dyDescent="0.2">
      <c r="A1525" s="123" t="s">
        <v>3408</v>
      </c>
      <c r="B1525" s="123" t="s">
        <v>3241</v>
      </c>
      <c r="C1525" s="123" t="s">
        <v>1262</v>
      </c>
      <c r="D1525" s="123" t="s">
        <v>1263</v>
      </c>
      <c r="E1525" s="123" t="s">
        <v>3371</v>
      </c>
      <c r="F1525" s="124">
        <v>500000000</v>
      </c>
      <c r="G1525" s="124">
        <v>500000000</v>
      </c>
      <c r="H1525" s="124">
        <v>500000000</v>
      </c>
      <c r="I1525" s="125" t="s">
        <v>505</v>
      </c>
      <c r="J1525" s="125" t="s">
        <v>1265</v>
      </c>
    </row>
    <row r="1526" spans="1:10" ht="10.5" hidden="1" x14ac:dyDescent="0.25">
      <c r="A1526" s="126" t="s">
        <v>3409</v>
      </c>
      <c r="B1526" s="126" t="s">
        <v>3391</v>
      </c>
      <c r="C1526" s="126" t="s">
        <v>1248</v>
      </c>
      <c r="D1526" s="126" t="s">
        <v>1248</v>
      </c>
      <c r="E1526" s="126" t="s">
        <v>1248</v>
      </c>
      <c r="F1526" s="127">
        <v>0</v>
      </c>
      <c r="G1526" s="127">
        <v>0</v>
      </c>
      <c r="H1526" s="127">
        <v>0</v>
      </c>
      <c r="I1526" s="128" t="s">
        <v>505</v>
      </c>
      <c r="J1526" s="128" t="s">
        <v>10</v>
      </c>
    </row>
    <row r="1527" spans="1:10" hidden="1" x14ac:dyDescent="0.2">
      <c r="A1527" s="123" t="s">
        <v>3410</v>
      </c>
      <c r="B1527" s="123" t="s">
        <v>3241</v>
      </c>
      <c r="C1527" s="123" t="s">
        <v>1262</v>
      </c>
      <c r="D1527" s="123" t="s">
        <v>1263</v>
      </c>
      <c r="E1527" s="123" t="s">
        <v>3371</v>
      </c>
      <c r="F1527" s="124">
        <v>0</v>
      </c>
      <c r="G1527" s="124">
        <v>0</v>
      </c>
      <c r="H1527" s="124">
        <v>0</v>
      </c>
      <c r="I1527" s="125" t="s">
        <v>505</v>
      </c>
      <c r="J1527" s="125" t="s">
        <v>1265</v>
      </c>
    </row>
    <row r="1528" spans="1:10" hidden="1" x14ac:dyDescent="0.2">
      <c r="A1528" s="123" t="s">
        <v>3411</v>
      </c>
      <c r="B1528" s="123" t="s">
        <v>3373</v>
      </c>
      <c r="C1528" s="123" t="s">
        <v>1262</v>
      </c>
      <c r="D1528" s="123" t="s">
        <v>1263</v>
      </c>
      <c r="E1528" s="123" t="s">
        <v>3371</v>
      </c>
      <c r="F1528" s="124">
        <v>0</v>
      </c>
      <c r="G1528" s="124">
        <v>0</v>
      </c>
      <c r="H1528" s="124">
        <v>0</v>
      </c>
      <c r="I1528" s="125" t="s">
        <v>505</v>
      </c>
      <c r="J1528" s="125" t="s">
        <v>1265</v>
      </c>
    </row>
    <row r="1529" spans="1:10" hidden="1" x14ac:dyDescent="0.2">
      <c r="A1529" s="123" t="s">
        <v>3412</v>
      </c>
      <c r="B1529" s="123" t="s">
        <v>3413</v>
      </c>
      <c r="C1529" s="123" t="s">
        <v>1248</v>
      </c>
      <c r="D1529" s="123" t="s">
        <v>1248</v>
      </c>
      <c r="E1529" s="123" t="s">
        <v>1248</v>
      </c>
      <c r="F1529" s="124">
        <v>4960546896.3100004</v>
      </c>
      <c r="G1529" s="124">
        <v>4337464852.0100002</v>
      </c>
      <c r="H1529" s="124">
        <v>2979553702.3299999</v>
      </c>
      <c r="I1529" s="125"/>
      <c r="J1529" s="125"/>
    </row>
    <row r="1530" spans="1:10" ht="10.5" hidden="1" x14ac:dyDescent="0.25">
      <c r="A1530" s="126" t="s">
        <v>3414</v>
      </c>
      <c r="B1530" s="126" t="s">
        <v>3415</v>
      </c>
      <c r="C1530" s="126" t="s">
        <v>1248</v>
      </c>
      <c r="D1530" s="126" t="s">
        <v>1248</v>
      </c>
      <c r="E1530" s="126" t="s">
        <v>1248</v>
      </c>
      <c r="F1530" s="127">
        <v>1362390188.9300001</v>
      </c>
      <c r="G1530" s="127">
        <v>1357911149.6800001</v>
      </c>
      <c r="H1530" s="127">
        <v>0</v>
      </c>
      <c r="I1530" s="128" t="s">
        <v>504</v>
      </c>
      <c r="J1530" s="128" t="s">
        <v>10</v>
      </c>
    </row>
    <row r="1531" spans="1:10" hidden="1" x14ac:dyDescent="0.2">
      <c r="A1531" s="123" t="s">
        <v>3416</v>
      </c>
      <c r="B1531" s="123" t="s">
        <v>3417</v>
      </c>
      <c r="C1531" s="123" t="s">
        <v>1262</v>
      </c>
      <c r="D1531" s="123" t="s">
        <v>1263</v>
      </c>
      <c r="E1531" s="123" t="s">
        <v>3371</v>
      </c>
      <c r="F1531" s="124">
        <v>1213000000</v>
      </c>
      <c r="G1531" s="124">
        <v>1208521718.2</v>
      </c>
      <c r="H1531" s="124">
        <v>0</v>
      </c>
      <c r="I1531" s="125" t="s">
        <v>504</v>
      </c>
      <c r="J1531" s="125" t="s">
        <v>1265</v>
      </c>
    </row>
    <row r="1532" spans="1:10" hidden="1" x14ac:dyDescent="0.2">
      <c r="A1532" s="123" t="s">
        <v>3416</v>
      </c>
      <c r="B1532" s="123" t="s">
        <v>3417</v>
      </c>
      <c r="C1532" s="123" t="s">
        <v>1276</v>
      </c>
      <c r="D1532" s="123" t="s">
        <v>1277</v>
      </c>
      <c r="E1532" s="123" t="s">
        <v>3371</v>
      </c>
      <c r="F1532" s="124">
        <v>149390188.93000001</v>
      </c>
      <c r="G1532" s="124">
        <v>149389431.47999999</v>
      </c>
      <c r="H1532" s="124">
        <v>0</v>
      </c>
      <c r="I1532" s="125" t="s">
        <v>504</v>
      </c>
      <c r="J1532" s="125" t="s">
        <v>1265</v>
      </c>
    </row>
    <row r="1533" spans="1:10" ht="10.5" hidden="1" x14ac:dyDescent="0.25">
      <c r="A1533" s="126" t="s">
        <v>3418</v>
      </c>
      <c r="B1533" s="126" t="s">
        <v>3419</v>
      </c>
      <c r="C1533" s="126" t="s">
        <v>1248</v>
      </c>
      <c r="D1533" s="126" t="s">
        <v>1248</v>
      </c>
      <c r="E1533" s="126" t="s">
        <v>1248</v>
      </c>
      <c r="F1533" s="127">
        <v>3598156707.3800001</v>
      </c>
      <c r="G1533" s="127">
        <v>2979553702.3299999</v>
      </c>
      <c r="H1533" s="127">
        <v>2979553702.3299999</v>
      </c>
      <c r="I1533" s="128" t="s">
        <v>505</v>
      </c>
      <c r="J1533" s="128" t="s">
        <v>10</v>
      </c>
    </row>
    <row r="1534" spans="1:10" hidden="1" x14ac:dyDescent="0.2">
      <c r="A1534" s="123" t="s">
        <v>3420</v>
      </c>
      <c r="B1534" s="123" t="s">
        <v>3373</v>
      </c>
      <c r="C1534" s="123" t="s">
        <v>1262</v>
      </c>
      <c r="D1534" s="123" t="s">
        <v>1263</v>
      </c>
      <c r="E1534" s="123" t="s">
        <v>3371</v>
      </c>
      <c r="F1534" s="124">
        <v>2272100000</v>
      </c>
      <c r="G1534" s="124">
        <v>1774441465</v>
      </c>
      <c r="H1534" s="124">
        <v>1774441465</v>
      </c>
      <c r="I1534" s="125" t="s">
        <v>505</v>
      </c>
      <c r="J1534" s="125" t="s">
        <v>1265</v>
      </c>
    </row>
    <row r="1535" spans="1:10" hidden="1" x14ac:dyDescent="0.2">
      <c r="A1535" s="123" t="s">
        <v>3420</v>
      </c>
      <c r="B1535" s="123" t="s">
        <v>3405</v>
      </c>
      <c r="C1535" s="123" t="s">
        <v>3406</v>
      </c>
      <c r="D1535" s="123" t="s">
        <v>3407</v>
      </c>
      <c r="E1535" s="123" t="s">
        <v>3371</v>
      </c>
      <c r="F1535" s="124">
        <v>152115935.38</v>
      </c>
      <c r="G1535" s="124">
        <v>152115935.38</v>
      </c>
      <c r="H1535" s="124">
        <v>152115935.38</v>
      </c>
      <c r="I1535" s="125" t="s">
        <v>505</v>
      </c>
      <c r="J1535" s="125" t="s">
        <v>1265</v>
      </c>
    </row>
    <row r="1536" spans="1:10" hidden="1" x14ac:dyDescent="0.2">
      <c r="A1536" s="123" t="s">
        <v>3420</v>
      </c>
      <c r="B1536" s="123" t="s">
        <v>3387</v>
      </c>
      <c r="C1536" s="123" t="s">
        <v>3380</v>
      </c>
      <c r="D1536" s="123" t="s">
        <v>3381</v>
      </c>
      <c r="E1536" s="123" t="s">
        <v>3371</v>
      </c>
      <c r="F1536" s="124">
        <v>453386148</v>
      </c>
      <c r="G1536" s="124">
        <v>453386148</v>
      </c>
      <c r="H1536" s="124">
        <v>453386148</v>
      </c>
      <c r="I1536" s="125" t="s">
        <v>505</v>
      </c>
      <c r="J1536" s="125" t="s">
        <v>1265</v>
      </c>
    </row>
    <row r="1537" spans="1:10" hidden="1" x14ac:dyDescent="0.2">
      <c r="A1537" s="123" t="s">
        <v>3420</v>
      </c>
      <c r="B1537" s="123" t="s">
        <v>3421</v>
      </c>
      <c r="C1537" s="123" t="s">
        <v>3422</v>
      </c>
      <c r="D1537" s="123" t="s">
        <v>3423</v>
      </c>
      <c r="E1537" s="123" t="s">
        <v>3371</v>
      </c>
      <c r="F1537" s="124">
        <v>757010</v>
      </c>
      <c r="G1537" s="124">
        <v>663965</v>
      </c>
      <c r="H1537" s="124">
        <v>663965</v>
      </c>
      <c r="I1537" s="125" t="s">
        <v>505</v>
      </c>
      <c r="J1537" s="125" t="s">
        <v>1265</v>
      </c>
    </row>
    <row r="1538" spans="1:10" hidden="1" x14ac:dyDescent="0.2">
      <c r="A1538" s="123" t="s">
        <v>3420</v>
      </c>
      <c r="B1538" s="123" t="s">
        <v>3424</v>
      </c>
      <c r="C1538" s="123" t="s">
        <v>3425</v>
      </c>
      <c r="D1538" s="123" t="s">
        <v>3426</v>
      </c>
      <c r="E1538" s="123" t="s">
        <v>3371</v>
      </c>
      <c r="F1538" s="124">
        <v>719797614</v>
      </c>
      <c r="G1538" s="124">
        <v>598946188.95000005</v>
      </c>
      <c r="H1538" s="124">
        <v>598946188.95000005</v>
      </c>
      <c r="I1538" s="125" t="s">
        <v>505</v>
      </c>
      <c r="J1538" s="125" t="s">
        <v>1265</v>
      </c>
    </row>
    <row r="1539" spans="1:10" hidden="1" x14ac:dyDescent="0.2">
      <c r="A1539" s="123" t="s">
        <v>3427</v>
      </c>
      <c r="B1539" s="123" t="s">
        <v>3428</v>
      </c>
      <c r="C1539" s="123" t="s">
        <v>1248</v>
      </c>
      <c r="D1539" s="123" t="s">
        <v>1248</v>
      </c>
      <c r="E1539" s="123" t="s">
        <v>1248</v>
      </c>
      <c r="F1539" s="124">
        <v>2180697692</v>
      </c>
      <c r="G1539" s="124">
        <v>105000000</v>
      </c>
      <c r="H1539" s="124">
        <v>105000000</v>
      </c>
      <c r="I1539" s="125"/>
      <c r="J1539" s="125"/>
    </row>
    <row r="1540" spans="1:10" hidden="1" x14ac:dyDescent="0.2">
      <c r="A1540" s="123" t="s">
        <v>3429</v>
      </c>
      <c r="B1540" s="123" t="s">
        <v>3365</v>
      </c>
      <c r="C1540" s="123" t="s">
        <v>1248</v>
      </c>
      <c r="D1540" s="123" t="s">
        <v>1248</v>
      </c>
      <c r="E1540" s="123" t="s">
        <v>1248</v>
      </c>
      <c r="F1540" s="124">
        <v>2180697692</v>
      </c>
      <c r="G1540" s="124">
        <v>105000000</v>
      </c>
      <c r="H1540" s="124">
        <v>105000000</v>
      </c>
      <c r="I1540" s="125"/>
      <c r="J1540" s="125"/>
    </row>
    <row r="1541" spans="1:10" hidden="1" x14ac:dyDescent="0.2">
      <c r="A1541" s="123" t="s">
        <v>3430</v>
      </c>
      <c r="B1541" s="123" t="s">
        <v>3431</v>
      </c>
      <c r="C1541" s="123" t="s">
        <v>1248</v>
      </c>
      <c r="D1541" s="123" t="s">
        <v>1248</v>
      </c>
      <c r="E1541" s="123" t="s">
        <v>1248</v>
      </c>
      <c r="F1541" s="124">
        <v>2075697692</v>
      </c>
      <c r="G1541" s="124">
        <v>0</v>
      </c>
      <c r="H1541" s="124">
        <v>0</v>
      </c>
      <c r="I1541" s="125"/>
      <c r="J1541" s="125"/>
    </row>
    <row r="1542" spans="1:10" ht="10.5" hidden="1" x14ac:dyDescent="0.25">
      <c r="A1542" s="126" t="s">
        <v>3432</v>
      </c>
      <c r="B1542" s="126" t="s">
        <v>3433</v>
      </c>
      <c r="C1542" s="126" t="s">
        <v>1248</v>
      </c>
      <c r="D1542" s="126" t="s">
        <v>1248</v>
      </c>
      <c r="E1542" s="126" t="s">
        <v>1248</v>
      </c>
      <c r="F1542" s="127">
        <v>2075697692</v>
      </c>
      <c r="G1542" s="127">
        <v>0</v>
      </c>
      <c r="H1542" s="127">
        <v>0</v>
      </c>
      <c r="I1542" s="128" t="s">
        <v>504</v>
      </c>
      <c r="J1542" s="128" t="s">
        <v>10</v>
      </c>
    </row>
    <row r="1543" spans="1:10" hidden="1" x14ac:dyDescent="0.2">
      <c r="A1543" s="123" t="s">
        <v>3434</v>
      </c>
      <c r="B1543" s="123" t="s">
        <v>3435</v>
      </c>
      <c r="C1543" s="123" t="s">
        <v>1276</v>
      </c>
      <c r="D1543" s="123" t="s">
        <v>1277</v>
      </c>
      <c r="E1543" s="123" t="s">
        <v>3371</v>
      </c>
      <c r="F1543" s="124">
        <v>0</v>
      </c>
      <c r="G1543" s="124">
        <v>0</v>
      </c>
      <c r="H1543" s="124">
        <v>0</v>
      </c>
      <c r="I1543" s="125" t="s">
        <v>504</v>
      </c>
      <c r="J1543" s="125" t="s">
        <v>1265</v>
      </c>
    </row>
    <row r="1544" spans="1:10" hidden="1" x14ac:dyDescent="0.2">
      <c r="A1544" s="123" t="s">
        <v>3434</v>
      </c>
      <c r="B1544" s="123" t="s">
        <v>3435</v>
      </c>
      <c r="C1544" s="123" t="s">
        <v>3436</v>
      </c>
      <c r="D1544" s="123" t="s">
        <v>3437</v>
      </c>
      <c r="E1544" s="123" t="s">
        <v>3371</v>
      </c>
      <c r="F1544" s="124">
        <v>2075697692</v>
      </c>
      <c r="G1544" s="124">
        <v>0</v>
      </c>
      <c r="H1544" s="124">
        <v>0</v>
      </c>
      <c r="I1544" s="125" t="s">
        <v>504</v>
      </c>
      <c r="J1544" s="125" t="s">
        <v>1265</v>
      </c>
    </row>
    <row r="1545" spans="1:10" hidden="1" x14ac:dyDescent="0.2">
      <c r="A1545" s="123" t="s">
        <v>3438</v>
      </c>
      <c r="B1545" s="123" t="s">
        <v>3439</v>
      </c>
      <c r="C1545" s="123" t="s">
        <v>1248</v>
      </c>
      <c r="D1545" s="123" t="s">
        <v>1248</v>
      </c>
      <c r="E1545" s="123" t="s">
        <v>1248</v>
      </c>
      <c r="F1545" s="124">
        <v>105000000</v>
      </c>
      <c r="G1545" s="124">
        <v>105000000</v>
      </c>
      <c r="H1545" s="124">
        <v>105000000</v>
      </c>
      <c r="I1545" s="125"/>
      <c r="J1545" s="125"/>
    </row>
    <row r="1546" spans="1:10" ht="10.5" hidden="1" x14ac:dyDescent="0.25">
      <c r="A1546" s="126" t="s">
        <v>3440</v>
      </c>
      <c r="B1546" s="126" t="s">
        <v>3396</v>
      </c>
      <c r="C1546" s="126" t="s">
        <v>1248</v>
      </c>
      <c r="D1546" s="126" t="s">
        <v>1248</v>
      </c>
      <c r="E1546" s="126" t="s">
        <v>1248</v>
      </c>
      <c r="F1546" s="127">
        <v>105000000</v>
      </c>
      <c r="G1546" s="127">
        <v>105000000</v>
      </c>
      <c r="H1546" s="127">
        <v>105000000</v>
      </c>
      <c r="I1546" s="128" t="s">
        <v>505</v>
      </c>
      <c r="J1546" s="128" t="s">
        <v>10</v>
      </c>
    </row>
    <row r="1547" spans="1:10" hidden="1" x14ac:dyDescent="0.2">
      <c r="A1547" s="123" t="s">
        <v>3441</v>
      </c>
      <c r="B1547" s="123" t="s">
        <v>3373</v>
      </c>
      <c r="C1547" s="123" t="s">
        <v>1262</v>
      </c>
      <c r="D1547" s="123" t="s">
        <v>1263</v>
      </c>
      <c r="E1547" s="123" t="s">
        <v>3371</v>
      </c>
      <c r="F1547" s="124">
        <v>5000000</v>
      </c>
      <c r="G1547" s="124">
        <v>5000000</v>
      </c>
      <c r="H1547" s="124">
        <v>5000000</v>
      </c>
      <c r="I1547" s="125" t="s">
        <v>505</v>
      </c>
      <c r="J1547" s="125" t="s">
        <v>1265</v>
      </c>
    </row>
    <row r="1548" spans="1:10" hidden="1" x14ac:dyDescent="0.2">
      <c r="A1548" s="123" t="s">
        <v>3441</v>
      </c>
      <c r="B1548" s="123" t="s">
        <v>3387</v>
      </c>
      <c r="C1548" s="123" t="s">
        <v>3380</v>
      </c>
      <c r="D1548" s="123" t="s">
        <v>3381</v>
      </c>
      <c r="E1548" s="123" t="s">
        <v>3371</v>
      </c>
      <c r="F1548" s="124">
        <v>100000000</v>
      </c>
      <c r="G1548" s="124">
        <v>100000000</v>
      </c>
      <c r="H1548" s="124">
        <v>100000000</v>
      </c>
      <c r="I1548" s="125" t="s">
        <v>505</v>
      </c>
      <c r="J1548" s="125" t="s">
        <v>1265</v>
      </c>
    </row>
    <row r="1549" spans="1:10" ht="10.5" hidden="1" x14ac:dyDescent="0.25">
      <c r="A1549" s="126" t="s">
        <v>3442</v>
      </c>
      <c r="B1549" s="126" t="s">
        <v>3391</v>
      </c>
      <c r="C1549" s="126" t="s">
        <v>1248</v>
      </c>
      <c r="D1549" s="126" t="s">
        <v>1248</v>
      </c>
      <c r="E1549" s="126" t="s">
        <v>1248</v>
      </c>
      <c r="F1549" s="127">
        <v>0</v>
      </c>
      <c r="G1549" s="127">
        <v>0</v>
      </c>
      <c r="H1549" s="127">
        <v>0</v>
      </c>
      <c r="I1549" s="128" t="s">
        <v>505</v>
      </c>
      <c r="J1549" s="128" t="s">
        <v>10</v>
      </c>
    </row>
    <row r="1550" spans="1:10" hidden="1" x14ac:dyDescent="0.2">
      <c r="A1550" s="123" t="s">
        <v>3443</v>
      </c>
      <c r="B1550" s="123" t="s">
        <v>3387</v>
      </c>
      <c r="C1550" s="123" t="s">
        <v>3380</v>
      </c>
      <c r="D1550" s="123" t="s">
        <v>3381</v>
      </c>
      <c r="E1550" s="123" t="s">
        <v>3371</v>
      </c>
      <c r="F1550" s="124">
        <v>0</v>
      </c>
      <c r="G1550" s="124">
        <v>0</v>
      </c>
      <c r="H1550" s="124">
        <v>0</v>
      </c>
      <c r="I1550" s="125" t="s">
        <v>505</v>
      </c>
      <c r="J1550" s="125" t="s">
        <v>1265</v>
      </c>
    </row>
    <row r="1551" spans="1:10" hidden="1" x14ac:dyDescent="0.2">
      <c r="A1551" s="123" t="s">
        <v>3443</v>
      </c>
      <c r="B1551" s="123" t="s">
        <v>3373</v>
      </c>
      <c r="C1551" s="123" t="s">
        <v>1262</v>
      </c>
      <c r="D1551" s="123" t="s">
        <v>1263</v>
      </c>
      <c r="E1551" s="123" t="s">
        <v>3371</v>
      </c>
      <c r="F1551" s="124">
        <v>0</v>
      </c>
      <c r="G1551" s="124">
        <v>0</v>
      </c>
      <c r="H1551" s="124">
        <v>0</v>
      </c>
      <c r="I1551" s="125" t="s">
        <v>505</v>
      </c>
      <c r="J1551" s="125" t="s">
        <v>1265</v>
      </c>
    </row>
    <row r="1552" spans="1:10" ht="10.5" hidden="1" x14ac:dyDescent="0.25">
      <c r="A1552" s="120" t="s">
        <v>3444</v>
      </c>
      <c r="B1552" s="120" t="s">
        <v>3445</v>
      </c>
      <c r="C1552" s="120" t="s">
        <v>1248</v>
      </c>
      <c r="D1552" s="120" t="s">
        <v>1248</v>
      </c>
      <c r="E1552" s="120" t="s">
        <v>1248</v>
      </c>
      <c r="F1552" s="121">
        <v>32604352349.52</v>
      </c>
      <c r="G1552" s="121">
        <v>28294636761.959999</v>
      </c>
      <c r="H1552" s="121">
        <v>22792266771.290001</v>
      </c>
      <c r="I1552" s="122"/>
      <c r="J1552" s="122" t="s">
        <v>1241</v>
      </c>
    </row>
    <row r="1553" spans="1:10" hidden="1" x14ac:dyDescent="0.2">
      <c r="A1553" s="123" t="s">
        <v>3446</v>
      </c>
      <c r="B1553" s="123" t="s">
        <v>3447</v>
      </c>
      <c r="C1553" s="123" t="s">
        <v>1248</v>
      </c>
      <c r="D1553" s="123" t="s">
        <v>1248</v>
      </c>
      <c r="E1553" s="123" t="s">
        <v>1248</v>
      </c>
      <c r="F1553" s="124">
        <v>7982279322.4200001</v>
      </c>
      <c r="G1553" s="124">
        <v>6412571607.3000002</v>
      </c>
      <c r="H1553" s="124">
        <v>5239111607.3000002</v>
      </c>
      <c r="I1553" s="125"/>
      <c r="J1553" s="125"/>
    </row>
    <row r="1554" spans="1:10" hidden="1" x14ac:dyDescent="0.2">
      <c r="A1554" s="123" t="s">
        <v>3448</v>
      </c>
      <c r="B1554" s="123" t="s">
        <v>2823</v>
      </c>
      <c r="C1554" s="123" t="s">
        <v>1248</v>
      </c>
      <c r="D1554" s="123" t="s">
        <v>1248</v>
      </c>
      <c r="E1554" s="123" t="s">
        <v>1248</v>
      </c>
      <c r="F1554" s="124">
        <v>7982279322.4200001</v>
      </c>
      <c r="G1554" s="124">
        <v>6412571607.3000002</v>
      </c>
      <c r="H1554" s="124">
        <v>5239111607.3000002</v>
      </c>
      <c r="I1554" s="125"/>
      <c r="J1554" s="125"/>
    </row>
    <row r="1555" spans="1:10" hidden="1" x14ac:dyDescent="0.2">
      <c r="A1555" s="123" t="s">
        <v>3449</v>
      </c>
      <c r="B1555" s="123" t="s">
        <v>3450</v>
      </c>
      <c r="C1555" s="123" t="s">
        <v>1248</v>
      </c>
      <c r="D1555" s="123" t="s">
        <v>1248</v>
      </c>
      <c r="E1555" s="123" t="s">
        <v>1248</v>
      </c>
      <c r="F1555" s="124">
        <v>801487018</v>
      </c>
      <c r="G1555" s="124">
        <v>0</v>
      </c>
      <c r="H1555" s="124">
        <v>0</v>
      </c>
      <c r="I1555" s="125"/>
      <c r="J1555" s="125"/>
    </row>
    <row r="1556" spans="1:10" ht="10.5" hidden="1" x14ac:dyDescent="0.25">
      <c r="A1556" s="126" t="s">
        <v>3451</v>
      </c>
      <c r="B1556" s="126" t="s">
        <v>3452</v>
      </c>
      <c r="C1556" s="126" t="s">
        <v>1248</v>
      </c>
      <c r="D1556" s="126" t="s">
        <v>1248</v>
      </c>
      <c r="E1556" s="126" t="s">
        <v>1248</v>
      </c>
      <c r="F1556" s="127">
        <v>801487018</v>
      </c>
      <c r="G1556" s="127">
        <v>0</v>
      </c>
      <c r="H1556" s="127">
        <v>0</v>
      </c>
      <c r="I1556" s="128" t="s">
        <v>517</v>
      </c>
      <c r="J1556" s="128" t="s">
        <v>10</v>
      </c>
    </row>
    <row r="1557" spans="1:10" hidden="1" x14ac:dyDescent="0.2">
      <c r="A1557" s="123" t="s">
        <v>3453</v>
      </c>
      <c r="B1557" s="123" t="s">
        <v>1850</v>
      </c>
      <c r="C1557" s="123" t="s">
        <v>1831</v>
      </c>
      <c r="D1557" s="123" t="s">
        <v>1832</v>
      </c>
      <c r="E1557" s="123" t="s">
        <v>3454</v>
      </c>
      <c r="F1557" s="124">
        <v>801487018</v>
      </c>
      <c r="G1557" s="124">
        <v>0</v>
      </c>
      <c r="H1557" s="124">
        <v>0</v>
      </c>
      <c r="I1557" s="125" t="s">
        <v>517</v>
      </c>
      <c r="J1557" s="125" t="s">
        <v>1265</v>
      </c>
    </row>
    <row r="1558" spans="1:10" hidden="1" x14ac:dyDescent="0.2">
      <c r="A1558" s="123" t="s">
        <v>3455</v>
      </c>
      <c r="B1558" s="123" t="s">
        <v>3456</v>
      </c>
      <c r="C1558" s="123" t="s">
        <v>1248</v>
      </c>
      <c r="D1558" s="123" t="s">
        <v>1248</v>
      </c>
      <c r="E1558" s="123" t="s">
        <v>1248</v>
      </c>
      <c r="F1558" s="124">
        <v>0</v>
      </c>
      <c r="G1558" s="124">
        <v>0</v>
      </c>
      <c r="H1558" s="124">
        <v>0</v>
      </c>
      <c r="I1558" s="125"/>
      <c r="J1558" s="125"/>
    </row>
    <row r="1559" spans="1:10" ht="10.5" hidden="1" x14ac:dyDescent="0.25">
      <c r="A1559" s="126" t="s">
        <v>3457</v>
      </c>
      <c r="B1559" s="126" t="s">
        <v>3458</v>
      </c>
      <c r="C1559" s="126" t="s">
        <v>1248</v>
      </c>
      <c r="D1559" s="126" t="s">
        <v>1248</v>
      </c>
      <c r="E1559" s="126" t="s">
        <v>1248</v>
      </c>
      <c r="F1559" s="127">
        <v>0</v>
      </c>
      <c r="G1559" s="127">
        <v>0</v>
      </c>
      <c r="H1559" s="127">
        <v>0</v>
      </c>
      <c r="I1559" s="128" t="s">
        <v>518</v>
      </c>
      <c r="J1559" s="128" t="s">
        <v>10</v>
      </c>
    </row>
    <row r="1560" spans="1:10" hidden="1" x14ac:dyDescent="0.2">
      <c r="A1560" s="123" t="s">
        <v>3459</v>
      </c>
      <c r="B1560" s="123" t="s">
        <v>1376</v>
      </c>
      <c r="C1560" s="123" t="s">
        <v>1262</v>
      </c>
      <c r="D1560" s="123" t="s">
        <v>1263</v>
      </c>
      <c r="E1560" s="123" t="s">
        <v>2632</v>
      </c>
      <c r="F1560" s="124">
        <v>0</v>
      </c>
      <c r="G1560" s="124">
        <v>0</v>
      </c>
      <c r="H1560" s="124">
        <v>0</v>
      </c>
      <c r="I1560" s="125" t="s">
        <v>518</v>
      </c>
      <c r="J1560" s="125" t="s">
        <v>1265</v>
      </c>
    </row>
    <row r="1561" spans="1:10" hidden="1" x14ac:dyDescent="0.2">
      <c r="A1561" s="123" t="s">
        <v>3460</v>
      </c>
      <c r="B1561" s="123" t="s">
        <v>2239</v>
      </c>
      <c r="C1561" s="123" t="s">
        <v>1262</v>
      </c>
      <c r="D1561" s="123" t="s">
        <v>1263</v>
      </c>
      <c r="E1561" s="123" t="s">
        <v>2632</v>
      </c>
      <c r="F1561" s="124">
        <v>0</v>
      </c>
      <c r="G1561" s="124">
        <v>0</v>
      </c>
      <c r="H1561" s="124">
        <v>0</v>
      </c>
      <c r="I1561" s="125" t="s">
        <v>518</v>
      </c>
      <c r="J1561" s="125" t="s">
        <v>1265</v>
      </c>
    </row>
    <row r="1562" spans="1:10" hidden="1" x14ac:dyDescent="0.2">
      <c r="A1562" s="123" t="s">
        <v>3461</v>
      </c>
      <c r="B1562" s="123" t="s">
        <v>1381</v>
      </c>
      <c r="C1562" s="123" t="s">
        <v>1262</v>
      </c>
      <c r="D1562" s="123" t="s">
        <v>1263</v>
      </c>
      <c r="E1562" s="123" t="s">
        <v>2632</v>
      </c>
      <c r="F1562" s="124">
        <v>0</v>
      </c>
      <c r="G1562" s="124">
        <v>0</v>
      </c>
      <c r="H1562" s="124">
        <v>0</v>
      </c>
      <c r="I1562" s="125" t="s">
        <v>518</v>
      </c>
      <c r="J1562" s="125" t="s">
        <v>1265</v>
      </c>
    </row>
    <row r="1563" spans="1:10" hidden="1" x14ac:dyDescent="0.2">
      <c r="A1563" s="123" t="s">
        <v>3462</v>
      </c>
      <c r="B1563" s="123" t="s">
        <v>3463</v>
      </c>
      <c r="C1563" s="123" t="s">
        <v>1248</v>
      </c>
      <c r="D1563" s="123" t="s">
        <v>1248</v>
      </c>
      <c r="E1563" s="123" t="s">
        <v>1248</v>
      </c>
      <c r="F1563" s="124">
        <v>6570782140.4200001</v>
      </c>
      <c r="G1563" s="124">
        <v>6141127771.1199999</v>
      </c>
      <c r="H1563" s="124">
        <v>5090067771.1199999</v>
      </c>
      <c r="I1563" s="125"/>
      <c r="J1563" s="125"/>
    </row>
    <row r="1564" spans="1:10" ht="10.5" hidden="1" x14ac:dyDescent="0.25">
      <c r="A1564" s="126" t="s">
        <v>3464</v>
      </c>
      <c r="B1564" s="126" t="s">
        <v>3465</v>
      </c>
      <c r="C1564" s="126" t="s">
        <v>1248</v>
      </c>
      <c r="D1564" s="126" t="s">
        <v>1248</v>
      </c>
      <c r="E1564" s="126" t="s">
        <v>1248</v>
      </c>
      <c r="F1564" s="127">
        <v>521879405.44999999</v>
      </c>
      <c r="G1564" s="127">
        <v>318717771.12</v>
      </c>
      <c r="H1564" s="127">
        <v>318717771.12</v>
      </c>
      <c r="I1564" s="128" t="s">
        <v>517</v>
      </c>
      <c r="J1564" s="128" t="s">
        <v>10</v>
      </c>
    </row>
    <row r="1565" spans="1:10" hidden="1" x14ac:dyDescent="0.2">
      <c r="A1565" s="123" t="s">
        <v>3466</v>
      </c>
      <c r="B1565" s="123" t="s">
        <v>3467</v>
      </c>
      <c r="C1565" s="123" t="s">
        <v>1262</v>
      </c>
      <c r="D1565" s="123" t="s">
        <v>1263</v>
      </c>
      <c r="E1565" s="123" t="s">
        <v>3454</v>
      </c>
      <c r="F1565" s="124">
        <v>521879405.44999999</v>
      </c>
      <c r="G1565" s="124">
        <v>318717771.12</v>
      </c>
      <c r="H1565" s="124">
        <v>318717771.12</v>
      </c>
      <c r="I1565" s="125" t="s">
        <v>517</v>
      </c>
      <c r="J1565" s="125" t="s">
        <v>1265</v>
      </c>
    </row>
    <row r="1566" spans="1:10" ht="10.5" hidden="1" x14ac:dyDescent="0.25">
      <c r="A1566" s="126" t="s">
        <v>3468</v>
      </c>
      <c r="B1566" s="126" t="s">
        <v>3469</v>
      </c>
      <c r="C1566" s="126" t="s">
        <v>1248</v>
      </c>
      <c r="D1566" s="126" t="s">
        <v>1248</v>
      </c>
      <c r="E1566" s="126" t="s">
        <v>1248</v>
      </c>
      <c r="F1566" s="127">
        <v>5899094542</v>
      </c>
      <c r="G1566" s="127">
        <v>5822410000</v>
      </c>
      <c r="H1566" s="127">
        <v>4771350000</v>
      </c>
      <c r="I1566" s="128" t="s">
        <v>517</v>
      </c>
      <c r="J1566" s="128" t="s">
        <v>10</v>
      </c>
    </row>
    <row r="1567" spans="1:10" hidden="1" x14ac:dyDescent="0.2">
      <c r="A1567" s="123" t="s">
        <v>3470</v>
      </c>
      <c r="B1567" s="123" t="s">
        <v>1774</v>
      </c>
      <c r="C1567" s="123" t="s">
        <v>1262</v>
      </c>
      <c r="D1567" s="123" t="s">
        <v>1263</v>
      </c>
      <c r="E1567" s="123" t="s">
        <v>1541</v>
      </c>
      <c r="F1567" s="124">
        <v>0</v>
      </c>
      <c r="G1567" s="124">
        <v>0</v>
      </c>
      <c r="H1567" s="124">
        <v>0</v>
      </c>
      <c r="I1567" s="125" t="s">
        <v>517</v>
      </c>
      <c r="J1567" s="125" t="s">
        <v>1265</v>
      </c>
    </row>
    <row r="1568" spans="1:10" hidden="1" x14ac:dyDescent="0.2">
      <c r="A1568" s="123" t="s">
        <v>3471</v>
      </c>
      <c r="B1568" s="123" t="s">
        <v>3472</v>
      </c>
      <c r="C1568" s="123" t="s">
        <v>1262</v>
      </c>
      <c r="D1568" s="123" t="s">
        <v>1263</v>
      </c>
      <c r="E1568" s="123" t="s">
        <v>1541</v>
      </c>
      <c r="F1568" s="124">
        <v>218200000</v>
      </c>
      <c r="G1568" s="124">
        <v>210500000</v>
      </c>
      <c r="H1568" s="124">
        <v>176000000</v>
      </c>
      <c r="I1568" s="125" t="s">
        <v>517</v>
      </c>
      <c r="J1568" s="125" t="s">
        <v>1265</v>
      </c>
    </row>
    <row r="1569" spans="1:10" hidden="1" x14ac:dyDescent="0.2">
      <c r="A1569" s="123" t="s">
        <v>3473</v>
      </c>
      <c r="B1569" s="123" t="s">
        <v>1388</v>
      </c>
      <c r="C1569" s="123" t="s">
        <v>1262</v>
      </c>
      <c r="D1569" s="123" t="s">
        <v>1263</v>
      </c>
      <c r="E1569" s="123" t="s">
        <v>1541</v>
      </c>
      <c r="F1569" s="124">
        <v>22950000</v>
      </c>
      <c r="G1569" s="124">
        <v>20500000</v>
      </c>
      <c r="H1569" s="124">
        <v>15500000</v>
      </c>
      <c r="I1569" s="125" t="s">
        <v>517</v>
      </c>
      <c r="J1569" s="125" t="s">
        <v>1265</v>
      </c>
    </row>
    <row r="1570" spans="1:10" hidden="1" x14ac:dyDescent="0.2">
      <c r="A1570" s="123" t="s">
        <v>3473</v>
      </c>
      <c r="B1570" s="123" t="s">
        <v>1388</v>
      </c>
      <c r="C1570" s="123" t="s">
        <v>1262</v>
      </c>
      <c r="D1570" s="123" t="s">
        <v>1263</v>
      </c>
      <c r="E1570" s="123" t="s">
        <v>3454</v>
      </c>
      <c r="F1570" s="124">
        <v>40000000</v>
      </c>
      <c r="G1570" s="124">
        <v>40000000</v>
      </c>
      <c r="H1570" s="124">
        <v>36500000</v>
      </c>
      <c r="I1570" s="125" t="s">
        <v>517</v>
      </c>
      <c r="J1570" s="125" t="s">
        <v>1265</v>
      </c>
    </row>
    <row r="1571" spans="1:10" hidden="1" x14ac:dyDescent="0.2">
      <c r="A1571" s="123" t="s">
        <v>3474</v>
      </c>
      <c r="B1571" s="123" t="s">
        <v>1355</v>
      </c>
      <c r="C1571" s="123" t="s">
        <v>1262</v>
      </c>
      <c r="D1571" s="123" t="s">
        <v>1263</v>
      </c>
      <c r="E1571" s="123" t="s">
        <v>1541</v>
      </c>
      <c r="F1571" s="124">
        <v>237300000</v>
      </c>
      <c r="G1571" s="124">
        <v>220500000</v>
      </c>
      <c r="H1571" s="124">
        <v>189000000</v>
      </c>
      <c r="I1571" s="125" t="s">
        <v>517</v>
      </c>
      <c r="J1571" s="125" t="s">
        <v>1265</v>
      </c>
    </row>
    <row r="1572" spans="1:10" hidden="1" x14ac:dyDescent="0.2">
      <c r="A1572" s="123" t="s">
        <v>3475</v>
      </c>
      <c r="B1572" s="123" t="s">
        <v>1468</v>
      </c>
      <c r="C1572" s="123" t="s">
        <v>1262</v>
      </c>
      <c r="D1572" s="123" t="s">
        <v>1263</v>
      </c>
      <c r="E1572" s="123" t="s">
        <v>1541</v>
      </c>
      <c r="F1572" s="124">
        <v>179900000</v>
      </c>
      <c r="G1572" s="124">
        <v>175000000</v>
      </c>
      <c r="H1572" s="124">
        <v>150500000</v>
      </c>
      <c r="I1572" s="125" t="s">
        <v>517</v>
      </c>
      <c r="J1572" s="125" t="s">
        <v>1265</v>
      </c>
    </row>
    <row r="1573" spans="1:10" hidden="1" x14ac:dyDescent="0.2">
      <c r="A1573" s="123" t="s">
        <v>3476</v>
      </c>
      <c r="B1573" s="123" t="s">
        <v>2097</v>
      </c>
      <c r="C1573" s="123" t="s">
        <v>1262</v>
      </c>
      <c r="D1573" s="123" t="s">
        <v>1263</v>
      </c>
      <c r="E1573" s="123" t="s">
        <v>1541</v>
      </c>
      <c r="F1573" s="124">
        <v>17500000</v>
      </c>
      <c r="G1573" s="124">
        <v>17500000</v>
      </c>
      <c r="H1573" s="124">
        <v>17500000</v>
      </c>
      <c r="I1573" s="125" t="s">
        <v>517</v>
      </c>
      <c r="J1573" s="125" t="s">
        <v>1265</v>
      </c>
    </row>
    <row r="1574" spans="1:10" hidden="1" x14ac:dyDescent="0.2">
      <c r="A1574" s="123" t="s">
        <v>3477</v>
      </c>
      <c r="B1574" s="123" t="s">
        <v>3478</v>
      </c>
      <c r="C1574" s="123" t="s">
        <v>1262</v>
      </c>
      <c r="D1574" s="123" t="s">
        <v>1263</v>
      </c>
      <c r="E1574" s="123" t="s">
        <v>1541</v>
      </c>
      <c r="F1574" s="124">
        <v>0</v>
      </c>
      <c r="G1574" s="124">
        <v>0</v>
      </c>
      <c r="H1574" s="124">
        <v>0</v>
      </c>
      <c r="I1574" s="125" t="s">
        <v>517</v>
      </c>
      <c r="J1574" s="125" t="s">
        <v>1265</v>
      </c>
    </row>
    <row r="1575" spans="1:10" hidden="1" x14ac:dyDescent="0.2">
      <c r="A1575" s="123" t="s">
        <v>3479</v>
      </c>
      <c r="B1575" s="123" t="s">
        <v>2292</v>
      </c>
      <c r="C1575" s="123" t="s">
        <v>1262</v>
      </c>
      <c r="D1575" s="123" t="s">
        <v>1263</v>
      </c>
      <c r="E1575" s="123" t="s">
        <v>1541</v>
      </c>
      <c r="F1575" s="124">
        <v>67900000</v>
      </c>
      <c r="G1575" s="124">
        <v>63000000</v>
      </c>
      <c r="H1575" s="124">
        <v>52500000</v>
      </c>
      <c r="I1575" s="125" t="s">
        <v>517</v>
      </c>
      <c r="J1575" s="125" t="s">
        <v>1265</v>
      </c>
    </row>
    <row r="1576" spans="1:10" hidden="1" x14ac:dyDescent="0.2">
      <c r="A1576" s="123" t="s">
        <v>3480</v>
      </c>
      <c r="B1576" s="123" t="s">
        <v>1871</v>
      </c>
      <c r="C1576" s="123" t="s">
        <v>1262</v>
      </c>
      <c r="D1576" s="123" t="s">
        <v>1263</v>
      </c>
      <c r="E1576" s="123" t="s">
        <v>1541</v>
      </c>
      <c r="F1576" s="124">
        <v>5071594542</v>
      </c>
      <c r="G1576" s="124">
        <v>5031660000</v>
      </c>
      <c r="H1576" s="124">
        <v>4090100000</v>
      </c>
      <c r="I1576" s="125" t="s">
        <v>517</v>
      </c>
      <c r="J1576" s="125" t="s">
        <v>1265</v>
      </c>
    </row>
    <row r="1577" spans="1:10" hidden="1" x14ac:dyDescent="0.2">
      <c r="A1577" s="123" t="s">
        <v>3481</v>
      </c>
      <c r="B1577" s="123" t="s">
        <v>2736</v>
      </c>
      <c r="C1577" s="123" t="s">
        <v>1262</v>
      </c>
      <c r="D1577" s="123" t="s">
        <v>1263</v>
      </c>
      <c r="E1577" s="123" t="s">
        <v>1541</v>
      </c>
      <c r="F1577" s="124">
        <v>43750000</v>
      </c>
      <c r="G1577" s="124">
        <v>43750000</v>
      </c>
      <c r="H1577" s="124">
        <v>43750000</v>
      </c>
      <c r="I1577" s="125" t="s">
        <v>517</v>
      </c>
      <c r="J1577" s="125" t="s">
        <v>1265</v>
      </c>
    </row>
    <row r="1578" spans="1:10" hidden="1" x14ac:dyDescent="0.2">
      <c r="A1578" s="123" t="s">
        <v>3482</v>
      </c>
      <c r="B1578" s="123" t="s">
        <v>3483</v>
      </c>
      <c r="C1578" s="123" t="s">
        <v>1262</v>
      </c>
      <c r="D1578" s="123" t="s">
        <v>1263</v>
      </c>
      <c r="E1578" s="123" t="s">
        <v>1541</v>
      </c>
      <c r="F1578" s="124">
        <v>0</v>
      </c>
      <c r="G1578" s="124">
        <v>0</v>
      </c>
      <c r="H1578" s="124">
        <v>0</v>
      </c>
      <c r="I1578" s="125" t="s">
        <v>517</v>
      </c>
      <c r="J1578" s="125" t="s">
        <v>1265</v>
      </c>
    </row>
    <row r="1579" spans="1:10" hidden="1" x14ac:dyDescent="0.2">
      <c r="A1579" s="123" t="s">
        <v>3484</v>
      </c>
      <c r="B1579" s="123" t="s">
        <v>3485</v>
      </c>
      <c r="C1579" s="123" t="s">
        <v>1262</v>
      </c>
      <c r="D1579" s="123" t="s">
        <v>1263</v>
      </c>
      <c r="E1579" s="123" t="s">
        <v>1541</v>
      </c>
      <c r="F1579" s="124">
        <v>0</v>
      </c>
      <c r="G1579" s="124">
        <v>0</v>
      </c>
      <c r="H1579" s="124">
        <v>0</v>
      </c>
      <c r="I1579" s="125" t="s">
        <v>517</v>
      </c>
      <c r="J1579" s="125" t="s">
        <v>1265</v>
      </c>
    </row>
    <row r="1580" spans="1:10" hidden="1" x14ac:dyDescent="0.2">
      <c r="A1580" s="123" t="s">
        <v>3486</v>
      </c>
      <c r="B1580" s="123" t="s">
        <v>1730</v>
      </c>
      <c r="C1580" s="123" t="s">
        <v>1262</v>
      </c>
      <c r="D1580" s="123" t="s">
        <v>1263</v>
      </c>
      <c r="E1580" s="123" t="s">
        <v>1541</v>
      </c>
      <c r="F1580" s="124">
        <v>0</v>
      </c>
      <c r="G1580" s="124">
        <v>0</v>
      </c>
      <c r="H1580" s="124">
        <v>0</v>
      </c>
      <c r="I1580" s="125" t="s">
        <v>517</v>
      </c>
      <c r="J1580" s="125" t="s">
        <v>1265</v>
      </c>
    </row>
    <row r="1581" spans="1:10" hidden="1" x14ac:dyDescent="0.2">
      <c r="A1581" s="123" t="s">
        <v>3487</v>
      </c>
      <c r="B1581" s="123" t="s">
        <v>1732</v>
      </c>
      <c r="C1581" s="123" t="s">
        <v>1262</v>
      </c>
      <c r="D1581" s="123" t="s">
        <v>1263</v>
      </c>
      <c r="E1581" s="123" t="s">
        <v>1541</v>
      </c>
      <c r="F1581" s="124">
        <v>0</v>
      </c>
      <c r="G1581" s="124">
        <v>0</v>
      </c>
      <c r="H1581" s="124">
        <v>0</v>
      </c>
      <c r="I1581" s="125" t="s">
        <v>517</v>
      </c>
      <c r="J1581" s="125" t="s">
        <v>1265</v>
      </c>
    </row>
    <row r="1582" spans="1:10" hidden="1" x14ac:dyDescent="0.2">
      <c r="A1582" s="123" t="s">
        <v>3488</v>
      </c>
      <c r="B1582" s="123" t="s">
        <v>3489</v>
      </c>
      <c r="C1582" s="123" t="s">
        <v>1262</v>
      </c>
      <c r="D1582" s="123" t="s">
        <v>1263</v>
      </c>
      <c r="E1582" s="123" t="s">
        <v>1541</v>
      </c>
      <c r="F1582" s="124">
        <v>0</v>
      </c>
      <c r="G1582" s="124">
        <v>0</v>
      </c>
      <c r="H1582" s="124">
        <v>0</v>
      </c>
      <c r="I1582" s="125" t="s">
        <v>517</v>
      </c>
      <c r="J1582" s="125" t="s">
        <v>1265</v>
      </c>
    </row>
    <row r="1583" spans="1:10" hidden="1" x14ac:dyDescent="0.2">
      <c r="A1583" s="123" t="s">
        <v>3490</v>
      </c>
      <c r="B1583" s="123" t="s">
        <v>3491</v>
      </c>
      <c r="C1583" s="123" t="s">
        <v>1262</v>
      </c>
      <c r="D1583" s="123" t="s">
        <v>1263</v>
      </c>
      <c r="E1583" s="123" t="s">
        <v>1541</v>
      </c>
      <c r="F1583" s="124">
        <v>0</v>
      </c>
      <c r="G1583" s="124">
        <v>0</v>
      </c>
      <c r="H1583" s="124">
        <v>0</v>
      </c>
      <c r="I1583" s="125" t="s">
        <v>517</v>
      </c>
      <c r="J1583" s="125" t="s">
        <v>1265</v>
      </c>
    </row>
    <row r="1584" spans="1:10" hidden="1" x14ac:dyDescent="0.2">
      <c r="A1584" s="123" t="s">
        <v>3492</v>
      </c>
      <c r="B1584" s="123" t="s">
        <v>3493</v>
      </c>
      <c r="C1584" s="123" t="s">
        <v>1262</v>
      </c>
      <c r="D1584" s="123" t="s">
        <v>1263</v>
      </c>
      <c r="E1584" s="123" t="s">
        <v>1541</v>
      </c>
      <c r="F1584" s="124">
        <v>0</v>
      </c>
      <c r="G1584" s="124">
        <v>0</v>
      </c>
      <c r="H1584" s="124">
        <v>0</v>
      </c>
      <c r="I1584" s="125" t="s">
        <v>517</v>
      </c>
      <c r="J1584" s="125" t="s">
        <v>1265</v>
      </c>
    </row>
    <row r="1585" spans="1:10" ht="10.5" hidden="1" x14ac:dyDescent="0.25">
      <c r="A1585" s="126" t="s">
        <v>3494</v>
      </c>
      <c r="B1585" s="126" t="s">
        <v>3495</v>
      </c>
      <c r="C1585" s="126" t="s">
        <v>1248</v>
      </c>
      <c r="D1585" s="126" t="s">
        <v>1248</v>
      </c>
      <c r="E1585" s="126" t="s">
        <v>1248</v>
      </c>
      <c r="F1585" s="127">
        <v>149808192.97</v>
      </c>
      <c r="G1585" s="127">
        <v>0</v>
      </c>
      <c r="H1585" s="127">
        <v>0</v>
      </c>
      <c r="I1585" s="128" t="s">
        <v>517</v>
      </c>
      <c r="J1585" s="128" t="s">
        <v>10</v>
      </c>
    </row>
    <row r="1586" spans="1:10" hidden="1" x14ac:dyDescent="0.2">
      <c r="A1586" s="123" t="s">
        <v>3496</v>
      </c>
      <c r="B1586" s="123" t="s">
        <v>3497</v>
      </c>
      <c r="C1586" s="123" t="s">
        <v>1262</v>
      </c>
      <c r="D1586" s="123" t="s">
        <v>1263</v>
      </c>
      <c r="E1586" s="123" t="s">
        <v>1541</v>
      </c>
      <c r="F1586" s="124">
        <v>149808192.97</v>
      </c>
      <c r="G1586" s="124">
        <v>0</v>
      </c>
      <c r="H1586" s="124">
        <v>0</v>
      </c>
      <c r="I1586" s="125" t="s">
        <v>517</v>
      </c>
      <c r="J1586" s="125" t="s">
        <v>1265</v>
      </c>
    </row>
    <row r="1587" spans="1:10" ht="10.5" hidden="1" x14ac:dyDescent="0.25">
      <c r="A1587" s="126" t="s">
        <v>3498</v>
      </c>
      <c r="B1587" s="126" t="s">
        <v>3499</v>
      </c>
      <c r="C1587" s="126" t="s">
        <v>1248</v>
      </c>
      <c r="D1587" s="126" t="s">
        <v>1248</v>
      </c>
      <c r="E1587" s="126" t="s">
        <v>1248</v>
      </c>
      <c r="F1587" s="127">
        <v>0</v>
      </c>
      <c r="G1587" s="127">
        <v>0</v>
      </c>
      <c r="H1587" s="127">
        <v>0</v>
      </c>
      <c r="I1587" s="128" t="s">
        <v>517</v>
      </c>
      <c r="J1587" s="128" t="s">
        <v>10</v>
      </c>
    </row>
    <row r="1588" spans="1:10" hidden="1" x14ac:dyDescent="0.2">
      <c r="A1588" s="123" t="s">
        <v>3500</v>
      </c>
      <c r="B1588" s="123" t="s">
        <v>1287</v>
      </c>
      <c r="C1588" s="123" t="s">
        <v>1262</v>
      </c>
      <c r="D1588" s="123" t="s">
        <v>1263</v>
      </c>
      <c r="E1588" s="123" t="s">
        <v>1541</v>
      </c>
      <c r="F1588" s="124">
        <v>0</v>
      </c>
      <c r="G1588" s="124">
        <v>0</v>
      </c>
      <c r="H1588" s="124">
        <v>0</v>
      </c>
      <c r="I1588" s="125" t="s">
        <v>517</v>
      </c>
      <c r="J1588" s="125" t="s">
        <v>1265</v>
      </c>
    </row>
    <row r="1589" spans="1:10" hidden="1" x14ac:dyDescent="0.2">
      <c r="A1589" s="123" t="s">
        <v>3501</v>
      </c>
      <c r="B1589" s="123" t="s">
        <v>3502</v>
      </c>
      <c r="C1589" s="123" t="s">
        <v>1248</v>
      </c>
      <c r="D1589" s="123" t="s">
        <v>1248</v>
      </c>
      <c r="E1589" s="123" t="s">
        <v>1248</v>
      </c>
      <c r="F1589" s="124">
        <v>610010164</v>
      </c>
      <c r="G1589" s="124">
        <v>271443836.18000001</v>
      </c>
      <c r="H1589" s="124">
        <v>149043836.18000001</v>
      </c>
      <c r="I1589" s="125"/>
      <c r="J1589" s="125"/>
    </row>
    <row r="1590" spans="1:10" ht="10.5" hidden="1" x14ac:dyDescent="0.25">
      <c r="A1590" s="126" t="s">
        <v>3503</v>
      </c>
      <c r="B1590" s="126" t="s">
        <v>3504</v>
      </c>
      <c r="C1590" s="126" t="s">
        <v>1248</v>
      </c>
      <c r="D1590" s="126" t="s">
        <v>1248</v>
      </c>
      <c r="E1590" s="126" t="s">
        <v>1248</v>
      </c>
      <c r="F1590" s="127">
        <v>0</v>
      </c>
      <c r="G1590" s="127">
        <v>0</v>
      </c>
      <c r="H1590" s="127">
        <v>0</v>
      </c>
      <c r="I1590" s="128" t="s">
        <v>517</v>
      </c>
      <c r="J1590" s="128" t="s">
        <v>10</v>
      </c>
    </row>
    <row r="1591" spans="1:10" hidden="1" x14ac:dyDescent="0.2">
      <c r="A1591" s="123" t="s">
        <v>3505</v>
      </c>
      <c r="B1591" s="123" t="s">
        <v>3506</v>
      </c>
      <c r="C1591" s="123" t="s">
        <v>3507</v>
      </c>
      <c r="D1591" s="123" t="s">
        <v>3508</v>
      </c>
      <c r="E1591" s="123" t="s">
        <v>3454</v>
      </c>
      <c r="F1591" s="124">
        <v>0</v>
      </c>
      <c r="G1591" s="124">
        <v>0</v>
      </c>
      <c r="H1591" s="124">
        <v>0</v>
      </c>
      <c r="I1591" s="125" t="s">
        <v>517</v>
      </c>
      <c r="J1591" s="125" t="s">
        <v>1265</v>
      </c>
    </row>
    <row r="1592" spans="1:10" hidden="1" x14ac:dyDescent="0.2">
      <c r="A1592" s="123" t="s">
        <v>3509</v>
      </c>
      <c r="B1592" s="123" t="s">
        <v>3510</v>
      </c>
      <c r="C1592" s="123" t="s">
        <v>3507</v>
      </c>
      <c r="D1592" s="123" t="s">
        <v>3508</v>
      </c>
      <c r="E1592" s="123" t="s">
        <v>3454</v>
      </c>
      <c r="F1592" s="124">
        <v>0</v>
      </c>
      <c r="G1592" s="124">
        <v>0</v>
      </c>
      <c r="H1592" s="124">
        <v>0</v>
      </c>
      <c r="I1592" s="125" t="s">
        <v>517</v>
      </c>
      <c r="J1592" s="125" t="s">
        <v>1265</v>
      </c>
    </row>
    <row r="1593" spans="1:10" hidden="1" x14ac:dyDescent="0.2">
      <c r="A1593" s="123" t="s">
        <v>3511</v>
      </c>
      <c r="B1593" s="123" t="s">
        <v>1287</v>
      </c>
      <c r="C1593" s="123" t="s">
        <v>3507</v>
      </c>
      <c r="D1593" s="123" t="s">
        <v>3508</v>
      </c>
      <c r="E1593" s="123" t="s">
        <v>3454</v>
      </c>
      <c r="F1593" s="124">
        <v>0</v>
      </c>
      <c r="G1593" s="124">
        <v>0</v>
      </c>
      <c r="H1593" s="124">
        <v>0</v>
      </c>
      <c r="I1593" s="125" t="s">
        <v>517</v>
      </c>
      <c r="J1593" s="125" t="s">
        <v>1265</v>
      </c>
    </row>
    <row r="1594" spans="1:10" ht="10.5" hidden="1" x14ac:dyDescent="0.25">
      <c r="A1594" s="126" t="s">
        <v>3512</v>
      </c>
      <c r="B1594" s="126" t="s">
        <v>3513</v>
      </c>
      <c r="C1594" s="126" t="s">
        <v>1248</v>
      </c>
      <c r="D1594" s="126" t="s">
        <v>1248</v>
      </c>
      <c r="E1594" s="126" t="s">
        <v>1248</v>
      </c>
      <c r="F1594" s="127">
        <v>589322554</v>
      </c>
      <c r="G1594" s="127">
        <v>271443836.18000001</v>
      </c>
      <c r="H1594" s="127">
        <v>149043836.18000001</v>
      </c>
      <c r="I1594" s="128" t="s">
        <v>517</v>
      </c>
      <c r="J1594" s="128" t="s">
        <v>10</v>
      </c>
    </row>
    <row r="1595" spans="1:10" hidden="1" x14ac:dyDescent="0.2">
      <c r="A1595" s="123" t="s">
        <v>3514</v>
      </c>
      <c r="B1595" s="123" t="s">
        <v>3510</v>
      </c>
      <c r="C1595" s="123" t="s">
        <v>3515</v>
      </c>
      <c r="D1595" s="123" t="s">
        <v>3516</v>
      </c>
      <c r="E1595" s="123" t="s">
        <v>3454</v>
      </c>
      <c r="F1595" s="124">
        <v>20239294.800000001</v>
      </c>
      <c r="G1595" s="124">
        <v>0</v>
      </c>
      <c r="H1595" s="124">
        <v>0</v>
      </c>
      <c r="I1595" s="125" t="s">
        <v>517</v>
      </c>
      <c r="J1595" s="125" t="s">
        <v>1265</v>
      </c>
    </row>
    <row r="1596" spans="1:10" hidden="1" x14ac:dyDescent="0.2">
      <c r="A1596" s="123" t="s">
        <v>3514</v>
      </c>
      <c r="B1596" s="123" t="s">
        <v>3510</v>
      </c>
      <c r="C1596" s="123" t="s">
        <v>3507</v>
      </c>
      <c r="D1596" s="123" t="s">
        <v>3508</v>
      </c>
      <c r="E1596" s="123" t="s">
        <v>3454</v>
      </c>
      <c r="F1596" s="124">
        <v>68159088.299999997</v>
      </c>
      <c r="G1596" s="124">
        <v>67443836.180000007</v>
      </c>
      <c r="H1596" s="124">
        <v>67443836.180000007</v>
      </c>
      <c r="I1596" s="125" t="s">
        <v>517</v>
      </c>
      <c r="J1596" s="125" t="s">
        <v>1265</v>
      </c>
    </row>
    <row r="1597" spans="1:10" hidden="1" x14ac:dyDescent="0.2">
      <c r="A1597" s="123" t="s">
        <v>3517</v>
      </c>
      <c r="B1597" s="123" t="s">
        <v>2736</v>
      </c>
      <c r="C1597" s="123" t="s">
        <v>3515</v>
      </c>
      <c r="D1597" s="123" t="s">
        <v>3516</v>
      </c>
      <c r="E1597" s="123" t="s">
        <v>3454</v>
      </c>
      <c r="F1597" s="124">
        <v>114689337.2</v>
      </c>
      <c r="G1597" s="124">
        <v>0</v>
      </c>
      <c r="H1597" s="124">
        <v>0</v>
      </c>
      <c r="I1597" s="125" t="s">
        <v>517</v>
      </c>
      <c r="J1597" s="125" t="s">
        <v>1265</v>
      </c>
    </row>
    <row r="1598" spans="1:10" hidden="1" x14ac:dyDescent="0.2">
      <c r="A1598" s="123" t="s">
        <v>3517</v>
      </c>
      <c r="B1598" s="123" t="s">
        <v>2736</v>
      </c>
      <c r="C1598" s="123" t="s">
        <v>3507</v>
      </c>
      <c r="D1598" s="123" t="s">
        <v>3508</v>
      </c>
      <c r="E1598" s="123" t="s">
        <v>3454</v>
      </c>
      <c r="F1598" s="124">
        <v>386234833.69999999</v>
      </c>
      <c r="G1598" s="124">
        <v>204000000</v>
      </c>
      <c r="H1598" s="124">
        <v>81600000</v>
      </c>
      <c r="I1598" s="125" t="s">
        <v>517</v>
      </c>
      <c r="J1598" s="125" t="s">
        <v>1265</v>
      </c>
    </row>
    <row r="1599" spans="1:10" ht="10.5" hidden="1" x14ac:dyDescent="0.25">
      <c r="A1599" s="126" t="s">
        <v>3518</v>
      </c>
      <c r="B1599" s="126" t="s">
        <v>3519</v>
      </c>
      <c r="C1599" s="126" t="s">
        <v>1248</v>
      </c>
      <c r="D1599" s="126" t="s">
        <v>1248</v>
      </c>
      <c r="E1599" s="126" t="s">
        <v>1248</v>
      </c>
      <c r="F1599" s="127">
        <v>20687610</v>
      </c>
      <c r="G1599" s="127">
        <v>0</v>
      </c>
      <c r="H1599" s="127">
        <v>0</v>
      </c>
      <c r="I1599" s="128" t="s">
        <v>517</v>
      </c>
      <c r="J1599" s="128" t="s">
        <v>10</v>
      </c>
    </row>
    <row r="1600" spans="1:10" hidden="1" x14ac:dyDescent="0.2">
      <c r="A1600" s="123" t="s">
        <v>3520</v>
      </c>
      <c r="B1600" s="123" t="s">
        <v>3521</v>
      </c>
      <c r="C1600" s="123" t="s">
        <v>1262</v>
      </c>
      <c r="D1600" s="123" t="s">
        <v>1263</v>
      </c>
      <c r="E1600" s="123" t="s">
        <v>1541</v>
      </c>
      <c r="F1600" s="124">
        <v>0</v>
      </c>
      <c r="G1600" s="124">
        <v>0</v>
      </c>
      <c r="H1600" s="124">
        <v>0</v>
      </c>
      <c r="I1600" s="125" t="s">
        <v>517</v>
      </c>
      <c r="J1600" s="125" t="s">
        <v>1265</v>
      </c>
    </row>
    <row r="1601" spans="1:10" hidden="1" x14ac:dyDescent="0.2">
      <c r="A1601" s="123" t="s">
        <v>3522</v>
      </c>
      <c r="B1601" s="123" t="s">
        <v>3523</v>
      </c>
      <c r="C1601" s="123" t="s">
        <v>1262</v>
      </c>
      <c r="D1601" s="123" t="s">
        <v>1263</v>
      </c>
      <c r="E1601" s="123" t="s">
        <v>1541</v>
      </c>
      <c r="F1601" s="124">
        <v>0</v>
      </c>
      <c r="G1601" s="124">
        <v>0</v>
      </c>
      <c r="H1601" s="124">
        <v>0</v>
      </c>
      <c r="I1601" s="125" t="s">
        <v>517</v>
      </c>
      <c r="J1601" s="125" t="s">
        <v>1265</v>
      </c>
    </row>
    <row r="1602" spans="1:10" hidden="1" x14ac:dyDescent="0.2">
      <c r="A1602" s="123" t="s">
        <v>3524</v>
      </c>
      <c r="B1602" s="123" t="s">
        <v>3525</v>
      </c>
      <c r="C1602" s="123" t="s">
        <v>1262</v>
      </c>
      <c r="D1602" s="123" t="s">
        <v>1263</v>
      </c>
      <c r="E1602" s="123" t="s">
        <v>1541</v>
      </c>
      <c r="F1602" s="124">
        <v>0</v>
      </c>
      <c r="G1602" s="124">
        <v>0</v>
      </c>
      <c r="H1602" s="124">
        <v>0</v>
      </c>
      <c r="I1602" s="125" t="s">
        <v>517</v>
      </c>
      <c r="J1602" s="125" t="s">
        <v>1265</v>
      </c>
    </row>
    <row r="1603" spans="1:10" hidden="1" x14ac:dyDescent="0.2">
      <c r="A1603" s="123" t="s">
        <v>3526</v>
      </c>
      <c r="B1603" s="123" t="s">
        <v>3527</v>
      </c>
      <c r="C1603" s="123" t="s">
        <v>1262</v>
      </c>
      <c r="D1603" s="123" t="s">
        <v>1263</v>
      </c>
      <c r="E1603" s="123" t="s">
        <v>1541</v>
      </c>
      <c r="F1603" s="124">
        <v>0</v>
      </c>
      <c r="G1603" s="124">
        <v>0</v>
      </c>
      <c r="H1603" s="124">
        <v>0</v>
      </c>
      <c r="I1603" s="125" t="s">
        <v>517</v>
      </c>
      <c r="J1603" s="125" t="s">
        <v>1265</v>
      </c>
    </row>
    <row r="1604" spans="1:10" hidden="1" x14ac:dyDescent="0.2">
      <c r="A1604" s="123" t="s">
        <v>3528</v>
      </c>
      <c r="B1604" s="123" t="s">
        <v>3529</v>
      </c>
      <c r="C1604" s="123" t="s">
        <v>1262</v>
      </c>
      <c r="D1604" s="123" t="s">
        <v>1263</v>
      </c>
      <c r="E1604" s="123" t="s">
        <v>1541</v>
      </c>
      <c r="F1604" s="124">
        <v>0</v>
      </c>
      <c r="G1604" s="124">
        <v>0</v>
      </c>
      <c r="H1604" s="124">
        <v>0</v>
      </c>
      <c r="I1604" s="125" t="s">
        <v>517</v>
      </c>
      <c r="J1604" s="125" t="s">
        <v>1265</v>
      </c>
    </row>
    <row r="1605" spans="1:10" hidden="1" x14ac:dyDescent="0.2">
      <c r="A1605" s="123" t="s">
        <v>3530</v>
      </c>
      <c r="B1605" s="123" t="s">
        <v>3531</v>
      </c>
      <c r="C1605" s="123" t="s">
        <v>1262</v>
      </c>
      <c r="D1605" s="123" t="s">
        <v>1263</v>
      </c>
      <c r="E1605" s="123" t="s">
        <v>1541</v>
      </c>
      <c r="F1605" s="124">
        <v>20687610</v>
      </c>
      <c r="G1605" s="124">
        <v>0</v>
      </c>
      <c r="H1605" s="124">
        <v>0</v>
      </c>
      <c r="I1605" s="125" t="s">
        <v>517</v>
      </c>
      <c r="J1605" s="125" t="s">
        <v>1265</v>
      </c>
    </row>
    <row r="1606" spans="1:10" hidden="1" x14ac:dyDescent="0.2">
      <c r="A1606" s="123" t="s">
        <v>3532</v>
      </c>
      <c r="B1606" s="123" t="s">
        <v>3533</v>
      </c>
      <c r="C1606" s="123" t="s">
        <v>1262</v>
      </c>
      <c r="D1606" s="123" t="s">
        <v>1263</v>
      </c>
      <c r="E1606" s="123" t="s">
        <v>1541</v>
      </c>
      <c r="F1606" s="124">
        <v>0</v>
      </c>
      <c r="G1606" s="124">
        <v>0</v>
      </c>
      <c r="H1606" s="124">
        <v>0</v>
      </c>
      <c r="I1606" s="125" t="s">
        <v>517</v>
      </c>
      <c r="J1606" s="125" t="s">
        <v>1265</v>
      </c>
    </row>
    <row r="1607" spans="1:10" hidden="1" x14ac:dyDescent="0.2">
      <c r="A1607" s="123" t="s">
        <v>3534</v>
      </c>
      <c r="B1607" s="123" t="s">
        <v>3535</v>
      </c>
      <c r="C1607" s="123" t="s">
        <v>1262</v>
      </c>
      <c r="D1607" s="123" t="s">
        <v>1263</v>
      </c>
      <c r="E1607" s="123" t="s">
        <v>1541</v>
      </c>
      <c r="F1607" s="124">
        <v>0</v>
      </c>
      <c r="G1607" s="124">
        <v>0</v>
      </c>
      <c r="H1607" s="124">
        <v>0</v>
      </c>
      <c r="I1607" s="125" t="s">
        <v>517</v>
      </c>
      <c r="J1607" s="125" t="s">
        <v>1265</v>
      </c>
    </row>
    <row r="1608" spans="1:10" hidden="1" x14ac:dyDescent="0.2">
      <c r="A1608" s="123" t="s">
        <v>3536</v>
      </c>
      <c r="B1608" s="123" t="s">
        <v>3537</v>
      </c>
      <c r="C1608" s="123" t="s">
        <v>1262</v>
      </c>
      <c r="D1608" s="123" t="s">
        <v>1263</v>
      </c>
      <c r="E1608" s="123" t="s">
        <v>1541</v>
      </c>
      <c r="F1608" s="124">
        <v>0</v>
      </c>
      <c r="G1608" s="124">
        <v>0</v>
      </c>
      <c r="H1608" s="124">
        <v>0</v>
      </c>
      <c r="I1608" s="125" t="s">
        <v>517</v>
      </c>
      <c r="J1608" s="125" t="s">
        <v>1265</v>
      </c>
    </row>
    <row r="1609" spans="1:10" ht="10.5" hidden="1" x14ac:dyDescent="0.25">
      <c r="A1609" s="126" t="s">
        <v>3538</v>
      </c>
      <c r="B1609" s="126" t="s">
        <v>3539</v>
      </c>
      <c r="C1609" s="126" t="s">
        <v>1248</v>
      </c>
      <c r="D1609" s="126" t="s">
        <v>1248</v>
      </c>
      <c r="E1609" s="126" t="s">
        <v>1248</v>
      </c>
      <c r="F1609" s="127">
        <v>0</v>
      </c>
      <c r="G1609" s="127">
        <v>0</v>
      </c>
      <c r="H1609" s="127">
        <v>0</v>
      </c>
      <c r="I1609" s="128" t="s">
        <v>517</v>
      </c>
      <c r="J1609" s="128" t="s">
        <v>10</v>
      </c>
    </row>
    <row r="1610" spans="1:10" hidden="1" x14ac:dyDescent="0.2">
      <c r="A1610" s="123" t="s">
        <v>3540</v>
      </c>
      <c r="B1610" s="123" t="s">
        <v>3541</v>
      </c>
      <c r="C1610" s="123" t="s">
        <v>1262</v>
      </c>
      <c r="D1610" s="123" t="s">
        <v>1263</v>
      </c>
      <c r="E1610" s="123" t="s">
        <v>1541</v>
      </c>
      <c r="F1610" s="124">
        <v>0</v>
      </c>
      <c r="G1610" s="124">
        <v>0</v>
      </c>
      <c r="H1610" s="124">
        <v>0</v>
      </c>
      <c r="I1610" s="125" t="s">
        <v>517</v>
      </c>
      <c r="J1610" s="125" t="s">
        <v>1265</v>
      </c>
    </row>
    <row r="1611" spans="1:10" hidden="1" x14ac:dyDescent="0.2">
      <c r="A1611" s="123" t="s">
        <v>3542</v>
      </c>
      <c r="B1611" s="123" t="s">
        <v>3537</v>
      </c>
      <c r="C1611" s="123" t="s">
        <v>1262</v>
      </c>
      <c r="D1611" s="123" t="s">
        <v>1263</v>
      </c>
      <c r="E1611" s="123" t="s">
        <v>1541</v>
      </c>
      <c r="F1611" s="124">
        <v>0</v>
      </c>
      <c r="G1611" s="124">
        <v>0</v>
      </c>
      <c r="H1611" s="124">
        <v>0</v>
      </c>
      <c r="I1611" s="125" t="s">
        <v>517</v>
      </c>
      <c r="J1611" s="125" t="s">
        <v>1265</v>
      </c>
    </row>
    <row r="1612" spans="1:10" hidden="1" x14ac:dyDescent="0.2">
      <c r="A1612" s="123" t="s">
        <v>3543</v>
      </c>
      <c r="B1612" s="123" t="s">
        <v>3544</v>
      </c>
      <c r="C1612" s="123" t="s">
        <v>1262</v>
      </c>
      <c r="D1612" s="123" t="s">
        <v>1263</v>
      </c>
      <c r="E1612" s="123" t="s">
        <v>1541</v>
      </c>
      <c r="F1612" s="124">
        <v>0</v>
      </c>
      <c r="G1612" s="124">
        <v>0</v>
      </c>
      <c r="H1612" s="124">
        <v>0</v>
      </c>
      <c r="I1612" s="125" t="s">
        <v>517</v>
      </c>
      <c r="J1612" s="125" t="s">
        <v>1265</v>
      </c>
    </row>
    <row r="1613" spans="1:10" hidden="1" x14ac:dyDescent="0.2">
      <c r="A1613" s="123" t="s">
        <v>3545</v>
      </c>
      <c r="B1613" s="123" t="s">
        <v>3546</v>
      </c>
      <c r="C1613" s="123" t="s">
        <v>1262</v>
      </c>
      <c r="D1613" s="123" t="s">
        <v>1263</v>
      </c>
      <c r="E1613" s="123" t="s">
        <v>1541</v>
      </c>
      <c r="F1613" s="124">
        <v>0</v>
      </c>
      <c r="G1613" s="124">
        <v>0</v>
      </c>
      <c r="H1613" s="124">
        <v>0</v>
      </c>
      <c r="I1613" s="125" t="s">
        <v>517</v>
      </c>
      <c r="J1613" s="125" t="s">
        <v>1265</v>
      </c>
    </row>
    <row r="1614" spans="1:10" hidden="1" x14ac:dyDescent="0.2">
      <c r="A1614" s="123" t="s">
        <v>3547</v>
      </c>
      <c r="B1614" s="123" t="s">
        <v>3525</v>
      </c>
      <c r="C1614" s="123" t="s">
        <v>1262</v>
      </c>
      <c r="D1614" s="123" t="s">
        <v>1263</v>
      </c>
      <c r="E1614" s="123" t="s">
        <v>1541</v>
      </c>
      <c r="F1614" s="124">
        <v>0</v>
      </c>
      <c r="G1614" s="124">
        <v>0</v>
      </c>
      <c r="H1614" s="124">
        <v>0</v>
      </c>
      <c r="I1614" s="125" t="s">
        <v>517</v>
      </c>
      <c r="J1614" s="125" t="s">
        <v>1265</v>
      </c>
    </row>
    <row r="1615" spans="1:10" hidden="1" x14ac:dyDescent="0.2">
      <c r="A1615" s="123" t="s">
        <v>3548</v>
      </c>
      <c r="B1615" s="123" t="s">
        <v>3527</v>
      </c>
      <c r="C1615" s="123" t="s">
        <v>1262</v>
      </c>
      <c r="D1615" s="123" t="s">
        <v>1263</v>
      </c>
      <c r="E1615" s="123" t="s">
        <v>1541</v>
      </c>
      <c r="F1615" s="124">
        <v>0</v>
      </c>
      <c r="G1615" s="124">
        <v>0</v>
      </c>
      <c r="H1615" s="124">
        <v>0</v>
      </c>
      <c r="I1615" s="125" t="s">
        <v>517</v>
      </c>
      <c r="J1615" s="125" t="s">
        <v>1265</v>
      </c>
    </row>
    <row r="1616" spans="1:10" hidden="1" x14ac:dyDescent="0.2">
      <c r="A1616" s="123" t="s">
        <v>3549</v>
      </c>
      <c r="B1616" s="123" t="s">
        <v>3529</v>
      </c>
      <c r="C1616" s="123" t="s">
        <v>1262</v>
      </c>
      <c r="D1616" s="123" t="s">
        <v>1263</v>
      </c>
      <c r="E1616" s="123" t="s">
        <v>1541</v>
      </c>
      <c r="F1616" s="124">
        <v>0</v>
      </c>
      <c r="G1616" s="124">
        <v>0</v>
      </c>
      <c r="H1616" s="124">
        <v>0</v>
      </c>
      <c r="I1616" s="125" t="s">
        <v>517</v>
      </c>
      <c r="J1616" s="125" t="s">
        <v>1265</v>
      </c>
    </row>
    <row r="1617" spans="1:10" hidden="1" x14ac:dyDescent="0.2">
      <c r="A1617" s="123" t="s">
        <v>3550</v>
      </c>
      <c r="B1617" s="123" t="s">
        <v>3531</v>
      </c>
      <c r="C1617" s="123" t="s">
        <v>1262</v>
      </c>
      <c r="D1617" s="123" t="s">
        <v>1263</v>
      </c>
      <c r="E1617" s="123" t="s">
        <v>1541</v>
      </c>
      <c r="F1617" s="124">
        <v>0</v>
      </c>
      <c r="G1617" s="124">
        <v>0</v>
      </c>
      <c r="H1617" s="124">
        <v>0</v>
      </c>
      <c r="I1617" s="125" t="s">
        <v>517</v>
      </c>
      <c r="J1617" s="125" t="s">
        <v>1265</v>
      </c>
    </row>
    <row r="1618" spans="1:10" hidden="1" x14ac:dyDescent="0.2">
      <c r="A1618" s="123" t="s">
        <v>3551</v>
      </c>
      <c r="B1618" s="123" t="s">
        <v>3533</v>
      </c>
      <c r="C1618" s="123" t="s">
        <v>1262</v>
      </c>
      <c r="D1618" s="123" t="s">
        <v>1263</v>
      </c>
      <c r="E1618" s="123" t="s">
        <v>1541</v>
      </c>
      <c r="F1618" s="124">
        <v>0</v>
      </c>
      <c r="G1618" s="124">
        <v>0</v>
      </c>
      <c r="H1618" s="124">
        <v>0</v>
      </c>
      <c r="I1618" s="125" t="s">
        <v>517</v>
      </c>
      <c r="J1618" s="125" t="s">
        <v>1265</v>
      </c>
    </row>
    <row r="1619" spans="1:10" hidden="1" x14ac:dyDescent="0.2">
      <c r="A1619" s="123" t="s">
        <v>3552</v>
      </c>
      <c r="B1619" s="123" t="s">
        <v>3535</v>
      </c>
      <c r="C1619" s="123" t="s">
        <v>1262</v>
      </c>
      <c r="D1619" s="123" t="s">
        <v>1263</v>
      </c>
      <c r="E1619" s="123" t="s">
        <v>1541</v>
      </c>
      <c r="F1619" s="124">
        <v>0</v>
      </c>
      <c r="G1619" s="124">
        <v>0</v>
      </c>
      <c r="H1619" s="124">
        <v>0</v>
      </c>
      <c r="I1619" s="125" t="s">
        <v>517</v>
      </c>
      <c r="J1619" s="125" t="s">
        <v>1265</v>
      </c>
    </row>
    <row r="1620" spans="1:10" ht="10.5" hidden="1" x14ac:dyDescent="0.25">
      <c r="A1620" s="126" t="s">
        <v>3553</v>
      </c>
      <c r="B1620" s="126" t="s">
        <v>3554</v>
      </c>
      <c r="C1620" s="126" t="s">
        <v>1248</v>
      </c>
      <c r="D1620" s="126" t="s">
        <v>1248</v>
      </c>
      <c r="E1620" s="126" t="s">
        <v>1248</v>
      </c>
      <c r="F1620" s="127">
        <v>0</v>
      </c>
      <c r="G1620" s="127">
        <v>0</v>
      </c>
      <c r="H1620" s="127">
        <v>0</v>
      </c>
      <c r="I1620" s="128" t="s">
        <v>508</v>
      </c>
      <c r="J1620" s="128" t="s">
        <v>10</v>
      </c>
    </row>
    <row r="1621" spans="1:10" hidden="1" x14ac:dyDescent="0.2">
      <c r="A1621" s="123" t="s">
        <v>3555</v>
      </c>
      <c r="B1621" s="123" t="s">
        <v>3556</v>
      </c>
      <c r="C1621" s="123" t="s">
        <v>3515</v>
      </c>
      <c r="D1621" s="123" t="s">
        <v>3516</v>
      </c>
      <c r="E1621" s="123" t="s">
        <v>1541</v>
      </c>
      <c r="F1621" s="124">
        <v>0</v>
      </c>
      <c r="G1621" s="124">
        <v>0</v>
      </c>
      <c r="H1621" s="124">
        <v>0</v>
      </c>
      <c r="I1621" s="125" t="s">
        <v>508</v>
      </c>
      <c r="J1621" s="125" t="s">
        <v>1265</v>
      </c>
    </row>
    <row r="1622" spans="1:10" hidden="1" x14ac:dyDescent="0.2">
      <c r="A1622" s="123" t="s">
        <v>3557</v>
      </c>
      <c r="B1622" s="123" t="s">
        <v>1726</v>
      </c>
      <c r="C1622" s="123" t="s">
        <v>3515</v>
      </c>
      <c r="D1622" s="123" t="s">
        <v>3516</v>
      </c>
      <c r="E1622" s="123" t="s">
        <v>1541</v>
      </c>
      <c r="F1622" s="124">
        <v>0</v>
      </c>
      <c r="G1622" s="124">
        <v>0</v>
      </c>
      <c r="H1622" s="124">
        <v>0</v>
      </c>
      <c r="I1622" s="125" t="s">
        <v>508</v>
      </c>
      <c r="J1622" s="125" t="s">
        <v>1265</v>
      </c>
    </row>
    <row r="1623" spans="1:10" hidden="1" x14ac:dyDescent="0.2">
      <c r="A1623" s="123" t="s">
        <v>3558</v>
      </c>
      <c r="B1623" s="123" t="s">
        <v>3559</v>
      </c>
      <c r="C1623" s="123" t="s">
        <v>3515</v>
      </c>
      <c r="D1623" s="123" t="s">
        <v>3516</v>
      </c>
      <c r="E1623" s="123" t="s">
        <v>1541</v>
      </c>
      <c r="F1623" s="124">
        <v>0</v>
      </c>
      <c r="G1623" s="124">
        <v>0</v>
      </c>
      <c r="H1623" s="124">
        <v>0</v>
      </c>
      <c r="I1623" s="125" t="s">
        <v>508</v>
      </c>
      <c r="J1623" s="125" t="s">
        <v>1265</v>
      </c>
    </row>
    <row r="1624" spans="1:10" hidden="1" x14ac:dyDescent="0.2">
      <c r="A1624" s="123" t="s">
        <v>3560</v>
      </c>
      <c r="B1624" s="123" t="s">
        <v>1634</v>
      </c>
      <c r="C1624" s="123" t="s">
        <v>3515</v>
      </c>
      <c r="D1624" s="123" t="s">
        <v>3516</v>
      </c>
      <c r="E1624" s="123" t="s">
        <v>1541</v>
      </c>
      <c r="F1624" s="124">
        <v>0</v>
      </c>
      <c r="G1624" s="124">
        <v>0</v>
      </c>
      <c r="H1624" s="124">
        <v>0</v>
      </c>
      <c r="I1624" s="125" t="s">
        <v>508</v>
      </c>
      <c r="J1624" s="125" t="s">
        <v>1265</v>
      </c>
    </row>
    <row r="1625" spans="1:10" hidden="1" x14ac:dyDescent="0.2">
      <c r="A1625" s="123" t="s">
        <v>3561</v>
      </c>
      <c r="B1625" s="123" t="s">
        <v>3562</v>
      </c>
      <c r="C1625" s="123" t="s">
        <v>3515</v>
      </c>
      <c r="D1625" s="123" t="s">
        <v>3516</v>
      </c>
      <c r="E1625" s="123" t="s">
        <v>1541</v>
      </c>
      <c r="F1625" s="124">
        <v>0</v>
      </c>
      <c r="G1625" s="124">
        <v>0</v>
      </c>
      <c r="H1625" s="124">
        <v>0</v>
      </c>
      <c r="I1625" s="125" t="s">
        <v>508</v>
      </c>
      <c r="J1625" s="125" t="s">
        <v>1265</v>
      </c>
    </row>
    <row r="1626" spans="1:10" hidden="1" x14ac:dyDescent="0.2">
      <c r="A1626" s="123" t="s">
        <v>3563</v>
      </c>
      <c r="B1626" s="123" t="s">
        <v>3564</v>
      </c>
      <c r="C1626" s="123" t="s">
        <v>3515</v>
      </c>
      <c r="D1626" s="123" t="s">
        <v>3516</v>
      </c>
      <c r="E1626" s="123" t="s">
        <v>1541</v>
      </c>
      <c r="F1626" s="124">
        <v>0</v>
      </c>
      <c r="G1626" s="124">
        <v>0</v>
      </c>
      <c r="H1626" s="124">
        <v>0</v>
      </c>
      <c r="I1626" s="125" t="s">
        <v>508</v>
      </c>
      <c r="J1626" s="125" t="s">
        <v>1265</v>
      </c>
    </row>
    <row r="1627" spans="1:10" hidden="1" x14ac:dyDescent="0.2">
      <c r="A1627" s="123" t="s">
        <v>3565</v>
      </c>
      <c r="B1627" s="123" t="s">
        <v>3566</v>
      </c>
      <c r="C1627" s="123" t="s">
        <v>3515</v>
      </c>
      <c r="D1627" s="123" t="s">
        <v>3516</v>
      </c>
      <c r="E1627" s="123" t="s">
        <v>1541</v>
      </c>
      <c r="F1627" s="124">
        <v>0</v>
      </c>
      <c r="G1627" s="124">
        <v>0</v>
      </c>
      <c r="H1627" s="124">
        <v>0</v>
      </c>
      <c r="I1627" s="125" t="s">
        <v>508</v>
      </c>
      <c r="J1627" s="125" t="s">
        <v>1265</v>
      </c>
    </row>
    <row r="1628" spans="1:10" hidden="1" x14ac:dyDescent="0.2">
      <c r="A1628" s="123" t="s">
        <v>3567</v>
      </c>
      <c r="B1628" s="123" t="s">
        <v>3568</v>
      </c>
      <c r="C1628" s="123" t="s">
        <v>3515</v>
      </c>
      <c r="D1628" s="123" t="s">
        <v>3516</v>
      </c>
      <c r="E1628" s="123" t="s">
        <v>1541</v>
      </c>
      <c r="F1628" s="124">
        <v>0</v>
      </c>
      <c r="G1628" s="124">
        <v>0</v>
      </c>
      <c r="H1628" s="124">
        <v>0</v>
      </c>
      <c r="I1628" s="125" t="s">
        <v>508</v>
      </c>
      <c r="J1628" s="125" t="s">
        <v>1265</v>
      </c>
    </row>
    <row r="1629" spans="1:10" hidden="1" x14ac:dyDescent="0.2">
      <c r="A1629" s="123" t="s">
        <v>3569</v>
      </c>
      <c r="B1629" s="123" t="s">
        <v>3570</v>
      </c>
      <c r="C1629" s="123" t="s">
        <v>1248</v>
      </c>
      <c r="D1629" s="123" t="s">
        <v>1248</v>
      </c>
      <c r="E1629" s="123" t="s">
        <v>1248</v>
      </c>
      <c r="F1629" s="124">
        <v>1944776569</v>
      </c>
      <c r="G1629" s="124">
        <v>1154026201</v>
      </c>
      <c r="H1629" s="124">
        <v>704385000</v>
      </c>
      <c r="I1629" s="125"/>
      <c r="J1629" s="125"/>
    </row>
    <row r="1630" spans="1:10" hidden="1" x14ac:dyDescent="0.2">
      <c r="A1630" s="123" t="s">
        <v>3571</v>
      </c>
      <c r="B1630" s="123" t="s">
        <v>2823</v>
      </c>
      <c r="C1630" s="123" t="s">
        <v>1248</v>
      </c>
      <c r="D1630" s="123" t="s">
        <v>1248</v>
      </c>
      <c r="E1630" s="123" t="s">
        <v>1248</v>
      </c>
      <c r="F1630" s="124">
        <v>1944776569</v>
      </c>
      <c r="G1630" s="124">
        <v>1154026201</v>
      </c>
      <c r="H1630" s="124">
        <v>704385000</v>
      </c>
      <c r="I1630" s="125"/>
      <c r="J1630" s="125"/>
    </row>
    <row r="1631" spans="1:10" hidden="1" x14ac:dyDescent="0.2">
      <c r="A1631" s="123" t="s">
        <v>3572</v>
      </c>
      <c r="B1631" s="123" t="s">
        <v>3573</v>
      </c>
      <c r="C1631" s="123" t="s">
        <v>1248</v>
      </c>
      <c r="D1631" s="123" t="s">
        <v>1248</v>
      </c>
      <c r="E1631" s="123" t="s">
        <v>1248</v>
      </c>
      <c r="F1631" s="124">
        <v>1944776569</v>
      </c>
      <c r="G1631" s="124">
        <v>1154026201</v>
      </c>
      <c r="H1631" s="124">
        <v>704385000</v>
      </c>
      <c r="I1631" s="125"/>
      <c r="J1631" s="125"/>
    </row>
    <row r="1632" spans="1:10" ht="10.5" hidden="1" x14ac:dyDescent="0.25">
      <c r="A1632" s="126" t="s">
        <v>3574</v>
      </c>
      <c r="B1632" s="126" t="s">
        <v>3575</v>
      </c>
      <c r="C1632" s="126" t="s">
        <v>1248</v>
      </c>
      <c r="D1632" s="126" t="s">
        <v>1248</v>
      </c>
      <c r="E1632" s="126" t="s">
        <v>1248</v>
      </c>
      <c r="F1632" s="127">
        <v>454871681</v>
      </c>
      <c r="G1632" s="127">
        <v>172676200</v>
      </c>
      <c r="H1632" s="127">
        <v>122215000</v>
      </c>
      <c r="I1632" s="128" t="s">
        <v>517</v>
      </c>
      <c r="J1632" s="128" t="s">
        <v>10</v>
      </c>
    </row>
    <row r="1633" spans="1:10" hidden="1" x14ac:dyDescent="0.2">
      <c r="A1633" s="123" t="s">
        <v>3576</v>
      </c>
      <c r="B1633" s="123" t="s">
        <v>3577</v>
      </c>
      <c r="C1633" s="123" t="s">
        <v>1262</v>
      </c>
      <c r="D1633" s="123" t="s">
        <v>1263</v>
      </c>
      <c r="E1633" s="123" t="s">
        <v>3454</v>
      </c>
      <c r="F1633" s="124">
        <v>0</v>
      </c>
      <c r="G1633" s="124">
        <v>0</v>
      </c>
      <c r="H1633" s="124">
        <v>0</v>
      </c>
      <c r="I1633" s="125" t="s">
        <v>517</v>
      </c>
      <c r="J1633" s="125" t="s">
        <v>1265</v>
      </c>
    </row>
    <row r="1634" spans="1:10" hidden="1" x14ac:dyDescent="0.2">
      <c r="A1634" s="123" t="s">
        <v>3578</v>
      </c>
      <c r="B1634" s="123" t="s">
        <v>3579</v>
      </c>
      <c r="C1634" s="123" t="s">
        <v>1262</v>
      </c>
      <c r="D1634" s="123" t="s">
        <v>1263</v>
      </c>
      <c r="E1634" s="123" t="s">
        <v>3454</v>
      </c>
      <c r="F1634" s="124">
        <v>80750000</v>
      </c>
      <c r="G1634" s="124">
        <v>0</v>
      </c>
      <c r="H1634" s="124">
        <v>0</v>
      </c>
      <c r="I1634" s="125" t="s">
        <v>517</v>
      </c>
      <c r="J1634" s="125" t="s">
        <v>1265</v>
      </c>
    </row>
    <row r="1635" spans="1:10" hidden="1" x14ac:dyDescent="0.2">
      <c r="A1635" s="123" t="s">
        <v>3580</v>
      </c>
      <c r="B1635" s="123" t="s">
        <v>3581</v>
      </c>
      <c r="C1635" s="123" t="s">
        <v>1262</v>
      </c>
      <c r="D1635" s="123" t="s">
        <v>1263</v>
      </c>
      <c r="E1635" s="123" t="s">
        <v>3454</v>
      </c>
      <c r="F1635" s="124">
        <v>109719681</v>
      </c>
      <c r="G1635" s="124">
        <v>0</v>
      </c>
      <c r="H1635" s="124">
        <v>0</v>
      </c>
      <c r="I1635" s="125" t="s">
        <v>517</v>
      </c>
      <c r="J1635" s="125" t="s">
        <v>1265</v>
      </c>
    </row>
    <row r="1636" spans="1:10" hidden="1" x14ac:dyDescent="0.2">
      <c r="A1636" s="123" t="s">
        <v>3582</v>
      </c>
      <c r="B1636" s="123" t="s">
        <v>3583</v>
      </c>
      <c r="C1636" s="123" t="s">
        <v>1262</v>
      </c>
      <c r="D1636" s="123" t="s">
        <v>1263</v>
      </c>
      <c r="E1636" s="123" t="s">
        <v>3454</v>
      </c>
      <c r="F1636" s="124">
        <v>0</v>
      </c>
      <c r="G1636" s="124">
        <v>0</v>
      </c>
      <c r="H1636" s="124">
        <v>0</v>
      </c>
      <c r="I1636" s="125" t="s">
        <v>517</v>
      </c>
      <c r="J1636" s="125" t="s">
        <v>1265</v>
      </c>
    </row>
    <row r="1637" spans="1:10" hidden="1" x14ac:dyDescent="0.2">
      <c r="A1637" s="123" t="s">
        <v>3584</v>
      </c>
      <c r="B1637" s="123" t="s">
        <v>3585</v>
      </c>
      <c r="C1637" s="123" t="s">
        <v>1262</v>
      </c>
      <c r="D1637" s="123" t="s">
        <v>1263</v>
      </c>
      <c r="E1637" s="123" t="s">
        <v>3454</v>
      </c>
      <c r="F1637" s="124">
        <v>16729000</v>
      </c>
      <c r="G1637" s="124">
        <v>0</v>
      </c>
      <c r="H1637" s="124">
        <v>0</v>
      </c>
      <c r="I1637" s="125" t="s">
        <v>517</v>
      </c>
      <c r="J1637" s="125" t="s">
        <v>1265</v>
      </c>
    </row>
    <row r="1638" spans="1:10" hidden="1" x14ac:dyDescent="0.2">
      <c r="A1638" s="123" t="s">
        <v>3586</v>
      </c>
      <c r="B1638" s="123" t="s">
        <v>3587</v>
      </c>
      <c r="C1638" s="123" t="s">
        <v>1262</v>
      </c>
      <c r="D1638" s="123" t="s">
        <v>1263</v>
      </c>
      <c r="E1638" s="123" t="s">
        <v>3454</v>
      </c>
      <c r="F1638" s="124">
        <v>42000000</v>
      </c>
      <c r="G1638" s="124">
        <v>0</v>
      </c>
      <c r="H1638" s="124">
        <v>0</v>
      </c>
      <c r="I1638" s="125" t="s">
        <v>517</v>
      </c>
      <c r="J1638" s="125" t="s">
        <v>1265</v>
      </c>
    </row>
    <row r="1639" spans="1:10" hidden="1" x14ac:dyDescent="0.2">
      <c r="A1639" s="123" t="s">
        <v>3588</v>
      </c>
      <c r="B1639" s="123" t="s">
        <v>3589</v>
      </c>
      <c r="C1639" s="123" t="s">
        <v>1262</v>
      </c>
      <c r="D1639" s="123" t="s">
        <v>1263</v>
      </c>
      <c r="E1639" s="123" t="s">
        <v>3454</v>
      </c>
      <c r="F1639" s="124">
        <v>0</v>
      </c>
      <c r="G1639" s="124">
        <v>0</v>
      </c>
      <c r="H1639" s="124">
        <v>0</v>
      </c>
      <c r="I1639" s="125" t="s">
        <v>517</v>
      </c>
      <c r="J1639" s="125" t="s">
        <v>1265</v>
      </c>
    </row>
    <row r="1640" spans="1:10" hidden="1" x14ac:dyDescent="0.2">
      <c r="A1640" s="123" t="s">
        <v>3590</v>
      </c>
      <c r="B1640" s="123" t="s">
        <v>3591</v>
      </c>
      <c r="C1640" s="123" t="s">
        <v>1262</v>
      </c>
      <c r="D1640" s="123" t="s">
        <v>1263</v>
      </c>
      <c r="E1640" s="123" t="s">
        <v>3454</v>
      </c>
      <c r="F1640" s="124">
        <v>176745000</v>
      </c>
      <c r="G1640" s="124">
        <v>172676200</v>
      </c>
      <c r="H1640" s="124">
        <v>122215000</v>
      </c>
      <c r="I1640" s="125" t="s">
        <v>517</v>
      </c>
      <c r="J1640" s="125" t="s">
        <v>1265</v>
      </c>
    </row>
    <row r="1641" spans="1:10" hidden="1" x14ac:dyDescent="0.2">
      <c r="A1641" s="123" t="s">
        <v>3590</v>
      </c>
      <c r="B1641" s="123" t="s">
        <v>2736</v>
      </c>
      <c r="C1641" s="123" t="s">
        <v>1262</v>
      </c>
      <c r="D1641" s="123" t="s">
        <v>1263</v>
      </c>
      <c r="E1641" s="123" t="s">
        <v>3454</v>
      </c>
      <c r="F1641" s="124">
        <v>28928000</v>
      </c>
      <c r="G1641" s="124">
        <v>0</v>
      </c>
      <c r="H1641" s="124">
        <v>0</v>
      </c>
      <c r="I1641" s="125" t="s">
        <v>517</v>
      </c>
      <c r="J1641" s="125" t="s">
        <v>1265</v>
      </c>
    </row>
    <row r="1642" spans="1:10" ht="10.5" hidden="1" x14ac:dyDescent="0.25">
      <c r="A1642" s="126" t="s">
        <v>3592</v>
      </c>
      <c r="B1642" s="126" t="s">
        <v>3593</v>
      </c>
      <c r="C1642" s="126" t="s">
        <v>1248</v>
      </c>
      <c r="D1642" s="126" t="s">
        <v>1248</v>
      </c>
      <c r="E1642" s="126" t="s">
        <v>1248</v>
      </c>
      <c r="F1642" s="127">
        <v>49800000</v>
      </c>
      <c r="G1642" s="127">
        <v>49800000</v>
      </c>
      <c r="H1642" s="127">
        <v>49800000</v>
      </c>
      <c r="I1642" s="128" t="s">
        <v>508</v>
      </c>
      <c r="J1642" s="128" t="s">
        <v>10</v>
      </c>
    </row>
    <row r="1643" spans="1:10" hidden="1" x14ac:dyDescent="0.2">
      <c r="A1643" s="123" t="s">
        <v>3594</v>
      </c>
      <c r="B1643" s="123" t="s">
        <v>2071</v>
      </c>
      <c r="C1643" s="123" t="s">
        <v>1262</v>
      </c>
      <c r="D1643" s="123" t="s">
        <v>1263</v>
      </c>
      <c r="E1643" s="123" t="s">
        <v>3454</v>
      </c>
      <c r="F1643" s="124">
        <v>49800000</v>
      </c>
      <c r="G1643" s="124">
        <v>49800000</v>
      </c>
      <c r="H1643" s="124">
        <v>49800000</v>
      </c>
      <c r="I1643" s="125" t="s">
        <v>508</v>
      </c>
      <c r="J1643" s="125" t="s">
        <v>1265</v>
      </c>
    </row>
    <row r="1644" spans="1:10" ht="10.5" hidden="1" x14ac:dyDescent="0.25">
      <c r="A1644" s="126" t="s">
        <v>3595</v>
      </c>
      <c r="B1644" s="126" t="s">
        <v>3596</v>
      </c>
      <c r="C1644" s="126" t="s">
        <v>1248</v>
      </c>
      <c r="D1644" s="126" t="s">
        <v>1248</v>
      </c>
      <c r="E1644" s="126" t="s">
        <v>1248</v>
      </c>
      <c r="F1644" s="127">
        <v>384000000</v>
      </c>
      <c r="G1644" s="127">
        <v>0</v>
      </c>
      <c r="H1644" s="127">
        <v>0</v>
      </c>
      <c r="I1644" s="128" t="s">
        <v>517</v>
      </c>
      <c r="J1644" s="128" t="s">
        <v>10</v>
      </c>
    </row>
    <row r="1645" spans="1:10" hidden="1" x14ac:dyDescent="0.2">
      <c r="A1645" s="123" t="s">
        <v>3597</v>
      </c>
      <c r="B1645" s="123" t="s">
        <v>3579</v>
      </c>
      <c r="C1645" s="123" t="s">
        <v>1276</v>
      </c>
      <c r="D1645" s="123" t="s">
        <v>1277</v>
      </c>
      <c r="E1645" s="123" t="s">
        <v>3454</v>
      </c>
      <c r="F1645" s="124">
        <v>5299000</v>
      </c>
      <c r="G1645" s="124">
        <v>0</v>
      </c>
      <c r="H1645" s="124">
        <v>0</v>
      </c>
      <c r="I1645" s="125" t="s">
        <v>517</v>
      </c>
      <c r="J1645" s="125" t="s">
        <v>1265</v>
      </c>
    </row>
    <row r="1646" spans="1:10" hidden="1" x14ac:dyDescent="0.2">
      <c r="A1646" s="123" t="s">
        <v>3598</v>
      </c>
      <c r="B1646" s="123" t="s">
        <v>3599</v>
      </c>
      <c r="C1646" s="123" t="s">
        <v>1276</v>
      </c>
      <c r="D1646" s="123" t="s">
        <v>1277</v>
      </c>
      <c r="E1646" s="123" t="s">
        <v>3454</v>
      </c>
      <c r="F1646" s="124">
        <v>270074000</v>
      </c>
      <c r="G1646" s="124">
        <v>0</v>
      </c>
      <c r="H1646" s="124">
        <v>0</v>
      </c>
      <c r="I1646" s="125" t="s">
        <v>517</v>
      </c>
      <c r="J1646" s="125" t="s">
        <v>1265</v>
      </c>
    </row>
    <row r="1647" spans="1:10" hidden="1" x14ac:dyDescent="0.2">
      <c r="A1647" s="123" t="s">
        <v>3600</v>
      </c>
      <c r="B1647" s="123" t="s">
        <v>3601</v>
      </c>
      <c r="C1647" s="123" t="s">
        <v>1276</v>
      </c>
      <c r="D1647" s="123" t="s">
        <v>1277</v>
      </c>
      <c r="E1647" s="123" t="s">
        <v>3454</v>
      </c>
      <c r="F1647" s="124">
        <v>38874000</v>
      </c>
      <c r="G1647" s="124">
        <v>0</v>
      </c>
      <c r="H1647" s="124">
        <v>0</v>
      </c>
      <c r="I1647" s="125" t="s">
        <v>517</v>
      </c>
      <c r="J1647" s="125" t="s">
        <v>1265</v>
      </c>
    </row>
    <row r="1648" spans="1:10" hidden="1" x14ac:dyDescent="0.2">
      <c r="A1648" s="123" t="s">
        <v>3602</v>
      </c>
      <c r="B1648" s="123" t="s">
        <v>3603</v>
      </c>
      <c r="C1648" s="123" t="s">
        <v>1276</v>
      </c>
      <c r="D1648" s="123" t="s">
        <v>1277</v>
      </c>
      <c r="E1648" s="123" t="s">
        <v>3454</v>
      </c>
      <c r="F1648" s="124">
        <v>2241000</v>
      </c>
      <c r="G1648" s="124">
        <v>0</v>
      </c>
      <c r="H1648" s="124">
        <v>0</v>
      </c>
      <c r="I1648" s="125" t="s">
        <v>517</v>
      </c>
      <c r="J1648" s="125" t="s">
        <v>1265</v>
      </c>
    </row>
    <row r="1649" spans="1:10" hidden="1" x14ac:dyDescent="0.2">
      <c r="A1649" s="123" t="s">
        <v>3604</v>
      </c>
      <c r="B1649" s="123" t="s">
        <v>3605</v>
      </c>
      <c r="C1649" s="123" t="s">
        <v>1276</v>
      </c>
      <c r="D1649" s="123" t="s">
        <v>1277</v>
      </c>
      <c r="E1649" s="123" t="s">
        <v>3454</v>
      </c>
      <c r="F1649" s="124">
        <v>64200000</v>
      </c>
      <c r="G1649" s="124">
        <v>0</v>
      </c>
      <c r="H1649" s="124">
        <v>0</v>
      </c>
      <c r="I1649" s="125" t="s">
        <v>517</v>
      </c>
      <c r="J1649" s="125" t="s">
        <v>1265</v>
      </c>
    </row>
    <row r="1650" spans="1:10" hidden="1" x14ac:dyDescent="0.2">
      <c r="A1650" s="123" t="s">
        <v>3606</v>
      </c>
      <c r="B1650" s="123" t="s">
        <v>3607</v>
      </c>
      <c r="C1650" s="123" t="s">
        <v>1276</v>
      </c>
      <c r="D1650" s="123" t="s">
        <v>1277</v>
      </c>
      <c r="E1650" s="123" t="s">
        <v>3454</v>
      </c>
      <c r="F1650" s="124">
        <v>3312000</v>
      </c>
      <c r="G1650" s="124">
        <v>0</v>
      </c>
      <c r="H1650" s="124">
        <v>0</v>
      </c>
      <c r="I1650" s="125" t="s">
        <v>517</v>
      </c>
      <c r="J1650" s="125" t="s">
        <v>1265</v>
      </c>
    </row>
    <row r="1651" spans="1:10" hidden="1" x14ac:dyDescent="0.2">
      <c r="A1651" s="123" t="s">
        <v>3608</v>
      </c>
      <c r="B1651" s="123" t="s">
        <v>1287</v>
      </c>
      <c r="C1651" s="123" t="s">
        <v>1276</v>
      </c>
      <c r="D1651" s="123" t="s">
        <v>1277</v>
      </c>
      <c r="E1651" s="123" t="s">
        <v>3454</v>
      </c>
      <c r="F1651" s="124">
        <v>0</v>
      </c>
      <c r="G1651" s="124">
        <v>0</v>
      </c>
      <c r="H1651" s="124">
        <v>0</v>
      </c>
      <c r="I1651" s="125" t="s">
        <v>517</v>
      </c>
      <c r="J1651" s="125" t="s">
        <v>1265</v>
      </c>
    </row>
    <row r="1652" spans="1:10" ht="10.5" hidden="1" x14ac:dyDescent="0.25">
      <c r="A1652" s="126" t="s">
        <v>3609</v>
      </c>
      <c r="B1652" s="126" t="s">
        <v>3610</v>
      </c>
      <c r="C1652" s="126" t="s">
        <v>1248</v>
      </c>
      <c r="D1652" s="126" t="s">
        <v>1248</v>
      </c>
      <c r="E1652" s="126" t="s">
        <v>1248</v>
      </c>
      <c r="F1652" s="127">
        <v>231944888</v>
      </c>
      <c r="G1652" s="127">
        <v>147150000</v>
      </c>
      <c r="H1652" s="127">
        <v>0</v>
      </c>
      <c r="I1652" s="128" t="s">
        <v>517</v>
      </c>
      <c r="J1652" s="128" t="s">
        <v>10</v>
      </c>
    </row>
    <row r="1653" spans="1:10" hidden="1" x14ac:dyDescent="0.2">
      <c r="A1653" s="123" t="s">
        <v>3611</v>
      </c>
      <c r="B1653" s="123" t="s">
        <v>3612</v>
      </c>
      <c r="C1653" s="123" t="s">
        <v>1262</v>
      </c>
      <c r="D1653" s="123" t="s">
        <v>1263</v>
      </c>
      <c r="E1653" s="123" t="s">
        <v>3454</v>
      </c>
      <c r="F1653" s="124">
        <v>69274955</v>
      </c>
      <c r="G1653" s="124">
        <v>0</v>
      </c>
      <c r="H1653" s="124">
        <v>0</v>
      </c>
      <c r="I1653" s="125" t="s">
        <v>517</v>
      </c>
      <c r="J1653" s="125" t="s">
        <v>1265</v>
      </c>
    </row>
    <row r="1654" spans="1:10" hidden="1" x14ac:dyDescent="0.2">
      <c r="A1654" s="123" t="s">
        <v>3613</v>
      </c>
      <c r="B1654" s="123" t="s">
        <v>1287</v>
      </c>
      <c r="C1654" s="123" t="s">
        <v>1262</v>
      </c>
      <c r="D1654" s="123" t="s">
        <v>1263</v>
      </c>
      <c r="E1654" s="123" t="s">
        <v>3454</v>
      </c>
      <c r="F1654" s="124">
        <v>125669933</v>
      </c>
      <c r="G1654" s="124">
        <v>125669933</v>
      </c>
      <c r="H1654" s="124">
        <v>0</v>
      </c>
      <c r="I1654" s="125" t="s">
        <v>517</v>
      </c>
      <c r="J1654" s="125" t="s">
        <v>1265</v>
      </c>
    </row>
    <row r="1655" spans="1:10" hidden="1" x14ac:dyDescent="0.2">
      <c r="A1655" s="123" t="s">
        <v>3613</v>
      </c>
      <c r="B1655" s="123" t="s">
        <v>1287</v>
      </c>
      <c r="C1655" s="123" t="s">
        <v>1276</v>
      </c>
      <c r="D1655" s="123" t="s">
        <v>1277</v>
      </c>
      <c r="E1655" s="123" t="s">
        <v>3454</v>
      </c>
      <c r="F1655" s="124">
        <v>37000000</v>
      </c>
      <c r="G1655" s="124">
        <v>21480067</v>
      </c>
      <c r="H1655" s="124">
        <v>0</v>
      </c>
      <c r="I1655" s="125" t="s">
        <v>517</v>
      </c>
      <c r="J1655" s="125" t="s">
        <v>1265</v>
      </c>
    </row>
    <row r="1656" spans="1:10" ht="10.5" hidden="1" x14ac:dyDescent="0.25">
      <c r="A1656" s="126" t="s">
        <v>3614</v>
      </c>
      <c r="B1656" s="126" t="s">
        <v>3593</v>
      </c>
      <c r="C1656" s="126" t="s">
        <v>1248</v>
      </c>
      <c r="D1656" s="126" t="s">
        <v>1248</v>
      </c>
      <c r="E1656" s="126" t="s">
        <v>1248</v>
      </c>
      <c r="F1656" s="127">
        <v>0</v>
      </c>
      <c r="G1656" s="127">
        <v>0</v>
      </c>
      <c r="H1656" s="127">
        <v>0</v>
      </c>
      <c r="I1656" s="128" t="s">
        <v>508</v>
      </c>
      <c r="J1656" s="128" t="s">
        <v>10</v>
      </c>
    </row>
    <row r="1657" spans="1:10" hidden="1" x14ac:dyDescent="0.2">
      <c r="A1657" s="123" t="s">
        <v>3615</v>
      </c>
      <c r="B1657" s="123" t="s">
        <v>2071</v>
      </c>
      <c r="C1657" s="123" t="s">
        <v>1262</v>
      </c>
      <c r="D1657" s="123" t="s">
        <v>1263</v>
      </c>
      <c r="E1657" s="123" t="s">
        <v>1541</v>
      </c>
      <c r="F1657" s="124">
        <v>0</v>
      </c>
      <c r="G1657" s="124">
        <v>0</v>
      </c>
      <c r="H1657" s="124">
        <v>0</v>
      </c>
      <c r="I1657" s="125" t="s">
        <v>508</v>
      </c>
      <c r="J1657" s="125" t="s">
        <v>1265</v>
      </c>
    </row>
    <row r="1658" spans="1:10" ht="10.5" hidden="1" x14ac:dyDescent="0.25">
      <c r="A1658" s="126" t="s">
        <v>3616</v>
      </c>
      <c r="B1658" s="126" t="s">
        <v>3617</v>
      </c>
      <c r="C1658" s="126" t="s">
        <v>1248</v>
      </c>
      <c r="D1658" s="126" t="s">
        <v>1248</v>
      </c>
      <c r="E1658" s="126" t="s">
        <v>1248</v>
      </c>
      <c r="F1658" s="127">
        <v>824160000</v>
      </c>
      <c r="G1658" s="127">
        <v>784400001</v>
      </c>
      <c r="H1658" s="127">
        <v>532370000</v>
      </c>
      <c r="I1658" s="128" t="s">
        <v>518</v>
      </c>
      <c r="J1658" s="128" t="s">
        <v>10</v>
      </c>
    </row>
    <row r="1659" spans="1:10" hidden="1" x14ac:dyDescent="0.2">
      <c r="A1659" s="123" t="s">
        <v>3618</v>
      </c>
      <c r="B1659" s="123" t="s">
        <v>1391</v>
      </c>
      <c r="C1659" s="123" t="s">
        <v>1262</v>
      </c>
      <c r="D1659" s="123" t="s">
        <v>1263</v>
      </c>
      <c r="E1659" s="123" t="s">
        <v>3454</v>
      </c>
      <c r="F1659" s="124">
        <v>66720000</v>
      </c>
      <c r="G1659" s="124">
        <v>66720000</v>
      </c>
      <c r="H1659" s="124">
        <v>39400000</v>
      </c>
      <c r="I1659" s="125" t="s">
        <v>518</v>
      </c>
      <c r="J1659" s="125" t="s">
        <v>1265</v>
      </c>
    </row>
    <row r="1660" spans="1:10" hidden="1" x14ac:dyDescent="0.2">
      <c r="A1660" s="123" t="s">
        <v>3618</v>
      </c>
      <c r="B1660" s="123" t="s">
        <v>1391</v>
      </c>
      <c r="C1660" s="123" t="s">
        <v>1276</v>
      </c>
      <c r="D1660" s="123" t="s">
        <v>1277</v>
      </c>
      <c r="E1660" s="123" t="s">
        <v>3454</v>
      </c>
      <c r="F1660" s="124">
        <v>1650000</v>
      </c>
      <c r="G1660" s="124">
        <v>0</v>
      </c>
      <c r="H1660" s="124">
        <v>0</v>
      </c>
      <c r="I1660" s="125" t="s">
        <v>518</v>
      </c>
      <c r="J1660" s="125" t="s">
        <v>1265</v>
      </c>
    </row>
    <row r="1661" spans="1:10" hidden="1" x14ac:dyDescent="0.2">
      <c r="A1661" s="123" t="s">
        <v>3619</v>
      </c>
      <c r="B1661" s="123" t="s">
        <v>1376</v>
      </c>
      <c r="C1661" s="123" t="s">
        <v>1262</v>
      </c>
      <c r="D1661" s="123" t="s">
        <v>1263</v>
      </c>
      <c r="E1661" s="123" t="s">
        <v>3454</v>
      </c>
      <c r="F1661" s="124">
        <v>49500000</v>
      </c>
      <c r="G1661" s="124">
        <v>49500000</v>
      </c>
      <c r="H1661" s="124">
        <v>42500000</v>
      </c>
      <c r="I1661" s="125" t="s">
        <v>518</v>
      </c>
      <c r="J1661" s="125" t="s">
        <v>1265</v>
      </c>
    </row>
    <row r="1662" spans="1:10" hidden="1" x14ac:dyDescent="0.2">
      <c r="A1662" s="123" t="s">
        <v>3619</v>
      </c>
      <c r="B1662" s="123" t="s">
        <v>1376</v>
      </c>
      <c r="C1662" s="123" t="s">
        <v>1276</v>
      </c>
      <c r="D1662" s="123" t="s">
        <v>1277</v>
      </c>
      <c r="E1662" s="123" t="s">
        <v>3454</v>
      </c>
      <c r="F1662" s="124">
        <v>1750000</v>
      </c>
      <c r="G1662" s="124">
        <v>0</v>
      </c>
      <c r="H1662" s="124">
        <v>0</v>
      </c>
      <c r="I1662" s="125" t="s">
        <v>518</v>
      </c>
      <c r="J1662" s="125" t="s">
        <v>1265</v>
      </c>
    </row>
    <row r="1663" spans="1:10" hidden="1" x14ac:dyDescent="0.2">
      <c r="A1663" s="123" t="s">
        <v>3620</v>
      </c>
      <c r="B1663" s="123" t="s">
        <v>1379</v>
      </c>
      <c r="C1663" s="123" t="s">
        <v>1262</v>
      </c>
      <c r="D1663" s="123" t="s">
        <v>1263</v>
      </c>
      <c r="E1663" s="123" t="s">
        <v>3454</v>
      </c>
      <c r="F1663" s="124">
        <v>17500000</v>
      </c>
      <c r="G1663" s="124">
        <v>17500000</v>
      </c>
      <c r="H1663" s="124">
        <v>17500000</v>
      </c>
      <c r="I1663" s="125" t="s">
        <v>518</v>
      </c>
      <c r="J1663" s="125" t="s">
        <v>1265</v>
      </c>
    </row>
    <row r="1664" spans="1:10" hidden="1" x14ac:dyDescent="0.2">
      <c r="A1664" s="123" t="s">
        <v>3621</v>
      </c>
      <c r="B1664" s="123" t="s">
        <v>3622</v>
      </c>
      <c r="C1664" s="123" t="s">
        <v>1262</v>
      </c>
      <c r="D1664" s="123" t="s">
        <v>1263</v>
      </c>
      <c r="E1664" s="123" t="s">
        <v>3454</v>
      </c>
      <c r="F1664" s="124">
        <v>28000000</v>
      </c>
      <c r="G1664" s="124">
        <v>28000000</v>
      </c>
      <c r="H1664" s="124">
        <v>21000000</v>
      </c>
      <c r="I1664" s="125" t="s">
        <v>518</v>
      </c>
      <c r="J1664" s="125" t="s">
        <v>1265</v>
      </c>
    </row>
    <row r="1665" spans="1:10" hidden="1" x14ac:dyDescent="0.2">
      <c r="A1665" s="123" t="s">
        <v>3623</v>
      </c>
      <c r="B1665" s="123" t="s">
        <v>2168</v>
      </c>
      <c r="C1665" s="123" t="s">
        <v>1262</v>
      </c>
      <c r="D1665" s="123" t="s">
        <v>1263</v>
      </c>
      <c r="E1665" s="123" t="s">
        <v>3454</v>
      </c>
      <c r="F1665" s="124">
        <v>66406667</v>
      </c>
      <c r="G1665" s="124">
        <v>66406666</v>
      </c>
      <c r="H1665" s="124">
        <v>51000000</v>
      </c>
      <c r="I1665" s="125" t="s">
        <v>518</v>
      </c>
      <c r="J1665" s="125" t="s">
        <v>1265</v>
      </c>
    </row>
    <row r="1666" spans="1:10" hidden="1" x14ac:dyDescent="0.2">
      <c r="A1666" s="123" t="s">
        <v>3624</v>
      </c>
      <c r="B1666" s="123" t="s">
        <v>2578</v>
      </c>
      <c r="C1666" s="123" t="s">
        <v>1262</v>
      </c>
      <c r="D1666" s="123" t="s">
        <v>1263</v>
      </c>
      <c r="E1666" s="123" t="s">
        <v>3454</v>
      </c>
      <c r="F1666" s="124">
        <v>557523333</v>
      </c>
      <c r="G1666" s="124">
        <v>556273335</v>
      </c>
      <c r="H1666" s="124">
        <v>360970000</v>
      </c>
      <c r="I1666" s="125" t="s">
        <v>518</v>
      </c>
      <c r="J1666" s="125" t="s">
        <v>1265</v>
      </c>
    </row>
    <row r="1667" spans="1:10" hidden="1" x14ac:dyDescent="0.2">
      <c r="A1667" s="123" t="s">
        <v>3624</v>
      </c>
      <c r="B1667" s="123" t="s">
        <v>2578</v>
      </c>
      <c r="C1667" s="123" t="s">
        <v>1276</v>
      </c>
      <c r="D1667" s="123" t="s">
        <v>1277</v>
      </c>
      <c r="E1667" s="123" t="s">
        <v>3454</v>
      </c>
      <c r="F1667" s="124">
        <v>35110000</v>
      </c>
      <c r="G1667" s="124">
        <v>0</v>
      </c>
      <c r="H1667" s="124">
        <v>0</v>
      </c>
      <c r="I1667" s="125" t="s">
        <v>518</v>
      </c>
      <c r="J1667" s="125" t="s">
        <v>1265</v>
      </c>
    </row>
    <row r="1668" spans="1:10" hidden="1" x14ac:dyDescent="0.2">
      <c r="A1668" s="123" t="s">
        <v>3625</v>
      </c>
      <c r="B1668" s="123" t="s">
        <v>3626</v>
      </c>
      <c r="C1668" s="123" t="s">
        <v>1248</v>
      </c>
      <c r="D1668" s="123" t="s">
        <v>1248</v>
      </c>
      <c r="E1668" s="123" t="s">
        <v>1248</v>
      </c>
      <c r="F1668" s="124">
        <v>22677296458.099998</v>
      </c>
      <c r="G1668" s="124">
        <v>20728038953.66</v>
      </c>
      <c r="H1668" s="124">
        <v>16848770163.99</v>
      </c>
      <c r="I1668" s="125"/>
      <c r="J1668" s="125"/>
    </row>
    <row r="1669" spans="1:10" hidden="1" x14ac:dyDescent="0.2">
      <c r="A1669" s="123" t="s">
        <v>3627</v>
      </c>
      <c r="B1669" s="123" t="s">
        <v>2823</v>
      </c>
      <c r="C1669" s="123" t="s">
        <v>1248</v>
      </c>
      <c r="D1669" s="123" t="s">
        <v>1248</v>
      </c>
      <c r="E1669" s="123" t="s">
        <v>1248</v>
      </c>
      <c r="F1669" s="124">
        <v>22677296458.099998</v>
      </c>
      <c r="G1669" s="124">
        <v>20728038953.66</v>
      </c>
      <c r="H1669" s="124">
        <v>16848770163.99</v>
      </c>
      <c r="I1669" s="125"/>
      <c r="J1669" s="125"/>
    </row>
    <row r="1670" spans="1:10" hidden="1" x14ac:dyDescent="0.2">
      <c r="A1670" s="123" t="s">
        <v>3628</v>
      </c>
      <c r="B1670" s="123" t="s">
        <v>3629</v>
      </c>
      <c r="C1670" s="123" t="s">
        <v>1248</v>
      </c>
      <c r="D1670" s="123" t="s">
        <v>1248</v>
      </c>
      <c r="E1670" s="123" t="s">
        <v>1248</v>
      </c>
      <c r="F1670" s="124">
        <v>0</v>
      </c>
      <c r="G1670" s="124">
        <v>0</v>
      </c>
      <c r="H1670" s="124">
        <v>0</v>
      </c>
      <c r="I1670" s="125"/>
      <c r="J1670" s="125"/>
    </row>
    <row r="1671" spans="1:10" ht="10.5" hidden="1" x14ac:dyDescent="0.25">
      <c r="A1671" s="126" t="s">
        <v>3630</v>
      </c>
      <c r="B1671" s="126" t="s">
        <v>3631</v>
      </c>
      <c r="C1671" s="126" t="s">
        <v>1248</v>
      </c>
      <c r="D1671" s="126" t="s">
        <v>1248</v>
      </c>
      <c r="E1671" s="126" t="s">
        <v>1248</v>
      </c>
      <c r="F1671" s="127">
        <v>0</v>
      </c>
      <c r="G1671" s="127">
        <v>0</v>
      </c>
      <c r="H1671" s="127">
        <v>0</v>
      </c>
      <c r="I1671" s="128" t="s">
        <v>502</v>
      </c>
      <c r="J1671" s="128" t="s">
        <v>10</v>
      </c>
    </row>
    <row r="1672" spans="1:10" hidden="1" x14ac:dyDescent="0.2">
      <c r="A1672" s="123" t="s">
        <v>3632</v>
      </c>
      <c r="B1672" s="123" t="s">
        <v>3633</v>
      </c>
      <c r="C1672" s="123" t="s">
        <v>1292</v>
      </c>
      <c r="D1672" s="123" t="s">
        <v>1293</v>
      </c>
      <c r="E1672" s="123" t="s">
        <v>3454</v>
      </c>
      <c r="F1672" s="124">
        <v>0</v>
      </c>
      <c r="G1672" s="124">
        <v>0</v>
      </c>
      <c r="H1672" s="124">
        <v>0</v>
      </c>
      <c r="I1672" s="125" t="s">
        <v>502</v>
      </c>
      <c r="J1672" s="125" t="s">
        <v>1265</v>
      </c>
    </row>
    <row r="1673" spans="1:10" ht="10.5" hidden="1" x14ac:dyDescent="0.25">
      <c r="A1673" s="126" t="s">
        <v>3634</v>
      </c>
      <c r="B1673" s="126" t="s">
        <v>3635</v>
      </c>
      <c r="C1673" s="126" t="s">
        <v>1248</v>
      </c>
      <c r="D1673" s="126" t="s">
        <v>1248</v>
      </c>
      <c r="E1673" s="126" t="s">
        <v>1248</v>
      </c>
      <c r="F1673" s="127">
        <v>0</v>
      </c>
      <c r="G1673" s="127">
        <v>0</v>
      </c>
      <c r="H1673" s="127">
        <v>0</v>
      </c>
      <c r="I1673" s="128" t="s">
        <v>502</v>
      </c>
      <c r="J1673" s="128" t="s">
        <v>10</v>
      </c>
    </row>
    <row r="1674" spans="1:10" hidden="1" x14ac:dyDescent="0.2">
      <c r="A1674" s="123" t="s">
        <v>3636</v>
      </c>
      <c r="B1674" s="123" t="s">
        <v>3637</v>
      </c>
      <c r="C1674" s="123" t="s">
        <v>1292</v>
      </c>
      <c r="D1674" s="123" t="s">
        <v>1293</v>
      </c>
      <c r="E1674" s="123" t="s">
        <v>1541</v>
      </c>
      <c r="F1674" s="124">
        <v>0</v>
      </c>
      <c r="G1674" s="124">
        <v>0</v>
      </c>
      <c r="H1674" s="124">
        <v>0</v>
      </c>
      <c r="I1674" s="125" t="s">
        <v>502</v>
      </c>
      <c r="J1674" s="125" t="s">
        <v>1265</v>
      </c>
    </row>
    <row r="1675" spans="1:10" hidden="1" x14ac:dyDescent="0.2">
      <c r="A1675" s="123" t="s">
        <v>3636</v>
      </c>
      <c r="B1675" s="123" t="s">
        <v>3638</v>
      </c>
      <c r="C1675" s="123" t="s">
        <v>1262</v>
      </c>
      <c r="D1675" s="123" t="s">
        <v>1263</v>
      </c>
      <c r="E1675" s="123" t="s">
        <v>1541</v>
      </c>
      <c r="F1675" s="124">
        <v>0</v>
      </c>
      <c r="G1675" s="124">
        <v>0</v>
      </c>
      <c r="H1675" s="124">
        <v>0</v>
      </c>
      <c r="I1675" s="125" t="s">
        <v>502</v>
      </c>
      <c r="J1675" s="125" t="s">
        <v>1265</v>
      </c>
    </row>
    <row r="1676" spans="1:10" hidden="1" x14ac:dyDescent="0.2">
      <c r="A1676" s="123" t="s">
        <v>3639</v>
      </c>
      <c r="B1676" s="123" t="s">
        <v>3640</v>
      </c>
      <c r="C1676" s="123" t="s">
        <v>1248</v>
      </c>
      <c r="D1676" s="123" t="s">
        <v>1248</v>
      </c>
      <c r="E1676" s="123" t="s">
        <v>1248</v>
      </c>
      <c r="F1676" s="124">
        <v>3259516333.0300002</v>
      </c>
      <c r="G1676" s="124">
        <v>2322083670</v>
      </c>
      <c r="H1676" s="124">
        <v>1740947000</v>
      </c>
      <c r="I1676" s="125"/>
      <c r="J1676" s="125"/>
    </row>
    <row r="1677" spans="1:10" ht="10.5" hidden="1" x14ac:dyDescent="0.25">
      <c r="A1677" s="126" t="s">
        <v>3641</v>
      </c>
      <c r="B1677" s="126" t="s">
        <v>3642</v>
      </c>
      <c r="C1677" s="126" t="s">
        <v>1248</v>
      </c>
      <c r="D1677" s="126" t="s">
        <v>1248</v>
      </c>
      <c r="E1677" s="126" t="s">
        <v>1248</v>
      </c>
      <c r="F1677" s="127">
        <v>3259516333.0300002</v>
      </c>
      <c r="G1677" s="127">
        <v>2322083670</v>
      </c>
      <c r="H1677" s="127">
        <v>1740947000</v>
      </c>
      <c r="I1677" s="128" t="s">
        <v>515</v>
      </c>
      <c r="J1677" s="128" t="s">
        <v>10</v>
      </c>
    </row>
    <row r="1678" spans="1:10" hidden="1" x14ac:dyDescent="0.2">
      <c r="A1678" s="123" t="s">
        <v>3643</v>
      </c>
      <c r="B1678" s="123" t="s">
        <v>1391</v>
      </c>
      <c r="C1678" s="123" t="s">
        <v>1262</v>
      </c>
      <c r="D1678" s="123" t="s">
        <v>1263</v>
      </c>
      <c r="E1678" s="123" t="s">
        <v>1541</v>
      </c>
      <c r="F1678" s="124">
        <v>295454766</v>
      </c>
      <c r="G1678" s="124">
        <v>282400000</v>
      </c>
      <c r="H1678" s="124">
        <v>249200000</v>
      </c>
      <c r="I1678" s="125" t="s">
        <v>515</v>
      </c>
      <c r="J1678" s="125" t="s">
        <v>1265</v>
      </c>
    </row>
    <row r="1679" spans="1:10" hidden="1" x14ac:dyDescent="0.2">
      <c r="A1679" s="123" t="s">
        <v>3643</v>
      </c>
      <c r="B1679" s="123" t="s">
        <v>1391</v>
      </c>
      <c r="C1679" s="123" t="s">
        <v>1276</v>
      </c>
      <c r="D1679" s="123" t="s">
        <v>1277</v>
      </c>
      <c r="E1679" s="123" t="s">
        <v>1541</v>
      </c>
      <c r="F1679" s="124">
        <v>300000000</v>
      </c>
      <c r="G1679" s="124">
        <v>281903334</v>
      </c>
      <c r="H1679" s="124">
        <v>142700000</v>
      </c>
      <c r="I1679" s="125" t="s">
        <v>515</v>
      </c>
      <c r="J1679" s="125" t="s">
        <v>1265</v>
      </c>
    </row>
    <row r="1680" spans="1:10" hidden="1" x14ac:dyDescent="0.2">
      <c r="A1680" s="123" t="s">
        <v>3644</v>
      </c>
      <c r="B1680" s="123" t="s">
        <v>1772</v>
      </c>
      <c r="C1680" s="123" t="s">
        <v>1262</v>
      </c>
      <c r="D1680" s="123" t="s">
        <v>1263</v>
      </c>
      <c r="E1680" s="123" t="s">
        <v>1541</v>
      </c>
      <c r="F1680" s="124">
        <v>151200000</v>
      </c>
      <c r="G1680" s="124">
        <v>147200000</v>
      </c>
      <c r="H1680" s="124">
        <v>147200000</v>
      </c>
      <c r="I1680" s="125" t="s">
        <v>515</v>
      </c>
      <c r="J1680" s="125" t="s">
        <v>1265</v>
      </c>
    </row>
    <row r="1681" spans="1:10" hidden="1" x14ac:dyDescent="0.2">
      <c r="A1681" s="123" t="s">
        <v>3644</v>
      </c>
      <c r="B1681" s="123" t="s">
        <v>1772</v>
      </c>
      <c r="C1681" s="123" t="s">
        <v>1276</v>
      </c>
      <c r="D1681" s="123" t="s">
        <v>1277</v>
      </c>
      <c r="E1681" s="123" t="s">
        <v>1541</v>
      </c>
      <c r="F1681" s="124">
        <v>209232844</v>
      </c>
      <c r="G1681" s="124">
        <v>192380000</v>
      </c>
      <c r="H1681" s="124">
        <v>120500000</v>
      </c>
      <c r="I1681" s="125" t="s">
        <v>515</v>
      </c>
      <c r="J1681" s="125" t="s">
        <v>1265</v>
      </c>
    </row>
    <row r="1682" spans="1:10" hidden="1" x14ac:dyDescent="0.2">
      <c r="A1682" s="123" t="s">
        <v>3645</v>
      </c>
      <c r="B1682" s="123" t="s">
        <v>2564</v>
      </c>
      <c r="C1682" s="123" t="s">
        <v>1262</v>
      </c>
      <c r="D1682" s="123" t="s">
        <v>1263</v>
      </c>
      <c r="E1682" s="123" t="s">
        <v>1541</v>
      </c>
      <c r="F1682" s="124">
        <v>163800000</v>
      </c>
      <c r="G1682" s="124">
        <v>161500000</v>
      </c>
      <c r="H1682" s="124">
        <v>161500000</v>
      </c>
      <c r="I1682" s="125" t="s">
        <v>515</v>
      </c>
      <c r="J1682" s="125" t="s">
        <v>1265</v>
      </c>
    </row>
    <row r="1683" spans="1:10" hidden="1" x14ac:dyDescent="0.2">
      <c r="A1683" s="123" t="s">
        <v>3645</v>
      </c>
      <c r="B1683" s="123" t="s">
        <v>2564</v>
      </c>
      <c r="C1683" s="123" t="s">
        <v>1276</v>
      </c>
      <c r="D1683" s="123" t="s">
        <v>1277</v>
      </c>
      <c r="E1683" s="123" t="s">
        <v>1541</v>
      </c>
      <c r="F1683" s="124">
        <v>250000000</v>
      </c>
      <c r="G1683" s="124">
        <v>141293333</v>
      </c>
      <c r="H1683" s="124">
        <v>78400000</v>
      </c>
      <c r="I1683" s="125" t="s">
        <v>515</v>
      </c>
      <c r="J1683" s="125" t="s">
        <v>1265</v>
      </c>
    </row>
    <row r="1684" spans="1:10" hidden="1" x14ac:dyDescent="0.2">
      <c r="A1684" s="123" t="s">
        <v>3646</v>
      </c>
      <c r="B1684" s="123" t="s">
        <v>1618</v>
      </c>
      <c r="C1684" s="123" t="s">
        <v>1262</v>
      </c>
      <c r="D1684" s="123" t="s">
        <v>1263</v>
      </c>
      <c r="E1684" s="123" t="s">
        <v>1541</v>
      </c>
      <c r="F1684" s="124">
        <v>627439847</v>
      </c>
      <c r="G1684" s="124">
        <v>522697000</v>
      </c>
      <c r="H1684" s="124">
        <v>522697000</v>
      </c>
      <c r="I1684" s="125" t="s">
        <v>515</v>
      </c>
      <c r="J1684" s="125" t="s">
        <v>1265</v>
      </c>
    </row>
    <row r="1685" spans="1:10" hidden="1" x14ac:dyDescent="0.2">
      <c r="A1685" s="123" t="s">
        <v>3646</v>
      </c>
      <c r="B1685" s="123" t="s">
        <v>1618</v>
      </c>
      <c r="C1685" s="123" t="s">
        <v>1276</v>
      </c>
      <c r="D1685" s="123" t="s">
        <v>1277</v>
      </c>
      <c r="E1685" s="123" t="s">
        <v>1541</v>
      </c>
      <c r="F1685" s="124">
        <v>1040767156</v>
      </c>
      <c r="G1685" s="124">
        <v>499210003</v>
      </c>
      <c r="H1685" s="124">
        <v>315250000</v>
      </c>
      <c r="I1685" s="125" t="s">
        <v>515</v>
      </c>
      <c r="J1685" s="125" t="s">
        <v>1265</v>
      </c>
    </row>
    <row r="1686" spans="1:10" hidden="1" x14ac:dyDescent="0.2">
      <c r="A1686" s="123" t="s">
        <v>3647</v>
      </c>
      <c r="B1686" s="123" t="s">
        <v>1778</v>
      </c>
      <c r="C1686" s="123" t="s">
        <v>1262</v>
      </c>
      <c r="D1686" s="123" t="s">
        <v>1263</v>
      </c>
      <c r="E1686" s="123" t="s">
        <v>1541</v>
      </c>
      <c r="F1686" s="124">
        <v>99375000</v>
      </c>
      <c r="G1686" s="124">
        <v>90000000</v>
      </c>
      <c r="H1686" s="124">
        <v>0</v>
      </c>
      <c r="I1686" s="125" t="s">
        <v>515</v>
      </c>
      <c r="J1686" s="125" t="s">
        <v>1265</v>
      </c>
    </row>
    <row r="1687" spans="1:10" hidden="1" x14ac:dyDescent="0.2">
      <c r="A1687" s="123" t="s">
        <v>3648</v>
      </c>
      <c r="B1687" s="123" t="s">
        <v>1333</v>
      </c>
      <c r="C1687" s="123" t="s">
        <v>1276</v>
      </c>
      <c r="D1687" s="123" t="s">
        <v>1277</v>
      </c>
      <c r="E1687" s="123" t="s">
        <v>1541</v>
      </c>
      <c r="F1687" s="124">
        <v>22246720.030000001</v>
      </c>
      <c r="G1687" s="124">
        <v>0</v>
      </c>
      <c r="H1687" s="124">
        <v>0</v>
      </c>
      <c r="I1687" s="125" t="s">
        <v>515</v>
      </c>
      <c r="J1687" s="125" t="s">
        <v>1265</v>
      </c>
    </row>
    <row r="1688" spans="1:10" hidden="1" x14ac:dyDescent="0.2">
      <c r="A1688" s="123" t="s">
        <v>3649</v>
      </c>
      <c r="B1688" s="123" t="s">
        <v>3650</v>
      </c>
      <c r="C1688" s="123" t="s">
        <v>1262</v>
      </c>
      <c r="D1688" s="123" t="s">
        <v>1263</v>
      </c>
      <c r="E1688" s="123" t="s">
        <v>1541</v>
      </c>
      <c r="F1688" s="124">
        <v>100000000</v>
      </c>
      <c r="G1688" s="124">
        <v>3500000</v>
      </c>
      <c r="H1688" s="124">
        <v>3500000</v>
      </c>
      <c r="I1688" s="125" t="s">
        <v>515</v>
      </c>
      <c r="J1688" s="125" t="s">
        <v>1265</v>
      </c>
    </row>
    <row r="1689" spans="1:10" hidden="1" x14ac:dyDescent="0.2">
      <c r="A1689" s="123" t="s">
        <v>3651</v>
      </c>
      <c r="B1689" s="123" t="s">
        <v>3652</v>
      </c>
      <c r="C1689" s="123" t="s">
        <v>1248</v>
      </c>
      <c r="D1689" s="123" t="s">
        <v>1248</v>
      </c>
      <c r="E1689" s="123" t="s">
        <v>1248</v>
      </c>
      <c r="F1689" s="124">
        <v>1900014870.8900001</v>
      </c>
      <c r="G1689" s="124">
        <v>1827026917</v>
      </c>
      <c r="H1689" s="124">
        <v>1492363058</v>
      </c>
      <c r="I1689" s="125"/>
      <c r="J1689" s="125"/>
    </row>
    <row r="1690" spans="1:10" ht="10.5" hidden="1" x14ac:dyDescent="0.25">
      <c r="A1690" s="126" t="s">
        <v>3653</v>
      </c>
      <c r="B1690" s="126" t="s">
        <v>3654</v>
      </c>
      <c r="C1690" s="126" t="s">
        <v>1248</v>
      </c>
      <c r="D1690" s="126" t="s">
        <v>1248</v>
      </c>
      <c r="E1690" s="126" t="s">
        <v>1248</v>
      </c>
      <c r="F1690" s="127">
        <v>1900014870.8900001</v>
      </c>
      <c r="G1690" s="127">
        <v>1827026917</v>
      </c>
      <c r="H1690" s="127">
        <v>1492363058</v>
      </c>
      <c r="I1690" s="128" t="s">
        <v>514</v>
      </c>
      <c r="J1690" s="128" t="s">
        <v>10</v>
      </c>
    </row>
    <row r="1691" spans="1:10" hidden="1" x14ac:dyDescent="0.2">
      <c r="A1691" s="123" t="s">
        <v>3655</v>
      </c>
      <c r="B1691" s="123" t="s">
        <v>1871</v>
      </c>
      <c r="C1691" s="123" t="s">
        <v>1262</v>
      </c>
      <c r="D1691" s="123" t="s">
        <v>1263</v>
      </c>
      <c r="E1691" s="123" t="s">
        <v>3454</v>
      </c>
      <c r="F1691" s="124">
        <v>59903621.890000001</v>
      </c>
      <c r="G1691" s="124">
        <v>49690668</v>
      </c>
      <c r="H1691" s="124">
        <v>19451810</v>
      </c>
      <c r="I1691" s="125" t="s">
        <v>514</v>
      </c>
      <c r="J1691" s="125" t="s">
        <v>1265</v>
      </c>
    </row>
    <row r="1692" spans="1:10" hidden="1" x14ac:dyDescent="0.2">
      <c r="A1692" s="123" t="s">
        <v>3656</v>
      </c>
      <c r="B1692" s="123" t="s">
        <v>3657</v>
      </c>
      <c r="C1692" s="123" t="s">
        <v>1262</v>
      </c>
      <c r="D1692" s="123" t="s">
        <v>1263</v>
      </c>
      <c r="E1692" s="123" t="s">
        <v>1541</v>
      </c>
      <c r="F1692" s="124">
        <v>51000000</v>
      </c>
      <c r="G1692" s="124">
        <v>51000000</v>
      </c>
      <c r="H1692" s="124">
        <v>43500000</v>
      </c>
      <c r="I1692" s="125" t="s">
        <v>514</v>
      </c>
      <c r="J1692" s="125" t="s">
        <v>1265</v>
      </c>
    </row>
    <row r="1693" spans="1:10" hidden="1" x14ac:dyDescent="0.2">
      <c r="A1693" s="123" t="s">
        <v>3658</v>
      </c>
      <c r="B1693" s="123" t="s">
        <v>2097</v>
      </c>
      <c r="C1693" s="123" t="s">
        <v>1262</v>
      </c>
      <c r="D1693" s="123" t="s">
        <v>1263</v>
      </c>
      <c r="E1693" s="123" t="s">
        <v>1541</v>
      </c>
      <c r="F1693" s="124">
        <v>831095249</v>
      </c>
      <c r="G1693" s="124">
        <v>805945249</v>
      </c>
      <c r="H1693" s="124">
        <v>616795248</v>
      </c>
      <c r="I1693" s="125" t="s">
        <v>514</v>
      </c>
      <c r="J1693" s="125" t="s">
        <v>1265</v>
      </c>
    </row>
    <row r="1694" spans="1:10" hidden="1" x14ac:dyDescent="0.2">
      <c r="A1694" s="123" t="s">
        <v>3659</v>
      </c>
      <c r="B1694" s="123" t="s">
        <v>3622</v>
      </c>
      <c r="C1694" s="123" t="s">
        <v>1262</v>
      </c>
      <c r="D1694" s="123" t="s">
        <v>1263</v>
      </c>
      <c r="E1694" s="123" t="s">
        <v>1541</v>
      </c>
      <c r="F1694" s="124">
        <v>367372000</v>
      </c>
      <c r="G1694" s="124">
        <v>333047000</v>
      </c>
      <c r="H1694" s="124">
        <v>237272000</v>
      </c>
      <c r="I1694" s="125" t="s">
        <v>514</v>
      </c>
      <c r="J1694" s="125" t="s">
        <v>1265</v>
      </c>
    </row>
    <row r="1695" spans="1:10" hidden="1" x14ac:dyDescent="0.2">
      <c r="A1695" s="123" t="s">
        <v>3660</v>
      </c>
      <c r="B1695" s="123" t="s">
        <v>3661</v>
      </c>
      <c r="C1695" s="123" t="s">
        <v>1262</v>
      </c>
      <c r="D1695" s="123" t="s">
        <v>1263</v>
      </c>
      <c r="E1695" s="123" t="s">
        <v>1541</v>
      </c>
      <c r="F1695" s="124">
        <v>12988000</v>
      </c>
      <c r="G1695" s="124">
        <v>12988000</v>
      </c>
      <c r="H1695" s="124">
        <v>12988000</v>
      </c>
      <c r="I1695" s="125" t="s">
        <v>514</v>
      </c>
      <c r="J1695" s="125" t="s">
        <v>1265</v>
      </c>
    </row>
    <row r="1696" spans="1:10" hidden="1" x14ac:dyDescent="0.2">
      <c r="A1696" s="123" t="s">
        <v>3662</v>
      </c>
      <c r="B1696" s="123" t="s">
        <v>3663</v>
      </c>
      <c r="C1696" s="123" t="s">
        <v>1262</v>
      </c>
      <c r="D1696" s="123" t="s">
        <v>1263</v>
      </c>
      <c r="E1696" s="123" t="s">
        <v>1541</v>
      </c>
      <c r="F1696" s="124">
        <v>36840000</v>
      </c>
      <c r="G1696" s="124">
        <v>36840000</v>
      </c>
      <c r="H1696" s="124">
        <v>36840000</v>
      </c>
      <c r="I1696" s="125" t="s">
        <v>514</v>
      </c>
      <c r="J1696" s="125" t="s">
        <v>1265</v>
      </c>
    </row>
    <row r="1697" spans="1:10" hidden="1" x14ac:dyDescent="0.2">
      <c r="A1697" s="123" t="s">
        <v>3664</v>
      </c>
      <c r="B1697" s="123" t="s">
        <v>3665</v>
      </c>
      <c r="C1697" s="123" t="s">
        <v>1262</v>
      </c>
      <c r="D1697" s="123" t="s">
        <v>1263</v>
      </c>
      <c r="E1697" s="123" t="s">
        <v>1541</v>
      </c>
      <c r="F1697" s="124">
        <v>398871000</v>
      </c>
      <c r="G1697" s="124">
        <v>398871000</v>
      </c>
      <c r="H1697" s="124">
        <v>398871000</v>
      </c>
      <c r="I1697" s="125" t="s">
        <v>514</v>
      </c>
      <c r="J1697" s="125" t="s">
        <v>1265</v>
      </c>
    </row>
    <row r="1698" spans="1:10" hidden="1" x14ac:dyDescent="0.2">
      <c r="A1698" s="123" t="s">
        <v>3666</v>
      </c>
      <c r="B1698" s="123" t="s">
        <v>3667</v>
      </c>
      <c r="C1698" s="123" t="s">
        <v>1262</v>
      </c>
      <c r="D1698" s="123" t="s">
        <v>1263</v>
      </c>
      <c r="E1698" s="123" t="s">
        <v>1541</v>
      </c>
      <c r="F1698" s="124">
        <v>44309000</v>
      </c>
      <c r="G1698" s="124">
        <v>44309000</v>
      </c>
      <c r="H1698" s="124">
        <v>44309000</v>
      </c>
      <c r="I1698" s="125" t="s">
        <v>514</v>
      </c>
      <c r="J1698" s="125" t="s">
        <v>1265</v>
      </c>
    </row>
    <row r="1699" spans="1:10" hidden="1" x14ac:dyDescent="0.2">
      <c r="A1699" s="123" t="s">
        <v>3668</v>
      </c>
      <c r="B1699" s="123" t="s">
        <v>3669</v>
      </c>
      <c r="C1699" s="123" t="s">
        <v>1262</v>
      </c>
      <c r="D1699" s="123" t="s">
        <v>1263</v>
      </c>
      <c r="E1699" s="123" t="s">
        <v>1541</v>
      </c>
      <c r="F1699" s="124">
        <v>7100000</v>
      </c>
      <c r="G1699" s="124">
        <v>7100000</v>
      </c>
      <c r="H1699" s="124">
        <v>7100000</v>
      </c>
      <c r="I1699" s="125" t="s">
        <v>514</v>
      </c>
      <c r="J1699" s="125" t="s">
        <v>1265</v>
      </c>
    </row>
    <row r="1700" spans="1:10" hidden="1" x14ac:dyDescent="0.2">
      <c r="A1700" s="123" t="s">
        <v>3670</v>
      </c>
      <c r="B1700" s="123" t="s">
        <v>3671</v>
      </c>
      <c r="C1700" s="123" t="s">
        <v>1262</v>
      </c>
      <c r="D1700" s="123" t="s">
        <v>1263</v>
      </c>
      <c r="E1700" s="123" t="s">
        <v>1541</v>
      </c>
      <c r="F1700" s="124">
        <v>3250000</v>
      </c>
      <c r="G1700" s="124">
        <v>3250000</v>
      </c>
      <c r="H1700" s="124">
        <v>3250000</v>
      </c>
      <c r="I1700" s="125" t="s">
        <v>514</v>
      </c>
      <c r="J1700" s="125" t="s">
        <v>1265</v>
      </c>
    </row>
    <row r="1701" spans="1:10" hidden="1" x14ac:dyDescent="0.2">
      <c r="A1701" s="123" t="s">
        <v>3672</v>
      </c>
      <c r="B1701" s="123" t="s">
        <v>3673</v>
      </c>
      <c r="C1701" s="123" t="s">
        <v>1262</v>
      </c>
      <c r="D1701" s="123" t="s">
        <v>1263</v>
      </c>
      <c r="E1701" s="123" t="s">
        <v>1541</v>
      </c>
      <c r="F1701" s="124">
        <v>39286000</v>
      </c>
      <c r="G1701" s="124">
        <v>39286000</v>
      </c>
      <c r="H1701" s="124">
        <v>39286000</v>
      </c>
      <c r="I1701" s="125" t="s">
        <v>514</v>
      </c>
      <c r="J1701" s="125" t="s">
        <v>1265</v>
      </c>
    </row>
    <row r="1702" spans="1:10" hidden="1" x14ac:dyDescent="0.2">
      <c r="A1702" s="123" t="s">
        <v>3674</v>
      </c>
      <c r="B1702" s="123" t="s">
        <v>3675</v>
      </c>
      <c r="C1702" s="123" t="s">
        <v>1262</v>
      </c>
      <c r="D1702" s="123" t="s">
        <v>1263</v>
      </c>
      <c r="E1702" s="123" t="s">
        <v>1541</v>
      </c>
      <c r="F1702" s="124">
        <v>48000000</v>
      </c>
      <c r="G1702" s="124">
        <v>44700000</v>
      </c>
      <c r="H1702" s="124">
        <v>32700000</v>
      </c>
      <c r="I1702" s="125" t="s">
        <v>514</v>
      </c>
      <c r="J1702" s="125" t="s">
        <v>1265</v>
      </c>
    </row>
    <row r="1703" spans="1:10" hidden="1" x14ac:dyDescent="0.2">
      <c r="A1703" s="123" t="s">
        <v>3676</v>
      </c>
      <c r="B1703" s="123" t="s">
        <v>3677</v>
      </c>
      <c r="C1703" s="123" t="s">
        <v>1248</v>
      </c>
      <c r="D1703" s="123" t="s">
        <v>1248</v>
      </c>
      <c r="E1703" s="123" t="s">
        <v>1248</v>
      </c>
      <c r="F1703" s="124">
        <v>11177076578.67</v>
      </c>
      <c r="G1703" s="124">
        <v>10602053358.66</v>
      </c>
      <c r="H1703" s="124">
        <v>8501079255.9899998</v>
      </c>
      <c r="I1703" s="125"/>
      <c r="J1703" s="125"/>
    </row>
    <row r="1704" spans="1:10" ht="10.5" hidden="1" x14ac:dyDescent="0.25">
      <c r="A1704" s="126" t="s">
        <v>3678</v>
      </c>
      <c r="B1704" s="126" t="s">
        <v>3679</v>
      </c>
      <c r="C1704" s="126" t="s">
        <v>1248</v>
      </c>
      <c r="D1704" s="126" t="s">
        <v>1248</v>
      </c>
      <c r="E1704" s="126" t="s">
        <v>1248</v>
      </c>
      <c r="F1704" s="127">
        <v>10337076578.66</v>
      </c>
      <c r="G1704" s="127">
        <v>10019088427.66</v>
      </c>
      <c r="H1704" s="127">
        <v>8501079255.9899998</v>
      </c>
      <c r="I1704" s="128" t="s">
        <v>511</v>
      </c>
      <c r="J1704" s="128" t="s">
        <v>10</v>
      </c>
    </row>
    <row r="1705" spans="1:10" hidden="1" x14ac:dyDescent="0.2">
      <c r="A1705" s="123" t="s">
        <v>3680</v>
      </c>
      <c r="B1705" s="123" t="s">
        <v>2553</v>
      </c>
      <c r="C1705" s="123" t="s">
        <v>1262</v>
      </c>
      <c r="D1705" s="123" t="s">
        <v>1263</v>
      </c>
      <c r="E1705" s="123" t="s">
        <v>1541</v>
      </c>
      <c r="F1705" s="124">
        <v>65000000</v>
      </c>
      <c r="G1705" s="124">
        <v>58500000</v>
      </c>
      <c r="H1705" s="124">
        <v>49500000</v>
      </c>
      <c r="I1705" s="125" t="s">
        <v>511</v>
      </c>
      <c r="J1705" s="125" t="s">
        <v>1265</v>
      </c>
    </row>
    <row r="1706" spans="1:10" hidden="1" x14ac:dyDescent="0.2">
      <c r="A1706" s="123" t="s">
        <v>3680</v>
      </c>
      <c r="B1706" s="123" t="s">
        <v>2553</v>
      </c>
      <c r="C1706" s="123" t="s">
        <v>1276</v>
      </c>
      <c r="D1706" s="123" t="s">
        <v>1277</v>
      </c>
      <c r="E1706" s="123" t="s">
        <v>1541</v>
      </c>
      <c r="F1706" s="124">
        <v>6000000</v>
      </c>
      <c r="G1706" s="124">
        <v>0</v>
      </c>
      <c r="H1706" s="124">
        <v>0</v>
      </c>
      <c r="I1706" s="125" t="s">
        <v>511</v>
      </c>
      <c r="J1706" s="125" t="s">
        <v>1265</v>
      </c>
    </row>
    <row r="1707" spans="1:10" hidden="1" x14ac:dyDescent="0.2">
      <c r="A1707" s="123" t="s">
        <v>3681</v>
      </c>
      <c r="B1707" s="123" t="s">
        <v>1388</v>
      </c>
      <c r="C1707" s="123" t="s">
        <v>1262</v>
      </c>
      <c r="D1707" s="123" t="s">
        <v>1263</v>
      </c>
      <c r="E1707" s="123" t="s">
        <v>1541</v>
      </c>
      <c r="F1707" s="124">
        <v>256200000</v>
      </c>
      <c r="G1707" s="124">
        <v>253800000</v>
      </c>
      <c r="H1707" s="124">
        <v>247800000</v>
      </c>
      <c r="I1707" s="125" t="s">
        <v>511</v>
      </c>
      <c r="J1707" s="125" t="s">
        <v>1265</v>
      </c>
    </row>
    <row r="1708" spans="1:10" hidden="1" x14ac:dyDescent="0.2">
      <c r="A1708" s="123" t="s">
        <v>3682</v>
      </c>
      <c r="B1708" s="123" t="s">
        <v>1391</v>
      </c>
      <c r="C1708" s="123" t="s">
        <v>1262</v>
      </c>
      <c r="D1708" s="123" t="s">
        <v>1263</v>
      </c>
      <c r="E1708" s="123" t="s">
        <v>1541</v>
      </c>
      <c r="F1708" s="124">
        <v>542000000</v>
      </c>
      <c r="G1708" s="124">
        <v>542000000</v>
      </c>
      <c r="H1708" s="124">
        <v>531110000</v>
      </c>
      <c r="I1708" s="125" t="s">
        <v>511</v>
      </c>
      <c r="J1708" s="125" t="s">
        <v>1265</v>
      </c>
    </row>
    <row r="1709" spans="1:10" hidden="1" x14ac:dyDescent="0.2">
      <c r="A1709" s="123" t="s">
        <v>3682</v>
      </c>
      <c r="B1709" s="123" t="s">
        <v>1391</v>
      </c>
      <c r="C1709" s="123" t="s">
        <v>1276</v>
      </c>
      <c r="D1709" s="123" t="s">
        <v>1277</v>
      </c>
      <c r="E1709" s="123" t="s">
        <v>1541</v>
      </c>
      <c r="F1709" s="124">
        <v>207050000</v>
      </c>
      <c r="G1709" s="124">
        <v>182300000</v>
      </c>
      <c r="H1709" s="124">
        <v>143500000</v>
      </c>
      <c r="I1709" s="125" t="s">
        <v>511</v>
      </c>
      <c r="J1709" s="125" t="s">
        <v>1265</v>
      </c>
    </row>
    <row r="1710" spans="1:10" hidden="1" x14ac:dyDescent="0.2">
      <c r="A1710" s="123" t="s">
        <v>3683</v>
      </c>
      <c r="B1710" s="123" t="s">
        <v>1397</v>
      </c>
      <c r="C1710" s="123" t="s">
        <v>1262</v>
      </c>
      <c r="D1710" s="123" t="s">
        <v>1263</v>
      </c>
      <c r="E1710" s="123" t="s">
        <v>1541</v>
      </c>
      <c r="F1710" s="124">
        <v>312500000</v>
      </c>
      <c r="G1710" s="124">
        <v>298700000</v>
      </c>
      <c r="H1710" s="124">
        <v>298700000</v>
      </c>
      <c r="I1710" s="125" t="s">
        <v>511</v>
      </c>
      <c r="J1710" s="125" t="s">
        <v>1265</v>
      </c>
    </row>
    <row r="1711" spans="1:10" hidden="1" x14ac:dyDescent="0.2">
      <c r="A1711" s="123" t="s">
        <v>3684</v>
      </c>
      <c r="B1711" s="123" t="s">
        <v>1400</v>
      </c>
      <c r="C1711" s="123" t="s">
        <v>1262</v>
      </c>
      <c r="D1711" s="123" t="s">
        <v>1263</v>
      </c>
      <c r="E1711" s="123" t="s">
        <v>1541</v>
      </c>
      <c r="F1711" s="124">
        <v>512500000</v>
      </c>
      <c r="G1711" s="124">
        <v>509700000</v>
      </c>
      <c r="H1711" s="124">
        <v>503700000</v>
      </c>
      <c r="I1711" s="125" t="s">
        <v>511</v>
      </c>
      <c r="J1711" s="125" t="s">
        <v>1265</v>
      </c>
    </row>
    <row r="1712" spans="1:10" hidden="1" x14ac:dyDescent="0.2">
      <c r="A1712" s="123" t="s">
        <v>3685</v>
      </c>
      <c r="B1712" s="123" t="s">
        <v>3686</v>
      </c>
      <c r="C1712" s="123" t="s">
        <v>1262</v>
      </c>
      <c r="D1712" s="123" t="s">
        <v>1263</v>
      </c>
      <c r="E1712" s="123" t="s">
        <v>1541</v>
      </c>
      <c r="F1712" s="124">
        <v>42692753.729999997</v>
      </c>
      <c r="G1712" s="124">
        <v>40200384</v>
      </c>
      <c r="H1712" s="124">
        <v>26800256</v>
      </c>
      <c r="I1712" s="125" t="s">
        <v>511</v>
      </c>
      <c r="J1712" s="125" t="s">
        <v>1265</v>
      </c>
    </row>
    <row r="1713" spans="1:10" hidden="1" x14ac:dyDescent="0.2">
      <c r="A1713" s="123" t="s">
        <v>3685</v>
      </c>
      <c r="B1713" s="123" t="s">
        <v>3686</v>
      </c>
      <c r="C1713" s="123" t="s">
        <v>1276</v>
      </c>
      <c r="D1713" s="123" t="s">
        <v>1277</v>
      </c>
      <c r="E1713" s="123" t="s">
        <v>1541</v>
      </c>
      <c r="F1713" s="124">
        <v>0</v>
      </c>
      <c r="G1713" s="124">
        <v>0</v>
      </c>
      <c r="H1713" s="124">
        <v>0</v>
      </c>
      <c r="I1713" s="125" t="s">
        <v>511</v>
      </c>
      <c r="J1713" s="125" t="s">
        <v>1265</v>
      </c>
    </row>
    <row r="1714" spans="1:10" hidden="1" x14ac:dyDescent="0.2">
      <c r="A1714" s="123" t="s">
        <v>3687</v>
      </c>
      <c r="B1714" s="123" t="s">
        <v>1431</v>
      </c>
      <c r="C1714" s="123" t="s">
        <v>1262</v>
      </c>
      <c r="D1714" s="123" t="s">
        <v>1263</v>
      </c>
      <c r="E1714" s="123" t="s">
        <v>1541</v>
      </c>
      <c r="F1714" s="124">
        <v>818540998.92999995</v>
      </c>
      <c r="G1714" s="124">
        <v>816700000</v>
      </c>
      <c r="H1714" s="124">
        <v>810700000</v>
      </c>
      <c r="I1714" s="125" t="s">
        <v>511</v>
      </c>
      <c r="J1714" s="125" t="s">
        <v>1265</v>
      </c>
    </row>
    <row r="1715" spans="1:10" hidden="1" x14ac:dyDescent="0.2">
      <c r="A1715" s="123" t="s">
        <v>3687</v>
      </c>
      <c r="B1715" s="123" t="s">
        <v>1431</v>
      </c>
      <c r="C1715" s="123" t="s">
        <v>1276</v>
      </c>
      <c r="D1715" s="123" t="s">
        <v>1277</v>
      </c>
      <c r="E1715" s="123" t="s">
        <v>1541</v>
      </c>
      <c r="F1715" s="124">
        <v>63350000</v>
      </c>
      <c r="G1715" s="124">
        <v>62450000</v>
      </c>
      <c r="H1715" s="124">
        <v>55450000</v>
      </c>
      <c r="I1715" s="125" t="s">
        <v>511</v>
      </c>
      <c r="J1715" s="125" t="s">
        <v>1265</v>
      </c>
    </row>
    <row r="1716" spans="1:10" hidden="1" x14ac:dyDescent="0.2">
      <c r="A1716" s="123" t="s">
        <v>3688</v>
      </c>
      <c r="B1716" s="123" t="s">
        <v>2811</v>
      </c>
      <c r="C1716" s="123" t="s">
        <v>1262</v>
      </c>
      <c r="D1716" s="123" t="s">
        <v>1263</v>
      </c>
      <c r="E1716" s="123" t="s">
        <v>1541</v>
      </c>
      <c r="F1716" s="124">
        <v>34900000</v>
      </c>
      <c r="G1716" s="124">
        <v>34900000</v>
      </c>
      <c r="H1716" s="124">
        <v>31000000</v>
      </c>
      <c r="I1716" s="125" t="s">
        <v>511</v>
      </c>
      <c r="J1716" s="125" t="s">
        <v>1265</v>
      </c>
    </row>
    <row r="1717" spans="1:10" hidden="1" x14ac:dyDescent="0.2">
      <c r="A1717" s="123" t="s">
        <v>3689</v>
      </c>
      <c r="B1717" s="123" t="s">
        <v>3690</v>
      </c>
      <c r="C1717" s="123" t="s">
        <v>1262</v>
      </c>
      <c r="D1717" s="123" t="s">
        <v>1263</v>
      </c>
      <c r="E1717" s="123" t="s">
        <v>1541</v>
      </c>
      <c r="F1717" s="124">
        <v>18000000</v>
      </c>
      <c r="G1717" s="124">
        <v>18000000</v>
      </c>
      <c r="H1717" s="124">
        <v>18000000</v>
      </c>
      <c r="I1717" s="125" t="s">
        <v>511</v>
      </c>
      <c r="J1717" s="125" t="s">
        <v>1265</v>
      </c>
    </row>
    <row r="1718" spans="1:10" hidden="1" x14ac:dyDescent="0.2">
      <c r="A1718" s="123" t="s">
        <v>3689</v>
      </c>
      <c r="B1718" s="123" t="s">
        <v>3690</v>
      </c>
      <c r="C1718" s="123" t="s">
        <v>1276</v>
      </c>
      <c r="D1718" s="123" t="s">
        <v>1277</v>
      </c>
      <c r="E1718" s="123" t="s">
        <v>1541</v>
      </c>
      <c r="F1718" s="124">
        <v>0</v>
      </c>
      <c r="G1718" s="124">
        <v>0</v>
      </c>
      <c r="H1718" s="124">
        <v>0</v>
      </c>
      <c r="I1718" s="125" t="s">
        <v>511</v>
      </c>
      <c r="J1718" s="125" t="s">
        <v>1265</v>
      </c>
    </row>
    <row r="1719" spans="1:10" hidden="1" x14ac:dyDescent="0.2">
      <c r="A1719" s="123" t="s">
        <v>3691</v>
      </c>
      <c r="B1719" s="123" t="s">
        <v>3690</v>
      </c>
      <c r="C1719" s="123" t="s">
        <v>1276</v>
      </c>
      <c r="D1719" s="123" t="s">
        <v>1277</v>
      </c>
      <c r="E1719" s="123" t="s">
        <v>1541</v>
      </c>
      <c r="F1719" s="124">
        <v>0</v>
      </c>
      <c r="G1719" s="124">
        <v>0</v>
      </c>
      <c r="H1719" s="124">
        <v>0</v>
      </c>
      <c r="I1719" s="125" t="s">
        <v>511</v>
      </c>
      <c r="J1719" s="125" t="s">
        <v>1265</v>
      </c>
    </row>
    <row r="1720" spans="1:10" hidden="1" x14ac:dyDescent="0.2">
      <c r="A1720" s="123" t="s">
        <v>3692</v>
      </c>
      <c r="B1720" s="123" t="s">
        <v>1431</v>
      </c>
      <c r="C1720" s="123" t="s">
        <v>1276</v>
      </c>
      <c r="D1720" s="123" t="s">
        <v>1277</v>
      </c>
      <c r="E1720" s="123" t="s">
        <v>1541</v>
      </c>
      <c r="F1720" s="124">
        <v>449200000</v>
      </c>
      <c r="G1720" s="124">
        <v>446750000</v>
      </c>
      <c r="H1720" s="124">
        <v>219100000</v>
      </c>
      <c r="I1720" s="125" t="s">
        <v>511</v>
      </c>
      <c r="J1720" s="125" t="s">
        <v>1265</v>
      </c>
    </row>
    <row r="1721" spans="1:10" hidden="1" x14ac:dyDescent="0.2">
      <c r="A1721" s="123" t="s">
        <v>3693</v>
      </c>
      <c r="B1721" s="123" t="s">
        <v>1409</v>
      </c>
      <c r="C1721" s="123" t="s">
        <v>1262</v>
      </c>
      <c r="D1721" s="123" t="s">
        <v>1263</v>
      </c>
      <c r="E1721" s="123" t="s">
        <v>1541</v>
      </c>
      <c r="F1721" s="124">
        <v>1153649000</v>
      </c>
      <c r="G1721" s="124">
        <v>1149649000</v>
      </c>
      <c r="H1721" s="124">
        <v>1128699000</v>
      </c>
      <c r="I1721" s="125" t="s">
        <v>511</v>
      </c>
      <c r="J1721" s="125" t="s">
        <v>1265</v>
      </c>
    </row>
    <row r="1722" spans="1:10" hidden="1" x14ac:dyDescent="0.2">
      <c r="A1722" s="123" t="s">
        <v>3693</v>
      </c>
      <c r="B1722" s="123" t="s">
        <v>1409</v>
      </c>
      <c r="C1722" s="123" t="s">
        <v>1276</v>
      </c>
      <c r="D1722" s="123" t="s">
        <v>1277</v>
      </c>
      <c r="E1722" s="123" t="s">
        <v>1541</v>
      </c>
      <c r="F1722" s="124">
        <v>173600000</v>
      </c>
      <c r="G1722" s="124">
        <v>154040000</v>
      </c>
      <c r="H1722" s="124">
        <v>96850000</v>
      </c>
      <c r="I1722" s="125" t="s">
        <v>511</v>
      </c>
      <c r="J1722" s="125" t="s">
        <v>1265</v>
      </c>
    </row>
    <row r="1723" spans="1:10" hidden="1" x14ac:dyDescent="0.2">
      <c r="A1723" s="123" t="s">
        <v>3694</v>
      </c>
      <c r="B1723" s="123" t="s">
        <v>1409</v>
      </c>
      <c r="C1723" s="123" t="s">
        <v>1276</v>
      </c>
      <c r="D1723" s="123" t="s">
        <v>1277</v>
      </c>
      <c r="E1723" s="123" t="s">
        <v>1541</v>
      </c>
      <c r="F1723" s="124">
        <v>444000000</v>
      </c>
      <c r="G1723" s="124">
        <v>437293331</v>
      </c>
      <c r="H1723" s="124">
        <v>236733333.33000001</v>
      </c>
      <c r="I1723" s="125" t="s">
        <v>511</v>
      </c>
      <c r="J1723" s="125" t="s">
        <v>1265</v>
      </c>
    </row>
    <row r="1724" spans="1:10" hidden="1" x14ac:dyDescent="0.2">
      <c r="A1724" s="123" t="s">
        <v>3695</v>
      </c>
      <c r="B1724" s="123" t="s">
        <v>1409</v>
      </c>
      <c r="C1724" s="123" t="s">
        <v>1307</v>
      </c>
      <c r="D1724" s="123" t="s">
        <v>1308</v>
      </c>
      <c r="E1724" s="123" t="s">
        <v>1541</v>
      </c>
      <c r="F1724" s="124">
        <v>85766466.299999997</v>
      </c>
      <c r="G1724" s="124">
        <v>37750000</v>
      </c>
      <c r="H1724" s="124">
        <v>0</v>
      </c>
      <c r="I1724" s="125" t="s">
        <v>511</v>
      </c>
      <c r="J1724" s="125" t="s">
        <v>1265</v>
      </c>
    </row>
    <row r="1725" spans="1:10" hidden="1" x14ac:dyDescent="0.2">
      <c r="A1725" s="123" t="s">
        <v>3681</v>
      </c>
      <c r="B1725" s="123" t="s">
        <v>1388</v>
      </c>
      <c r="C1725" s="123" t="s">
        <v>1262</v>
      </c>
      <c r="D1725" s="123" t="s">
        <v>1263</v>
      </c>
      <c r="E1725" s="123" t="s">
        <v>1541</v>
      </c>
      <c r="F1725" s="124">
        <v>287300000</v>
      </c>
      <c r="G1725" s="124">
        <v>287300000</v>
      </c>
      <c r="H1725" s="124">
        <v>277300000</v>
      </c>
      <c r="I1725" s="125" t="s">
        <v>511</v>
      </c>
      <c r="J1725" s="125" t="s">
        <v>1265</v>
      </c>
    </row>
    <row r="1726" spans="1:10" hidden="1" x14ac:dyDescent="0.2">
      <c r="A1726" s="123" t="s">
        <v>3681</v>
      </c>
      <c r="B1726" s="123" t="s">
        <v>1388</v>
      </c>
      <c r="C1726" s="123" t="s">
        <v>1276</v>
      </c>
      <c r="D1726" s="123" t="s">
        <v>1277</v>
      </c>
      <c r="E1726" s="123" t="s">
        <v>1541</v>
      </c>
      <c r="F1726" s="124">
        <v>15000000</v>
      </c>
      <c r="G1726" s="124">
        <v>10300000</v>
      </c>
      <c r="H1726" s="124">
        <v>10300000</v>
      </c>
      <c r="I1726" s="125" t="s">
        <v>511</v>
      </c>
      <c r="J1726" s="125" t="s">
        <v>1265</v>
      </c>
    </row>
    <row r="1727" spans="1:10" hidden="1" x14ac:dyDescent="0.2">
      <c r="A1727" s="123" t="s">
        <v>3696</v>
      </c>
      <c r="B1727" s="123" t="s">
        <v>1391</v>
      </c>
      <c r="C1727" s="123" t="s">
        <v>1262</v>
      </c>
      <c r="D1727" s="123" t="s">
        <v>1263</v>
      </c>
      <c r="E1727" s="123" t="s">
        <v>1541</v>
      </c>
      <c r="F1727" s="124">
        <v>372100000</v>
      </c>
      <c r="G1727" s="124">
        <v>365600000</v>
      </c>
      <c r="H1727" s="124">
        <v>347100000</v>
      </c>
      <c r="I1727" s="125" t="s">
        <v>511</v>
      </c>
      <c r="J1727" s="125" t="s">
        <v>1265</v>
      </c>
    </row>
    <row r="1728" spans="1:10" hidden="1" x14ac:dyDescent="0.2">
      <c r="A1728" s="123" t="s">
        <v>3696</v>
      </c>
      <c r="B1728" s="123" t="s">
        <v>1391</v>
      </c>
      <c r="C1728" s="123" t="s">
        <v>1262</v>
      </c>
      <c r="D1728" s="123" t="s">
        <v>1263</v>
      </c>
      <c r="E1728" s="123" t="s">
        <v>1541</v>
      </c>
      <c r="F1728" s="124">
        <v>39600000</v>
      </c>
      <c r="G1728" s="124">
        <v>39600000</v>
      </c>
      <c r="H1728" s="124">
        <v>39600000</v>
      </c>
      <c r="I1728" s="125" t="s">
        <v>511</v>
      </c>
      <c r="J1728" s="125" t="s">
        <v>1265</v>
      </c>
    </row>
    <row r="1729" spans="1:10" hidden="1" x14ac:dyDescent="0.2">
      <c r="A1729" s="123" t="s">
        <v>3696</v>
      </c>
      <c r="B1729" s="123" t="s">
        <v>1391</v>
      </c>
      <c r="C1729" s="123" t="s">
        <v>1276</v>
      </c>
      <c r="D1729" s="123" t="s">
        <v>1277</v>
      </c>
      <c r="E1729" s="123" t="s">
        <v>1541</v>
      </c>
      <c r="F1729" s="124">
        <v>50000000</v>
      </c>
      <c r="G1729" s="124">
        <v>45000000</v>
      </c>
      <c r="H1729" s="124">
        <v>29700000</v>
      </c>
      <c r="I1729" s="125" t="s">
        <v>511</v>
      </c>
      <c r="J1729" s="125" t="s">
        <v>1265</v>
      </c>
    </row>
    <row r="1730" spans="1:10" hidden="1" x14ac:dyDescent="0.2">
      <c r="A1730" s="123" t="s">
        <v>3683</v>
      </c>
      <c r="B1730" s="123" t="s">
        <v>1397</v>
      </c>
      <c r="C1730" s="123" t="s">
        <v>1276</v>
      </c>
      <c r="D1730" s="123" t="s">
        <v>1277</v>
      </c>
      <c r="E1730" s="123" t="s">
        <v>1541</v>
      </c>
      <c r="F1730" s="124">
        <v>54500000</v>
      </c>
      <c r="G1730" s="124">
        <v>42950000</v>
      </c>
      <c r="H1730" s="124">
        <v>37700000</v>
      </c>
      <c r="I1730" s="125" t="s">
        <v>511</v>
      </c>
      <c r="J1730" s="125" t="s">
        <v>1265</v>
      </c>
    </row>
    <row r="1731" spans="1:10" hidden="1" x14ac:dyDescent="0.2">
      <c r="A1731" s="123" t="s">
        <v>3684</v>
      </c>
      <c r="B1731" s="123" t="s">
        <v>1400</v>
      </c>
      <c r="C1731" s="123" t="s">
        <v>1262</v>
      </c>
      <c r="D1731" s="123" t="s">
        <v>1263</v>
      </c>
      <c r="E1731" s="123" t="s">
        <v>1541</v>
      </c>
      <c r="F1731" s="124">
        <v>276000000</v>
      </c>
      <c r="G1731" s="124">
        <v>272800000</v>
      </c>
      <c r="H1731" s="124">
        <v>257800000</v>
      </c>
      <c r="I1731" s="125" t="s">
        <v>511</v>
      </c>
      <c r="J1731" s="125" t="s">
        <v>1265</v>
      </c>
    </row>
    <row r="1732" spans="1:10" hidden="1" x14ac:dyDescent="0.2">
      <c r="A1732" s="123" t="s">
        <v>3684</v>
      </c>
      <c r="B1732" s="123" t="s">
        <v>1400</v>
      </c>
      <c r="C1732" s="123" t="s">
        <v>1276</v>
      </c>
      <c r="D1732" s="123" t="s">
        <v>1277</v>
      </c>
      <c r="E1732" s="123" t="s">
        <v>1541</v>
      </c>
      <c r="F1732" s="124">
        <v>158400000</v>
      </c>
      <c r="G1732" s="124">
        <v>144635714</v>
      </c>
      <c r="H1732" s="124">
        <v>52670000</v>
      </c>
      <c r="I1732" s="125" t="s">
        <v>511</v>
      </c>
      <c r="J1732" s="125" t="s">
        <v>1265</v>
      </c>
    </row>
    <row r="1733" spans="1:10" hidden="1" x14ac:dyDescent="0.2">
      <c r="A1733" s="123" t="s">
        <v>3697</v>
      </c>
      <c r="B1733" s="123" t="s">
        <v>3698</v>
      </c>
      <c r="C1733" s="123" t="s">
        <v>1262</v>
      </c>
      <c r="D1733" s="123" t="s">
        <v>1263</v>
      </c>
      <c r="E1733" s="123" t="s">
        <v>1541</v>
      </c>
      <c r="F1733" s="124">
        <v>46300000</v>
      </c>
      <c r="G1733" s="124">
        <v>40000000</v>
      </c>
      <c r="H1733" s="124">
        <v>35000000</v>
      </c>
      <c r="I1733" s="125" t="s">
        <v>511</v>
      </c>
      <c r="J1733" s="125" t="s">
        <v>1265</v>
      </c>
    </row>
    <row r="1734" spans="1:10" hidden="1" x14ac:dyDescent="0.2">
      <c r="A1734" s="123" t="s">
        <v>3697</v>
      </c>
      <c r="B1734" s="123" t="s">
        <v>3698</v>
      </c>
      <c r="C1734" s="123" t="s">
        <v>1276</v>
      </c>
      <c r="D1734" s="123" t="s">
        <v>1277</v>
      </c>
      <c r="E1734" s="123" t="s">
        <v>1541</v>
      </c>
      <c r="F1734" s="124">
        <v>16590000</v>
      </c>
      <c r="G1734" s="124">
        <v>10000000</v>
      </c>
      <c r="H1734" s="124">
        <v>4000000</v>
      </c>
      <c r="I1734" s="125" t="s">
        <v>511</v>
      </c>
      <c r="J1734" s="125" t="s">
        <v>1265</v>
      </c>
    </row>
    <row r="1735" spans="1:10" hidden="1" x14ac:dyDescent="0.2">
      <c r="A1735" s="123" t="s">
        <v>3699</v>
      </c>
      <c r="B1735" s="123" t="s">
        <v>3698</v>
      </c>
      <c r="C1735" s="123" t="s">
        <v>1276</v>
      </c>
      <c r="D1735" s="123" t="s">
        <v>1277</v>
      </c>
      <c r="E1735" s="123" t="s">
        <v>1541</v>
      </c>
      <c r="F1735" s="124">
        <v>149900000</v>
      </c>
      <c r="G1735" s="124">
        <v>149900000</v>
      </c>
      <c r="H1735" s="124">
        <v>91800000</v>
      </c>
      <c r="I1735" s="125" t="s">
        <v>511</v>
      </c>
      <c r="J1735" s="125" t="s">
        <v>1265</v>
      </c>
    </row>
    <row r="1736" spans="1:10" hidden="1" x14ac:dyDescent="0.2">
      <c r="A1736" s="123" t="s">
        <v>3700</v>
      </c>
      <c r="B1736" s="123" t="s">
        <v>1431</v>
      </c>
      <c r="C1736" s="123" t="s">
        <v>1276</v>
      </c>
      <c r="D1736" s="123" t="s">
        <v>1277</v>
      </c>
      <c r="E1736" s="123" t="s">
        <v>1541</v>
      </c>
      <c r="F1736" s="124">
        <v>85502826</v>
      </c>
      <c r="G1736" s="124">
        <v>69400000</v>
      </c>
      <c r="H1736" s="124">
        <v>15500000</v>
      </c>
      <c r="I1736" s="125" t="s">
        <v>511</v>
      </c>
      <c r="J1736" s="125" t="s">
        <v>1265</v>
      </c>
    </row>
    <row r="1737" spans="1:10" hidden="1" x14ac:dyDescent="0.2">
      <c r="A1737" s="123" t="s">
        <v>3687</v>
      </c>
      <c r="B1737" s="123" t="s">
        <v>1431</v>
      </c>
      <c r="C1737" s="123" t="s">
        <v>1262</v>
      </c>
      <c r="D1737" s="123" t="s">
        <v>1263</v>
      </c>
      <c r="E1737" s="123" t="s">
        <v>1541</v>
      </c>
      <c r="F1737" s="124">
        <v>263600000</v>
      </c>
      <c r="G1737" s="124">
        <v>260900000</v>
      </c>
      <c r="H1737" s="124">
        <v>249600000</v>
      </c>
      <c r="I1737" s="125" t="s">
        <v>511</v>
      </c>
      <c r="J1737" s="125" t="s">
        <v>1265</v>
      </c>
    </row>
    <row r="1738" spans="1:10" hidden="1" x14ac:dyDescent="0.2">
      <c r="A1738" s="123" t="s">
        <v>3701</v>
      </c>
      <c r="B1738" s="123" t="s">
        <v>2097</v>
      </c>
      <c r="C1738" s="123" t="s">
        <v>1262</v>
      </c>
      <c r="D1738" s="123" t="s">
        <v>1263</v>
      </c>
      <c r="E1738" s="123" t="s">
        <v>1541</v>
      </c>
      <c r="F1738" s="124">
        <v>0</v>
      </c>
      <c r="G1738" s="124">
        <v>0</v>
      </c>
      <c r="H1738" s="124">
        <v>0</v>
      </c>
      <c r="I1738" s="125" t="s">
        <v>511</v>
      </c>
      <c r="J1738" s="125" t="s">
        <v>1265</v>
      </c>
    </row>
    <row r="1739" spans="1:10" hidden="1" x14ac:dyDescent="0.2">
      <c r="A1739" s="123" t="s">
        <v>3702</v>
      </c>
      <c r="B1739" s="123" t="s">
        <v>1620</v>
      </c>
      <c r="C1739" s="123" t="s">
        <v>1262</v>
      </c>
      <c r="D1739" s="123" t="s">
        <v>1263</v>
      </c>
      <c r="E1739" s="123" t="s">
        <v>1541</v>
      </c>
      <c r="F1739" s="124">
        <v>106000000</v>
      </c>
      <c r="G1739" s="124">
        <v>84800000</v>
      </c>
      <c r="H1739" s="124">
        <v>68800000</v>
      </c>
      <c r="I1739" s="125" t="s">
        <v>511</v>
      </c>
      <c r="J1739" s="125" t="s">
        <v>1265</v>
      </c>
    </row>
    <row r="1740" spans="1:10" hidden="1" x14ac:dyDescent="0.2">
      <c r="A1740" s="123" t="s">
        <v>3703</v>
      </c>
      <c r="B1740" s="123" t="s">
        <v>1620</v>
      </c>
      <c r="C1740" s="123" t="s">
        <v>1276</v>
      </c>
      <c r="D1740" s="123" t="s">
        <v>1277</v>
      </c>
      <c r="E1740" s="123" t="s">
        <v>1541</v>
      </c>
      <c r="F1740" s="124">
        <v>199750000</v>
      </c>
      <c r="G1740" s="124">
        <v>170716666</v>
      </c>
      <c r="H1740" s="124">
        <v>43400000</v>
      </c>
      <c r="I1740" s="125" t="s">
        <v>511</v>
      </c>
      <c r="J1740" s="125" t="s">
        <v>1265</v>
      </c>
    </row>
    <row r="1741" spans="1:10" hidden="1" x14ac:dyDescent="0.2">
      <c r="A1741" s="123" t="s">
        <v>3695</v>
      </c>
      <c r="B1741" s="123" t="s">
        <v>1409</v>
      </c>
      <c r="C1741" s="123" t="s">
        <v>1262</v>
      </c>
      <c r="D1741" s="123" t="s">
        <v>1263</v>
      </c>
      <c r="E1741" s="123" t="s">
        <v>1541</v>
      </c>
      <c r="F1741" s="124">
        <v>118884533.7</v>
      </c>
      <c r="G1741" s="124">
        <v>109350000</v>
      </c>
      <c r="H1741" s="124">
        <v>93850000</v>
      </c>
      <c r="I1741" s="125" t="s">
        <v>511</v>
      </c>
      <c r="J1741" s="125" t="s">
        <v>1265</v>
      </c>
    </row>
    <row r="1742" spans="1:10" hidden="1" x14ac:dyDescent="0.2">
      <c r="A1742" s="123" t="s">
        <v>3704</v>
      </c>
      <c r="B1742" s="123" t="s">
        <v>3705</v>
      </c>
      <c r="C1742" s="123" t="s">
        <v>1262</v>
      </c>
      <c r="D1742" s="123" t="s">
        <v>1263</v>
      </c>
      <c r="E1742" s="123" t="s">
        <v>1541</v>
      </c>
      <c r="F1742" s="124">
        <v>18000000</v>
      </c>
      <c r="G1742" s="124">
        <v>18000000</v>
      </c>
      <c r="H1742" s="124">
        <v>18000000</v>
      </c>
      <c r="I1742" s="125" t="s">
        <v>511</v>
      </c>
      <c r="J1742" s="125" t="s">
        <v>1265</v>
      </c>
    </row>
    <row r="1743" spans="1:10" hidden="1" x14ac:dyDescent="0.2">
      <c r="A1743" s="123" t="s">
        <v>3706</v>
      </c>
      <c r="B1743" s="123" t="s">
        <v>1391</v>
      </c>
      <c r="C1743" s="123" t="s">
        <v>1262</v>
      </c>
      <c r="D1743" s="123" t="s">
        <v>1263</v>
      </c>
      <c r="E1743" s="123" t="s">
        <v>1541</v>
      </c>
      <c r="F1743" s="124">
        <v>43000000</v>
      </c>
      <c r="G1743" s="124">
        <v>43000000</v>
      </c>
      <c r="H1743" s="124">
        <v>32500000</v>
      </c>
      <c r="I1743" s="125" t="s">
        <v>511</v>
      </c>
      <c r="J1743" s="125" t="s">
        <v>1265</v>
      </c>
    </row>
    <row r="1744" spans="1:10" hidden="1" x14ac:dyDescent="0.2">
      <c r="A1744" s="123" t="s">
        <v>3707</v>
      </c>
      <c r="B1744" s="123" t="s">
        <v>1391</v>
      </c>
      <c r="C1744" s="123" t="s">
        <v>1276</v>
      </c>
      <c r="D1744" s="123" t="s">
        <v>1277</v>
      </c>
      <c r="E1744" s="123" t="s">
        <v>1541</v>
      </c>
      <c r="F1744" s="124">
        <v>365700000</v>
      </c>
      <c r="G1744" s="124">
        <v>359490000</v>
      </c>
      <c r="H1744" s="124">
        <v>191400000</v>
      </c>
      <c r="I1744" s="125" t="s">
        <v>511</v>
      </c>
      <c r="J1744" s="125" t="s">
        <v>1265</v>
      </c>
    </row>
    <row r="1745" spans="1:10" hidden="1" x14ac:dyDescent="0.2">
      <c r="A1745" s="123" t="s">
        <v>3708</v>
      </c>
      <c r="B1745" s="123" t="s">
        <v>1400</v>
      </c>
      <c r="C1745" s="123" t="s">
        <v>1262</v>
      </c>
      <c r="D1745" s="123" t="s">
        <v>1263</v>
      </c>
      <c r="E1745" s="123" t="s">
        <v>1541</v>
      </c>
      <c r="F1745" s="124">
        <v>16000000</v>
      </c>
      <c r="G1745" s="124">
        <v>16000000</v>
      </c>
      <c r="H1745" s="124">
        <v>16000000</v>
      </c>
      <c r="I1745" s="125" t="s">
        <v>511</v>
      </c>
      <c r="J1745" s="125" t="s">
        <v>1265</v>
      </c>
    </row>
    <row r="1746" spans="1:10" hidden="1" x14ac:dyDescent="0.2">
      <c r="A1746" s="123" t="s">
        <v>3708</v>
      </c>
      <c r="B1746" s="123" t="s">
        <v>1400</v>
      </c>
      <c r="C1746" s="123" t="s">
        <v>1276</v>
      </c>
      <c r="D1746" s="123" t="s">
        <v>1277</v>
      </c>
      <c r="E1746" s="123" t="s">
        <v>1541</v>
      </c>
      <c r="F1746" s="124">
        <v>11700000</v>
      </c>
      <c r="G1746" s="124">
        <v>9750000</v>
      </c>
      <c r="H1746" s="124">
        <v>0</v>
      </c>
      <c r="I1746" s="125" t="s">
        <v>511</v>
      </c>
      <c r="J1746" s="125" t="s">
        <v>1265</v>
      </c>
    </row>
    <row r="1747" spans="1:10" hidden="1" x14ac:dyDescent="0.2">
      <c r="A1747" s="123" t="s">
        <v>3709</v>
      </c>
      <c r="B1747" s="123" t="s">
        <v>1400</v>
      </c>
      <c r="C1747" s="123" t="s">
        <v>1276</v>
      </c>
      <c r="D1747" s="123" t="s">
        <v>1277</v>
      </c>
      <c r="E1747" s="123" t="s">
        <v>1541</v>
      </c>
      <c r="F1747" s="124">
        <v>170900000</v>
      </c>
      <c r="G1747" s="124">
        <v>167216666</v>
      </c>
      <c r="H1747" s="124">
        <v>85700000</v>
      </c>
      <c r="I1747" s="125" t="s">
        <v>511</v>
      </c>
      <c r="J1747" s="125" t="s">
        <v>1265</v>
      </c>
    </row>
    <row r="1748" spans="1:10" hidden="1" x14ac:dyDescent="0.2">
      <c r="A1748" s="123" t="s">
        <v>3695</v>
      </c>
      <c r="B1748" s="123" t="s">
        <v>1409</v>
      </c>
      <c r="C1748" s="123" t="s">
        <v>1262</v>
      </c>
      <c r="D1748" s="123" t="s">
        <v>1263</v>
      </c>
      <c r="E1748" s="123" t="s">
        <v>1541</v>
      </c>
      <c r="F1748" s="124">
        <v>1691800000</v>
      </c>
      <c r="G1748" s="124">
        <v>1691480000</v>
      </c>
      <c r="H1748" s="124">
        <v>1581350000</v>
      </c>
      <c r="I1748" s="125" t="s">
        <v>511</v>
      </c>
      <c r="J1748" s="125" t="s">
        <v>1265</v>
      </c>
    </row>
    <row r="1749" spans="1:10" hidden="1" x14ac:dyDescent="0.2">
      <c r="A1749" s="123" t="s">
        <v>3710</v>
      </c>
      <c r="B1749" s="123" t="s">
        <v>1400</v>
      </c>
      <c r="C1749" s="123" t="s">
        <v>1262</v>
      </c>
      <c r="D1749" s="123" t="s">
        <v>1263</v>
      </c>
      <c r="E1749" s="123" t="s">
        <v>1541</v>
      </c>
      <c r="F1749" s="124">
        <v>47100000</v>
      </c>
      <c r="G1749" s="124">
        <v>32000000</v>
      </c>
      <c r="H1749" s="124">
        <v>32000000</v>
      </c>
      <c r="I1749" s="125" t="s">
        <v>511</v>
      </c>
      <c r="J1749" s="125" t="s">
        <v>1265</v>
      </c>
    </row>
    <row r="1750" spans="1:10" hidden="1" x14ac:dyDescent="0.2">
      <c r="A1750" s="123" t="s">
        <v>3710</v>
      </c>
      <c r="B1750" s="123" t="s">
        <v>1400</v>
      </c>
      <c r="C1750" s="123" t="s">
        <v>1276</v>
      </c>
      <c r="D1750" s="123" t="s">
        <v>1277</v>
      </c>
      <c r="E1750" s="123" t="s">
        <v>1541</v>
      </c>
      <c r="F1750" s="124">
        <v>9600000</v>
      </c>
      <c r="G1750" s="124">
        <v>9000000</v>
      </c>
      <c r="H1750" s="124">
        <v>0</v>
      </c>
      <c r="I1750" s="125" t="s">
        <v>511</v>
      </c>
      <c r="J1750" s="125" t="s">
        <v>1265</v>
      </c>
    </row>
    <row r="1751" spans="1:10" hidden="1" x14ac:dyDescent="0.2">
      <c r="A1751" s="123" t="s">
        <v>3700</v>
      </c>
      <c r="B1751" s="123" t="s">
        <v>1431</v>
      </c>
      <c r="C1751" s="123" t="s">
        <v>1262</v>
      </c>
      <c r="D1751" s="123" t="s">
        <v>1263</v>
      </c>
      <c r="E1751" s="123" t="s">
        <v>1541</v>
      </c>
      <c r="F1751" s="124">
        <v>528900000</v>
      </c>
      <c r="G1751" s="124">
        <v>527166666.66000003</v>
      </c>
      <c r="H1751" s="124">
        <v>492366666.66000003</v>
      </c>
      <c r="I1751" s="125" t="s">
        <v>511</v>
      </c>
      <c r="J1751" s="125" t="s">
        <v>1265</v>
      </c>
    </row>
    <row r="1752" spans="1:10" hidden="1" x14ac:dyDescent="0.2">
      <c r="A1752" s="123" t="s">
        <v>3711</v>
      </c>
      <c r="B1752" s="123" t="s">
        <v>2811</v>
      </c>
      <c r="C1752" s="123" t="s">
        <v>1262</v>
      </c>
      <c r="D1752" s="123" t="s">
        <v>1263</v>
      </c>
      <c r="E1752" s="123" t="s">
        <v>1541</v>
      </c>
      <c r="F1752" s="124">
        <v>9600000</v>
      </c>
      <c r="G1752" s="124">
        <v>0</v>
      </c>
      <c r="H1752" s="124">
        <v>0</v>
      </c>
      <c r="I1752" s="125" t="s">
        <v>511</v>
      </c>
      <c r="J1752" s="125" t="s">
        <v>1265</v>
      </c>
    </row>
    <row r="1753" spans="1:10" hidden="1" x14ac:dyDescent="0.2">
      <c r="A1753" s="123" t="s">
        <v>3711</v>
      </c>
      <c r="B1753" s="123" t="s">
        <v>2811</v>
      </c>
      <c r="C1753" s="123" t="s">
        <v>1276</v>
      </c>
      <c r="D1753" s="123" t="s">
        <v>1277</v>
      </c>
      <c r="E1753" s="123" t="s">
        <v>1541</v>
      </c>
      <c r="F1753" s="124">
        <v>400000</v>
      </c>
      <c r="G1753" s="124">
        <v>0</v>
      </c>
      <c r="H1753" s="124">
        <v>0</v>
      </c>
      <c r="I1753" s="125" t="s">
        <v>511</v>
      </c>
      <c r="J1753" s="125" t="s">
        <v>1265</v>
      </c>
    </row>
    <row r="1754" spans="1:10" ht="10.5" hidden="1" x14ac:dyDescent="0.25">
      <c r="A1754" s="126" t="s">
        <v>3712</v>
      </c>
      <c r="B1754" s="126" t="s">
        <v>3713</v>
      </c>
      <c r="C1754" s="126" t="s">
        <v>1248</v>
      </c>
      <c r="D1754" s="126" t="s">
        <v>1248</v>
      </c>
      <c r="E1754" s="126" t="s">
        <v>1248</v>
      </c>
      <c r="F1754" s="127">
        <v>840000000.00999999</v>
      </c>
      <c r="G1754" s="127">
        <v>582964931</v>
      </c>
      <c r="H1754" s="127">
        <v>0</v>
      </c>
      <c r="I1754" s="128" t="s">
        <v>511</v>
      </c>
      <c r="J1754" s="128" t="s">
        <v>10</v>
      </c>
    </row>
    <row r="1755" spans="1:10" hidden="1" x14ac:dyDescent="0.2">
      <c r="A1755" s="123" t="s">
        <v>3714</v>
      </c>
      <c r="B1755" s="123" t="s">
        <v>3715</v>
      </c>
      <c r="C1755" s="123" t="s">
        <v>1262</v>
      </c>
      <c r="D1755" s="123" t="s">
        <v>1263</v>
      </c>
      <c r="E1755" s="123" t="s">
        <v>3454</v>
      </c>
      <c r="F1755" s="124">
        <v>1698000</v>
      </c>
      <c r="G1755" s="124">
        <v>0</v>
      </c>
      <c r="H1755" s="124">
        <v>0</v>
      </c>
      <c r="I1755" s="125" t="s">
        <v>511</v>
      </c>
      <c r="J1755" s="125" t="s">
        <v>1265</v>
      </c>
    </row>
    <row r="1756" spans="1:10" hidden="1" x14ac:dyDescent="0.2">
      <c r="A1756" s="123" t="s">
        <v>3716</v>
      </c>
      <c r="B1756" s="123" t="s">
        <v>3717</v>
      </c>
      <c r="C1756" s="123" t="s">
        <v>1262</v>
      </c>
      <c r="D1756" s="123" t="s">
        <v>1263</v>
      </c>
      <c r="E1756" s="123" t="s">
        <v>3454</v>
      </c>
      <c r="F1756" s="124">
        <v>2475240</v>
      </c>
      <c r="G1756" s="124">
        <v>0</v>
      </c>
      <c r="H1756" s="124">
        <v>0</v>
      </c>
      <c r="I1756" s="125" t="s">
        <v>511</v>
      </c>
      <c r="J1756" s="125" t="s">
        <v>1265</v>
      </c>
    </row>
    <row r="1757" spans="1:10" hidden="1" x14ac:dyDescent="0.2">
      <c r="A1757" s="123" t="s">
        <v>3718</v>
      </c>
      <c r="B1757" s="123" t="s">
        <v>3719</v>
      </c>
      <c r="C1757" s="123" t="s">
        <v>1262</v>
      </c>
      <c r="D1757" s="123" t="s">
        <v>1263</v>
      </c>
      <c r="E1757" s="123" t="s">
        <v>3454</v>
      </c>
      <c r="F1757" s="124">
        <v>5539980</v>
      </c>
      <c r="G1757" s="124">
        <v>0</v>
      </c>
      <c r="H1757" s="124">
        <v>0</v>
      </c>
      <c r="I1757" s="125" t="s">
        <v>511</v>
      </c>
      <c r="J1757" s="125" t="s">
        <v>1265</v>
      </c>
    </row>
    <row r="1758" spans="1:10" hidden="1" x14ac:dyDescent="0.2">
      <c r="A1758" s="123" t="s">
        <v>3720</v>
      </c>
      <c r="B1758" s="123" t="s">
        <v>3721</v>
      </c>
      <c r="C1758" s="123" t="s">
        <v>1262</v>
      </c>
      <c r="D1758" s="123" t="s">
        <v>1263</v>
      </c>
      <c r="E1758" s="123" t="s">
        <v>3454</v>
      </c>
      <c r="F1758" s="124">
        <v>3466080</v>
      </c>
      <c r="G1758" s="124">
        <v>0</v>
      </c>
      <c r="H1758" s="124">
        <v>0</v>
      </c>
      <c r="I1758" s="125" t="s">
        <v>511</v>
      </c>
      <c r="J1758" s="125" t="s">
        <v>1265</v>
      </c>
    </row>
    <row r="1759" spans="1:10" hidden="1" x14ac:dyDescent="0.2">
      <c r="A1759" s="123" t="s">
        <v>3722</v>
      </c>
      <c r="B1759" s="123" t="s">
        <v>3723</v>
      </c>
      <c r="C1759" s="123" t="s">
        <v>1262</v>
      </c>
      <c r="D1759" s="123" t="s">
        <v>1263</v>
      </c>
      <c r="E1759" s="123" t="s">
        <v>3454</v>
      </c>
      <c r="F1759" s="124">
        <v>2878660</v>
      </c>
      <c r="G1759" s="124">
        <v>0</v>
      </c>
      <c r="H1759" s="124">
        <v>0</v>
      </c>
      <c r="I1759" s="125" t="s">
        <v>511</v>
      </c>
      <c r="J1759" s="125" t="s">
        <v>1265</v>
      </c>
    </row>
    <row r="1760" spans="1:10" hidden="1" x14ac:dyDescent="0.2">
      <c r="A1760" s="123" t="s">
        <v>3724</v>
      </c>
      <c r="B1760" s="123" t="s">
        <v>3725</v>
      </c>
      <c r="C1760" s="123" t="s">
        <v>1262</v>
      </c>
      <c r="D1760" s="123" t="s">
        <v>1263</v>
      </c>
      <c r="E1760" s="123" t="s">
        <v>3454</v>
      </c>
      <c r="F1760" s="124">
        <v>7180080</v>
      </c>
      <c r="G1760" s="124">
        <v>0</v>
      </c>
      <c r="H1760" s="124">
        <v>0</v>
      </c>
      <c r="I1760" s="125" t="s">
        <v>511</v>
      </c>
      <c r="J1760" s="125" t="s">
        <v>1265</v>
      </c>
    </row>
    <row r="1761" spans="1:10" hidden="1" x14ac:dyDescent="0.2">
      <c r="A1761" s="123" t="s">
        <v>3726</v>
      </c>
      <c r="B1761" s="123" t="s">
        <v>3727</v>
      </c>
      <c r="C1761" s="123" t="s">
        <v>1262</v>
      </c>
      <c r="D1761" s="123" t="s">
        <v>1263</v>
      </c>
      <c r="E1761" s="123" t="s">
        <v>3454</v>
      </c>
      <c r="F1761" s="124">
        <v>1069020</v>
      </c>
      <c r="G1761" s="124">
        <v>0</v>
      </c>
      <c r="H1761" s="124">
        <v>0</v>
      </c>
      <c r="I1761" s="125" t="s">
        <v>511</v>
      </c>
      <c r="J1761" s="125" t="s">
        <v>1265</v>
      </c>
    </row>
    <row r="1762" spans="1:10" hidden="1" x14ac:dyDescent="0.2">
      <c r="A1762" s="123" t="s">
        <v>3728</v>
      </c>
      <c r="B1762" s="123" t="s">
        <v>3729</v>
      </c>
      <c r="C1762" s="123" t="s">
        <v>1262</v>
      </c>
      <c r="D1762" s="123" t="s">
        <v>1263</v>
      </c>
      <c r="E1762" s="123" t="s">
        <v>3454</v>
      </c>
      <c r="F1762" s="124">
        <v>4235010</v>
      </c>
      <c r="G1762" s="124">
        <v>0</v>
      </c>
      <c r="H1762" s="124">
        <v>0</v>
      </c>
      <c r="I1762" s="125" t="s">
        <v>511</v>
      </c>
      <c r="J1762" s="125" t="s">
        <v>1265</v>
      </c>
    </row>
    <row r="1763" spans="1:10" hidden="1" x14ac:dyDescent="0.2">
      <c r="A1763" s="123" t="s">
        <v>3730</v>
      </c>
      <c r="B1763" s="123" t="s">
        <v>3731</v>
      </c>
      <c r="C1763" s="123" t="s">
        <v>1262</v>
      </c>
      <c r="D1763" s="123" t="s">
        <v>1263</v>
      </c>
      <c r="E1763" s="123" t="s">
        <v>3454</v>
      </c>
      <c r="F1763" s="124">
        <v>5238540</v>
      </c>
      <c r="G1763" s="124">
        <v>0</v>
      </c>
      <c r="H1763" s="124">
        <v>0</v>
      </c>
      <c r="I1763" s="125" t="s">
        <v>511</v>
      </c>
      <c r="J1763" s="125" t="s">
        <v>1265</v>
      </c>
    </row>
    <row r="1764" spans="1:10" hidden="1" x14ac:dyDescent="0.2">
      <c r="A1764" s="123" t="s">
        <v>3732</v>
      </c>
      <c r="B1764" s="123" t="s">
        <v>3733</v>
      </c>
      <c r="C1764" s="123" t="s">
        <v>1262</v>
      </c>
      <c r="D1764" s="123" t="s">
        <v>1263</v>
      </c>
      <c r="E1764" s="123" t="s">
        <v>3454</v>
      </c>
      <c r="F1764" s="124">
        <v>3221940</v>
      </c>
      <c r="G1764" s="124">
        <v>0</v>
      </c>
      <c r="H1764" s="124">
        <v>0</v>
      </c>
      <c r="I1764" s="125" t="s">
        <v>511</v>
      </c>
      <c r="J1764" s="125" t="s">
        <v>1265</v>
      </c>
    </row>
    <row r="1765" spans="1:10" hidden="1" x14ac:dyDescent="0.2">
      <c r="A1765" s="123" t="s">
        <v>3734</v>
      </c>
      <c r="B1765" s="123" t="s">
        <v>3735</v>
      </c>
      <c r="C1765" s="123" t="s">
        <v>1262</v>
      </c>
      <c r="D1765" s="123" t="s">
        <v>1263</v>
      </c>
      <c r="E1765" s="123" t="s">
        <v>3454</v>
      </c>
      <c r="F1765" s="124">
        <v>3858990</v>
      </c>
      <c r="G1765" s="124">
        <v>0</v>
      </c>
      <c r="H1765" s="124">
        <v>0</v>
      </c>
      <c r="I1765" s="125" t="s">
        <v>511</v>
      </c>
      <c r="J1765" s="125" t="s">
        <v>1265</v>
      </c>
    </row>
    <row r="1766" spans="1:10" hidden="1" x14ac:dyDescent="0.2">
      <c r="A1766" s="123" t="s">
        <v>3736</v>
      </c>
      <c r="B1766" s="123" t="s">
        <v>3737</v>
      </c>
      <c r="C1766" s="123" t="s">
        <v>1262</v>
      </c>
      <c r="D1766" s="123" t="s">
        <v>1263</v>
      </c>
      <c r="E1766" s="123" t="s">
        <v>3454</v>
      </c>
      <c r="F1766" s="124">
        <v>2977920</v>
      </c>
      <c r="G1766" s="124">
        <v>0</v>
      </c>
      <c r="H1766" s="124">
        <v>0</v>
      </c>
      <c r="I1766" s="125" t="s">
        <v>511</v>
      </c>
      <c r="J1766" s="125" t="s">
        <v>1265</v>
      </c>
    </row>
    <row r="1767" spans="1:10" hidden="1" x14ac:dyDescent="0.2">
      <c r="A1767" s="123" t="s">
        <v>3738</v>
      </c>
      <c r="B1767" s="123" t="s">
        <v>3739</v>
      </c>
      <c r="C1767" s="123" t="s">
        <v>1262</v>
      </c>
      <c r="D1767" s="123" t="s">
        <v>1263</v>
      </c>
      <c r="E1767" s="123" t="s">
        <v>3454</v>
      </c>
      <c r="F1767" s="124">
        <v>373020</v>
      </c>
      <c r="G1767" s="124">
        <v>0</v>
      </c>
      <c r="H1767" s="124">
        <v>0</v>
      </c>
      <c r="I1767" s="125" t="s">
        <v>511</v>
      </c>
      <c r="J1767" s="125" t="s">
        <v>1265</v>
      </c>
    </row>
    <row r="1768" spans="1:10" hidden="1" x14ac:dyDescent="0.2">
      <c r="A1768" s="123" t="s">
        <v>3740</v>
      </c>
      <c r="B1768" s="123" t="s">
        <v>3741</v>
      </c>
      <c r="C1768" s="123" t="s">
        <v>1262</v>
      </c>
      <c r="D1768" s="123" t="s">
        <v>1263</v>
      </c>
      <c r="E1768" s="123" t="s">
        <v>3454</v>
      </c>
      <c r="F1768" s="124">
        <v>1051980</v>
      </c>
      <c r="G1768" s="124">
        <v>0</v>
      </c>
      <c r="H1768" s="124">
        <v>0</v>
      </c>
      <c r="I1768" s="125" t="s">
        <v>511</v>
      </c>
      <c r="J1768" s="125" t="s">
        <v>1265</v>
      </c>
    </row>
    <row r="1769" spans="1:10" hidden="1" x14ac:dyDescent="0.2">
      <c r="A1769" s="123" t="s">
        <v>3742</v>
      </c>
      <c r="B1769" s="123" t="s">
        <v>1287</v>
      </c>
      <c r="C1769" s="123" t="s">
        <v>1262</v>
      </c>
      <c r="D1769" s="123" t="s">
        <v>1263</v>
      </c>
      <c r="E1769" s="123" t="s">
        <v>3454</v>
      </c>
      <c r="F1769" s="124">
        <v>322218048.00999999</v>
      </c>
      <c r="G1769" s="124">
        <v>277778000</v>
      </c>
      <c r="H1769" s="124">
        <v>0</v>
      </c>
      <c r="I1769" s="125" t="s">
        <v>511</v>
      </c>
      <c r="J1769" s="125" t="s">
        <v>1265</v>
      </c>
    </row>
    <row r="1770" spans="1:10" hidden="1" x14ac:dyDescent="0.2">
      <c r="A1770" s="123" t="s">
        <v>3742</v>
      </c>
      <c r="B1770" s="123" t="s">
        <v>1287</v>
      </c>
      <c r="C1770" s="123" t="s">
        <v>1276</v>
      </c>
      <c r="D1770" s="123" t="s">
        <v>1277</v>
      </c>
      <c r="E1770" s="123" t="s">
        <v>3454</v>
      </c>
      <c r="F1770" s="124">
        <v>140000000</v>
      </c>
      <c r="G1770" s="124">
        <v>0</v>
      </c>
      <c r="H1770" s="124">
        <v>0</v>
      </c>
      <c r="I1770" s="125" t="s">
        <v>511</v>
      </c>
      <c r="J1770" s="125" t="s">
        <v>1265</v>
      </c>
    </row>
    <row r="1771" spans="1:10" hidden="1" x14ac:dyDescent="0.2">
      <c r="A1771" s="123" t="s">
        <v>3743</v>
      </c>
      <c r="B1771" s="123" t="s">
        <v>3744</v>
      </c>
      <c r="C1771" s="123" t="s">
        <v>1262</v>
      </c>
      <c r="D1771" s="123" t="s">
        <v>1263</v>
      </c>
      <c r="E1771" s="123" t="s">
        <v>3454</v>
      </c>
      <c r="F1771" s="124">
        <v>108937071</v>
      </c>
      <c r="G1771" s="124">
        <v>106282853</v>
      </c>
      <c r="H1771" s="124">
        <v>0</v>
      </c>
      <c r="I1771" s="125" t="s">
        <v>511</v>
      </c>
      <c r="J1771" s="125" t="s">
        <v>1265</v>
      </c>
    </row>
    <row r="1772" spans="1:10" hidden="1" x14ac:dyDescent="0.2">
      <c r="A1772" s="123" t="s">
        <v>3745</v>
      </c>
      <c r="B1772" s="123" t="s">
        <v>2761</v>
      </c>
      <c r="C1772" s="123" t="s">
        <v>1262</v>
      </c>
      <c r="D1772" s="123" t="s">
        <v>1263</v>
      </c>
      <c r="E1772" s="123" t="s">
        <v>3454</v>
      </c>
      <c r="F1772" s="124">
        <v>223580421</v>
      </c>
      <c r="G1772" s="124">
        <v>198904078</v>
      </c>
      <c r="H1772" s="124">
        <v>0</v>
      </c>
      <c r="I1772" s="125" t="s">
        <v>511</v>
      </c>
      <c r="J1772" s="125" t="s">
        <v>1265</v>
      </c>
    </row>
    <row r="1773" spans="1:10" hidden="1" x14ac:dyDescent="0.2">
      <c r="A1773" s="123" t="s">
        <v>3746</v>
      </c>
      <c r="B1773" s="123" t="s">
        <v>3747</v>
      </c>
      <c r="C1773" s="123" t="s">
        <v>1262</v>
      </c>
      <c r="D1773" s="123" t="s">
        <v>1263</v>
      </c>
      <c r="E1773" s="123" t="s">
        <v>1541</v>
      </c>
      <c r="F1773" s="124">
        <v>0</v>
      </c>
      <c r="G1773" s="124">
        <v>0</v>
      </c>
      <c r="H1773" s="124">
        <v>0</v>
      </c>
      <c r="I1773" s="125" t="s">
        <v>511</v>
      </c>
      <c r="J1773" s="125" t="s">
        <v>1265</v>
      </c>
    </row>
    <row r="1774" spans="1:10" hidden="1" x14ac:dyDescent="0.2">
      <c r="A1774" s="123" t="s">
        <v>3748</v>
      </c>
      <c r="B1774" s="123" t="s">
        <v>1388</v>
      </c>
      <c r="C1774" s="123" t="s">
        <v>1262</v>
      </c>
      <c r="D1774" s="123" t="s">
        <v>1263</v>
      </c>
      <c r="E1774" s="123" t="s">
        <v>1541</v>
      </c>
      <c r="F1774" s="124">
        <v>0</v>
      </c>
      <c r="G1774" s="124">
        <v>0</v>
      </c>
      <c r="H1774" s="124">
        <v>0</v>
      </c>
      <c r="I1774" s="125" t="s">
        <v>511</v>
      </c>
      <c r="J1774" s="125" t="s">
        <v>1265</v>
      </c>
    </row>
    <row r="1775" spans="1:10" hidden="1" x14ac:dyDescent="0.2">
      <c r="A1775" s="123" t="s">
        <v>3749</v>
      </c>
      <c r="B1775" s="123" t="s">
        <v>2811</v>
      </c>
      <c r="C1775" s="123" t="s">
        <v>1262</v>
      </c>
      <c r="D1775" s="123" t="s">
        <v>1263</v>
      </c>
      <c r="E1775" s="123" t="s">
        <v>1541</v>
      </c>
      <c r="F1775" s="124">
        <v>0</v>
      </c>
      <c r="G1775" s="124">
        <v>0</v>
      </c>
      <c r="H1775" s="124">
        <v>0</v>
      </c>
      <c r="I1775" s="125" t="s">
        <v>511</v>
      </c>
      <c r="J1775" s="125" t="s">
        <v>1265</v>
      </c>
    </row>
    <row r="1776" spans="1:10" hidden="1" x14ac:dyDescent="0.2">
      <c r="A1776" s="123" t="s">
        <v>3750</v>
      </c>
      <c r="B1776" s="123" t="s">
        <v>1409</v>
      </c>
      <c r="C1776" s="123" t="s">
        <v>1262</v>
      </c>
      <c r="D1776" s="123" t="s">
        <v>1263</v>
      </c>
      <c r="E1776" s="123" t="s">
        <v>1541</v>
      </c>
      <c r="F1776" s="124">
        <v>0</v>
      </c>
      <c r="G1776" s="124">
        <v>0</v>
      </c>
      <c r="H1776" s="124">
        <v>0</v>
      </c>
      <c r="I1776" s="125" t="s">
        <v>511</v>
      </c>
      <c r="J1776" s="125" t="s">
        <v>1265</v>
      </c>
    </row>
    <row r="1777" spans="1:10" hidden="1" x14ac:dyDescent="0.2">
      <c r="A1777" s="123" t="s">
        <v>3751</v>
      </c>
      <c r="B1777" s="123" t="s">
        <v>2559</v>
      </c>
      <c r="C1777" s="123" t="s">
        <v>1262</v>
      </c>
      <c r="D1777" s="123" t="s">
        <v>1263</v>
      </c>
      <c r="E1777" s="123" t="s">
        <v>1541</v>
      </c>
      <c r="F1777" s="124">
        <v>0</v>
      </c>
      <c r="G1777" s="124">
        <v>0</v>
      </c>
      <c r="H1777" s="124">
        <v>0</v>
      </c>
      <c r="I1777" s="125" t="s">
        <v>511</v>
      </c>
      <c r="J1777" s="125" t="s">
        <v>1265</v>
      </c>
    </row>
    <row r="1778" spans="1:10" hidden="1" x14ac:dyDescent="0.2">
      <c r="A1778" s="123" t="s">
        <v>3752</v>
      </c>
      <c r="B1778" s="123" t="s">
        <v>1431</v>
      </c>
      <c r="C1778" s="123" t="s">
        <v>1262</v>
      </c>
      <c r="D1778" s="123" t="s">
        <v>1263</v>
      </c>
      <c r="E1778" s="123" t="s">
        <v>1541</v>
      </c>
      <c r="F1778" s="124">
        <v>0</v>
      </c>
      <c r="G1778" s="124">
        <v>0</v>
      </c>
      <c r="H1778" s="124">
        <v>0</v>
      </c>
      <c r="I1778" s="125" t="s">
        <v>511</v>
      </c>
      <c r="J1778" s="125" t="s">
        <v>1265</v>
      </c>
    </row>
    <row r="1779" spans="1:10" hidden="1" x14ac:dyDescent="0.2">
      <c r="A1779" s="123" t="s">
        <v>3753</v>
      </c>
      <c r="B1779" s="123" t="s">
        <v>1391</v>
      </c>
      <c r="C1779" s="123" t="s">
        <v>1262</v>
      </c>
      <c r="D1779" s="123" t="s">
        <v>1263</v>
      </c>
      <c r="E1779" s="123" t="s">
        <v>1541</v>
      </c>
      <c r="F1779" s="124">
        <v>0</v>
      </c>
      <c r="G1779" s="124">
        <v>0</v>
      </c>
      <c r="H1779" s="124">
        <v>0</v>
      </c>
      <c r="I1779" s="125" t="s">
        <v>511</v>
      </c>
      <c r="J1779" s="125" t="s">
        <v>1265</v>
      </c>
    </row>
    <row r="1780" spans="1:10" hidden="1" x14ac:dyDescent="0.2">
      <c r="A1780" s="123" t="s">
        <v>3754</v>
      </c>
      <c r="B1780" s="123" t="s">
        <v>3755</v>
      </c>
      <c r="C1780" s="123" t="s">
        <v>1262</v>
      </c>
      <c r="D1780" s="123" t="s">
        <v>1263</v>
      </c>
      <c r="E1780" s="123" t="s">
        <v>1541</v>
      </c>
      <c r="F1780" s="124">
        <v>0</v>
      </c>
      <c r="G1780" s="124">
        <v>0</v>
      </c>
      <c r="H1780" s="124">
        <v>0</v>
      </c>
      <c r="I1780" s="125" t="s">
        <v>511</v>
      </c>
      <c r="J1780" s="125" t="s">
        <v>1265</v>
      </c>
    </row>
    <row r="1781" spans="1:10" hidden="1" x14ac:dyDescent="0.2">
      <c r="A1781" s="123" t="s">
        <v>3756</v>
      </c>
      <c r="B1781" s="123" t="s">
        <v>3757</v>
      </c>
      <c r="C1781" s="123" t="s">
        <v>1262</v>
      </c>
      <c r="D1781" s="123" t="s">
        <v>1263</v>
      </c>
      <c r="E1781" s="123" t="s">
        <v>1541</v>
      </c>
      <c r="F1781" s="124">
        <v>0</v>
      </c>
      <c r="G1781" s="124">
        <v>0</v>
      </c>
      <c r="H1781" s="124">
        <v>0</v>
      </c>
      <c r="I1781" s="125" t="s">
        <v>511</v>
      </c>
      <c r="J1781" s="125" t="s">
        <v>1265</v>
      </c>
    </row>
    <row r="1782" spans="1:10" hidden="1" x14ac:dyDescent="0.2">
      <c r="A1782" s="123" t="s">
        <v>3758</v>
      </c>
      <c r="B1782" s="123" t="s">
        <v>3705</v>
      </c>
      <c r="C1782" s="123" t="s">
        <v>1262</v>
      </c>
      <c r="D1782" s="123" t="s">
        <v>1263</v>
      </c>
      <c r="E1782" s="123" t="s">
        <v>1541</v>
      </c>
      <c r="F1782" s="124">
        <v>0</v>
      </c>
      <c r="G1782" s="124">
        <v>0</v>
      </c>
      <c r="H1782" s="124">
        <v>0</v>
      </c>
      <c r="I1782" s="125" t="s">
        <v>511</v>
      </c>
      <c r="J1782" s="125" t="s">
        <v>1265</v>
      </c>
    </row>
    <row r="1783" spans="1:10" hidden="1" x14ac:dyDescent="0.2">
      <c r="A1783" s="123" t="s">
        <v>3759</v>
      </c>
      <c r="B1783" s="123" t="s">
        <v>1409</v>
      </c>
      <c r="C1783" s="123" t="s">
        <v>1262</v>
      </c>
      <c r="D1783" s="123" t="s">
        <v>1263</v>
      </c>
      <c r="E1783" s="123" t="s">
        <v>1541</v>
      </c>
      <c r="F1783" s="124">
        <v>0</v>
      </c>
      <c r="G1783" s="124">
        <v>0</v>
      </c>
      <c r="H1783" s="124">
        <v>0</v>
      </c>
      <c r="I1783" s="125" t="s">
        <v>511</v>
      </c>
      <c r="J1783" s="125" t="s">
        <v>1265</v>
      </c>
    </row>
    <row r="1784" spans="1:10" hidden="1" x14ac:dyDescent="0.2">
      <c r="A1784" s="123" t="s">
        <v>3760</v>
      </c>
      <c r="B1784" s="123" t="s">
        <v>3744</v>
      </c>
      <c r="C1784" s="123" t="s">
        <v>1262</v>
      </c>
      <c r="D1784" s="123" t="s">
        <v>1263</v>
      </c>
      <c r="E1784" s="123" t="s">
        <v>1541</v>
      </c>
      <c r="F1784" s="124">
        <v>0</v>
      </c>
      <c r="G1784" s="124">
        <v>0</v>
      </c>
      <c r="H1784" s="124">
        <v>0</v>
      </c>
      <c r="I1784" s="125" t="s">
        <v>511</v>
      </c>
      <c r="J1784" s="125" t="s">
        <v>1265</v>
      </c>
    </row>
    <row r="1785" spans="1:10" hidden="1" x14ac:dyDescent="0.2">
      <c r="A1785" s="123" t="s">
        <v>3743</v>
      </c>
      <c r="B1785" s="123" t="s">
        <v>3744</v>
      </c>
      <c r="C1785" s="123" t="s">
        <v>1262</v>
      </c>
      <c r="D1785" s="123" t="s">
        <v>1263</v>
      </c>
      <c r="E1785" s="123" t="s">
        <v>1541</v>
      </c>
      <c r="F1785" s="124">
        <v>0</v>
      </c>
      <c r="G1785" s="124">
        <v>0</v>
      </c>
      <c r="H1785" s="124">
        <v>0</v>
      </c>
      <c r="I1785" s="125" t="s">
        <v>511</v>
      </c>
      <c r="J1785" s="125" t="s">
        <v>1265</v>
      </c>
    </row>
    <row r="1786" spans="1:10" hidden="1" x14ac:dyDescent="0.2">
      <c r="A1786" s="123" t="s">
        <v>3761</v>
      </c>
      <c r="B1786" s="123" t="s">
        <v>2559</v>
      </c>
      <c r="C1786" s="123" t="s">
        <v>1262</v>
      </c>
      <c r="D1786" s="123" t="s">
        <v>1263</v>
      </c>
      <c r="E1786" s="123" t="s">
        <v>1541</v>
      </c>
      <c r="F1786" s="124">
        <v>0</v>
      </c>
      <c r="G1786" s="124">
        <v>0</v>
      </c>
      <c r="H1786" s="124">
        <v>0</v>
      </c>
      <c r="I1786" s="125" t="s">
        <v>511</v>
      </c>
      <c r="J1786" s="125" t="s">
        <v>1265</v>
      </c>
    </row>
    <row r="1787" spans="1:10" hidden="1" x14ac:dyDescent="0.2">
      <c r="A1787" s="123" t="s">
        <v>3762</v>
      </c>
      <c r="B1787" s="123" t="s">
        <v>3763</v>
      </c>
      <c r="C1787" s="123" t="s">
        <v>1248</v>
      </c>
      <c r="D1787" s="123" t="s">
        <v>1248</v>
      </c>
      <c r="E1787" s="123" t="s">
        <v>1248</v>
      </c>
      <c r="F1787" s="124">
        <v>5890688675.5100002</v>
      </c>
      <c r="G1787" s="124">
        <v>5527340851</v>
      </c>
      <c r="H1787" s="124">
        <v>5114380850</v>
      </c>
      <c r="I1787" s="125"/>
      <c r="J1787" s="125"/>
    </row>
    <row r="1788" spans="1:10" ht="10.5" hidden="1" x14ac:dyDescent="0.25">
      <c r="A1788" s="126" t="s">
        <v>3764</v>
      </c>
      <c r="B1788" s="126" t="s">
        <v>3765</v>
      </c>
      <c r="C1788" s="126" t="s">
        <v>1248</v>
      </c>
      <c r="D1788" s="126" t="s">
        <v>1248</v>
      </c>
      <c r="E1788" s="126" t="s">
        <v>1248</v>
      </c>
      <c r="F1788" s="127">
        <v>0</v>
      </c>
      <c r="G1788" s="127">
        <v>0</v>
      </c>
      <c r="H1788" s="127">
        <v>0</v>
      </c>
      <c r="I1788" s="128" t="s">
        <v>516</v>
      </c>
      <c r="J1788" s="128" t="s">
        <v>10</v>
      </c>
    </row>
    <row r="1789" spans="1:10" hidden="1" x14ac:dyDescent="0.2">
      <c r="A1789" s="123" t="s">
        <v>3766</v>
      </c>
      <c r="B1789" s="123" t="s">
        <v>2093</v>
      </c>
      <c r="C1789" s="123" t="s">
        <v>1262</v>
      </c>
      <c r="D1789" s="123" t="s">
        <v>1263</v>
      </c>
      <c r="E1789" s="123" t="s">
        <v>1541</v>
      </c>
      <c r="F1789" s="124">
        <v>0</v>
      </c>
      <c r="G1789" s="124">
        <v>0</v>
      </c>
      <c r="H1789" s="124">
        <v>0</v>
      </c>
      <c r="I1789" s="125" t="s">
        <v>516</v>
      </c>
      <c r="J1789" s="125" t="s">
        <v>1265</v>
      </c>
    </row>
    <row r="1790" spans="1:10" hidden="1" x14ac:dyDescent="0.2">
      <c r="A1790" s="123" t="s">
        <v>3767</v>
      </c>
      <c r="B1790" s="123" t="s">
        <v>1391</v>
      </c>
      <c r="C1790" s="123" t="s">
        <v>1307</v>
      </c>
      <c r="D1790" s="123" t="s">
        <v>1308</v>
      </c>
      <c r="E1790" s="123" t="s">
        <v>1541</v>
      </c>
      <c r="F1790" s="124">
        <v>0</v>
      </c>
      <c r="G1790" s="124">
        <v>0</v>
      </c>
      <c r="H1790" s="124">
        <v>0</v>
      </c>
      <c r="I1790" s="125" t="s">
        <v>516</v>
      </c>
      <c r="J1790" s="125" t="s">
        <v>1265</v>
      </c>
    </row>
    <row r="1791" spans="1:10" ht="10.5" hidden="1" x14ac:dyDescent="0.25">
      <c r="A1791" s="126" t="s">
        <v>3768</v>
      </c>
      <c r="B1791" s="126" t="s">
        <v>3769</v>
      </c>
      <c r="C1791" s="126" t="s">
        <v>1248</v>
      </c>
      <c r="D1791" s="126" t="s">
        <v>1248</v>
      </c>
      <c r="E1791" s="126" t="s">
        <v>1248</v>
      </c>
      <c r="F1791" s="127">
        <v>1769409949.8599999</v>
      </c>
      <c r="G1791" s="127">
        <v>1746080000</v>
      </c>
      <c r="H1791" s="127">
        <v>1494666667</v>
      </c>
      <c r="I1791" s="128" t="s">
        <v>516</v>
      </c>
      <c r="J1791" s="128" t="s">
        <v>10</v>
      </c>
    </row>
    <row r="1792" spans="1:10" hidden="1" x14ac:dyDescent="0.2">
      <c r="A1792" s="123" t="s">
        <v>3770</v>
      </c>
      <c r="B1792" s="123" t="s">
        <v>2093</v>
      </c>
      <c r="C1792" s="123" t="s">
        <v>1262</v>
      </c>
      <c r="D1792" s="123" t="s">
        <v>1263</v>
      </c>
      <c r="E1792" s="123" t="s">
        <v>3771</v>
      </c>
      <c r="F1792" s="124">
        <v>671800000.55999994</v>
      </c>
      <c r="G1792" s="124">
        <v>671800000</v>
      </c>
      <c r="H1792" s="124">
        <v>653800000</v>
      </c>
      <c r="I1792" s="125" t="s">
        <v>516</v>
      </c>
      <c r="J1792" s="125" t="s">
        <v>1265</v>
      </c>
    </row>
    <row r="1793" spans="1:10" hidden="1" x14ac:dyDescent="0.2">
      <c r="A1793" s="123" t="s">
        <v>3770</v>
      </c>
      <c r="B1793" s="123" t="s">
        <v>2093</v>
      </c>
      <c r="C1793" s="123" t="s">
        <v>1276</v>
      </c>
      <c r="D1793" s="123" t="s">
        <v>1277</v>
      </c>
      <c r="E1793" s="123" t="s">
        <v>3771</v>
      </c>
      <c r="F1793" s="124">
        <v>447704000</v>
      </c>
      <c r="G1793" s="124">
        <v>436596667</v>
      </c>
      <c r="H1793" s="124">
        <v>295266667</v>
      </c>
      <c r="I1793" s="125" t="s">
        <v>516</v>
      </c>
      <c r="J1793" s="125" t="s">
        <v>1265</v>
      </c>
    </row>
    <row r="1794" spans="1:10" hidden="1" x14ac:dyDescent="0.2">
      <c r="A1794" s="123" t="s">
        <v>3772</v>
      </c>
      <c r="B1794" s="123" t="s">
        <v>3472</v>
      </c>
      <c r="C1794" s="123" t="s">
        <v>1307</v>
      </c>
      <c r="D1794" s="123" t="s">
        <v>1308</v>
      </c>
      <c r="E1794" s="123" t="s">
        <v>3771</v>
      </c>
      <c r="F1794" s="124">
        <v>0</v>
      </c>
      <c r="G1794" s="124">
        <v>0</v>
      </c>
      <c r="H1794" s="124">
        <v>0</v>
      </c>
      <c r="I1794" s="125" t="s">
        <v>516</v>
      </c>
      <c r="J1794" s="125" t="s">
        <v>1265</v>
      </c>
    </row>
    <row r="1795" spans="1:10" hidden="1" x14ac:dyDescent="0.2">
      <c r="A1795" s="123" t="s">
        <v>3773</v>
      </c>
      <c r="B1795" s="123" t="s">
        <v>1620</v>
      </c>
      <c r="C1795" s="123" t="s">
        <v>1262</v>
      </c>
      <c r="D1795" s="123" t="s">
        <v>1263</v>
      </c>
      <c r="E1795" s="123" t="s">
        <v>3771</v>
      </c>
      <c r="F1795" s="124">
        <v>293859483</v>
      </c>
      <c r="G1795" s="124">
        <v>293859483</v>
      </c>
      <c r="H1795" s="124">
        <v>292600000</v>
      </c>
      <c r="I1795" s="125" t="s">
        <v>516</v>
      </c>
      <c r="J1795" s="125" t="s">
        <v>1265</v>
      </c>
    </row>
    <row r="1796" spans="1:10" hidden="1" x14ac:dyDescent="0.2">
      <c r="A1796" s="123" t="s">
        <v>3773</v>
      </c>
      <c r="B1796" s="123" t="s">
        <v>1620</v>
      </c>
      <c r="C1796" s="123" t="s">
        <v>1276</v>
      </c>
      <c r="D1796" s="123" t="s">
        <v>1277</v>
      </c>
      <c r="E1796" s="123" t="s">
        <v>3771</v>
      </c>
      <c r="F1796" s="124">
        <v>270280000</v>
      </c>
      <c r="G1796" s="124">
        <v>258057850</v>
      </c>
      <c r="H1796" s="124">
        <v>167400000</v>
      </c>
      <c r="I1796" s="125" t="s">
        <v>516</v>
      </c>
      <c r="J1796" s="125" t="s">
        <v>1265</v>
      </c>
    </row>
    <row r="1797" spans="1:10" hidden="1" x14ac:dyDescent="0.2">
      <c r="A1797" s="123" t="s">
        <v>3773</v>
      </c>
      <c r="B1797" s="123" t="s">
        <v>1620</v>
      </c>
      <c r="C1797" s="123" t="s">
        <v>1307</v>
      </c>
      <c r="D1797" s="123" t="s">
        <v>1308</v>
      </c>
      <c r="E1797" s="123" t="s">
        <v>3771</v>
      </c>
      <c r="F1797" s="124">
        <v>85766466.299999997</v>
      </c>
      <c r="G1797" s="124">
        <v>85766000</v>
      </c>
      <c r="H1797" s="124">
        <v>85600000</v>
      </c>
      <c r="I1797" s="125" t="s">
        <v>516</v>
      </c>
      <c r="J1797" s="125" t="s">
        <v>1265</v>
      </c>
    </row>
    <row r="1798" spans="1:10" ht="10.5" hidden="1" x14ac:dyDescent="0.25">
      <c r="A1798" s="126" t="s">
        <v>3774</v>
      </c>
      <c r="B1798" s="126" t="s">
        <v>3775</v>
      </c>
      <c r="C1798" s="126" t="s">
        <v>1248</v>
      </c>
      <c r="D1798" s="126" t="s">
        <v>1248</v>
      </c>
      <c r="E1798" s="126" t="s">
        <v>1248</v>
      </c>
      <c r="F1798" s="127">
        <v>4121278725.6500001</v>
      </c>
      <c r="G1798" s="127">
        <v>3781260851</v>
      </c>
      <c r="H1798" s="127">
        <v>3619714183</v>
      </c>
      <c r="I1798" s="128" t="s">
        <v>512</v>
      </c>
      <c r="J1798" s="128" t="s">
        <v>10</v>
      </c>
    </row>
    <row r="1799" spans="1:10" hidden="1" x14ac:dyDescent="0.2">
      <c r="A1799" s="123" t="s">
        <v>3776</v>
      </c>
      <c r="B1799" s="123" t="s">
        <v>3777</v>
      </c>
      <c r="C1799" s="123" t="s">
        <v>1276</v>
      </c>
      <c r="D1799" s="123" t="s">
        <v>1277</v>
      </c>
      <c r="E1799" s="123" t="s">
        <v>3454</v>
      </c>
      <c r="F1799" s="124">
        <v>141345545</v>
      </c>
      <c r="G1799" s="124">
        <v>0</v>
      </c>
      <c r="H1799" s="124">
        <v>0</v>
      </c>
      <c r="I1799" s="125" t="s">
        <v>512</v>
      </c>
      <c r="J1799" s="125" t="s">
        <v>1265</v>
      </c>
    </row>
    <row r="1800" spans="1:10" hidden="1" x14ac:dyDescent="0.2">
      <c r="A1800" s="123" t="s">
        <v>3778</v>
      </c>
      <c r="B1800" s="123" t="s">
        <v>3779</v>
      </c>
      <c r="C1800" s="123" t="s">
        <v>1276</v>
      </c>
      <c r="D1800" s="123" t="s">
        <v>1277</v>
      </c>
      <c r="E1800" s="123" t="s">
        <v>3454</v>
      </c>
      <c r="F1800" s="124">
        <v>25972600</v>
      </c>
      <c r="G1800" s="124">
        <v>0</v>
      </c>
      <c r="H1800" s="124">
        <v>0</v>
      </c>
      <c r="I1800" s="125" t="s">
        <v>512</v>
      </c>
      <c r="J1800" s="125" t="s">
        <v>1265</v>
      </c>
    </row>
    <row r="1801" spans="1:10" hidden="1" x14ac:dyDescent="0.2">
      <c r="A1801" s="123" t="s">
        <v>3780</v>
      </c>
      <c r="B1801" s="123" t="s">
        <v>1613</v>
      </c>
      <c r="C1801" s="123" t="s">
        <v>1292</v>
      </c>
      <c r="D1801" s="123" t="s">
        <v>1293</v>
      </c>
      <c r="E1801" s="123" t="s">
        <v>3454</v>
      </c>
      <c r="F1801" s="124">
        <v>0</v>
      </c>
      <c r="G1801" s="124">
        <v>0</v>
      </c>
      <c r="H1801" s="124">
        <v>0</v>
      </c>
      <c r="I1801" s="125" t="s">
        <v>512</v>
      </c>
      <c r="J1801" s="125" t="s">
        <v>1265</v>
      </c>
    </row>
    <row r="1802" spans="1:10" hidden="1" x14ac:dyDescent="0.2">
      <c r="A1802" s="123" t="s">
        <v>3781</v>
      </c>
      <c r="B1802" s="123" t="s">
        <v>3782</v>
      </c>
      <c r="C1802" s="123" t="s">
        <v>1292</v>
      </c>
      <c r="D1802" s="123" t="s">
        <v>1293</v>
      </c>
      <c r="E1802" s="123" t="s">
        <v>3454</v>
      </c>
      <c r="F1802" s="124">
        <v>0</v>
      </c>
      <c r="G1802" s="124">
        <v>0</v>
      </c>
      <c r="H1802" s="124">
        <v>0</v>
      </c>
      <c r="I1802" s="125" t="s">
        <v>512</v>
      </c>
      <c r="J1802" s="125" t="s">
        <v>1265</v>
      </c>
    </row>
    <row r="1803" spans="1:10" hidden="1" x14ac:dyDescent="0.2">
      <c r="A1803" s="123" t="s">
        <v>3783</v>
      </c>
      <c r="B1803" s="123" t="s">
        <v>3784</v>
      </c>
      <c r="C1803" s="123" t="s">
        <v>1292</v>
      </c>
      <c r="D1803" s="123" t="s">
        <v>1293</v>
      </c>
      <c r="E1803" s="123" t="s">
        <v>3454</v>
      </c>
      <c r="F1803" s="124">
        <v>0</v>
      </c>
      <c r="G1803" s="124">
        <v>0</v>
      </c>
      <c r="H1803" s="124">
        <v>0</v>
      </c>
      <c r="I1803" s="125" t="s">
        <v>512</v>
      </c>
      <c r="J1803" s="125" t="s">
        <v>1265</v>
      </c>
    </row>
    <row r="1804" spans="1:10" hidden="1" x14ac:dyDescent="0.2">
      <c r="A1804" s="123" t="s">
        <v>3785</v>
      </c>
      <c r="B1804" s="123" t="s">
        <v>3786</v>
      </c>
      <c r="C1804" s="123" t="s">
        <v>1292</v>
      </c>
      <c r="D1804" s="123" t="s">
        <v>1293</v>
      </c>
      <c r="E1804" s="123" t="s">
        <v>3454</v>
      </c>
      <c r="F1804" s="124">
        <v>0</v>
      </c>
      <c r="G1804" s="124">
        <v>0</v>
      </c>
      <c r="H1804" s="124">
        <v>0</v>
      </c>
      <c r="I1804" s="125" t="s">
        <v>512</v>
      </c>
      <c r="J1804" s="125" t="s">
        <v>1265</v>
      </c>
    </row>
    <row r="1805" spans="1:10" hidden="1" x14ac:dyDescent="0.2">
      <c r="A1805" s="123" t="s">
        <v>3787</v>
      </c>
      <c r="B1805" s="123" t="s">
        <v>3788</v>
      </c>
      <c r="C1805" s="123" t="s">
        <v>1292</v>
      </c>
      <c r="D1805" s="123" t="s">
        <v>1293</v>
      </c>
      <c r="E1805" s="123" t="s">
        <v>3454</v>
      </c>
      <c r="F1805" s="124">
        <v>0</v>
      </c>
      <c r="G1805" s="124">
        <v>0</v>
      </c>
      <c r="H1805" s="124">
        <v>0</v>
      </c>
      <c r="I1805" s="125" t="s">
        <v>512</v>
      </c>
      <c r="J1805" s="125" t="s">
        <v>1265</v>
      </c>
    </row>
    <row r="1806" spans="1:10" hidden="1" x14ac:dyDescent="0.2">
      <c r="A1806" s="123" t="s">
        <v>3789</v>
      </c>
      <c r="B1806" s="123" t="s">
        <v>3790</v>
      </c>
      <c r="C1806" s="123" t="s">
        <v>1292</v>
      </c>
      <c r="D1806" s="123" t="s">
        <v>1293</v>
      </c>
      <c r="E1806" s="123" t="s">
        <v>3454</v>
      </c>
      <c r="F1806" s="124">
        <v>0</v>
      </c>
      <c r="G1806" s="124">
        <v>0</v>
      </c>
      <c r="H1806" s="124">
        <v>0</v>
      </c>
      <c r="I1806" s="125" t="s">
        <v>512</v>
      </c>
      <c r="J1806" s="125" t="s">
        <v>1265</v>
      </c>
    </row>
    <row r="1807" spans="1:10" hidden="1" x14ac:dyDescent="0.2">
      <c r="A1807" s="123" t="s">
        <v>3791</v>
      </c>
      <c r="B1807" s="123" t="s">
        <v>3792</v>
      </c>
      <c r="C1807" s="123" t="s">
        <v>1292</v>
      </c>
      <c r="D1807" s="123" t="s">
        <v>1293</v>
      </c>
      <c r="E1807" s="123" t="s">
        <v>3454</v>
      </c>
      <c r="F1807" s="124">
        <v>0</v>
      </c>
      <c r="G1807" s="124">
        <v>0</v>
      </c>
      <c r="H1807" s="124">
        <v>0</v>
      </c>
      <c r="I1807" s="125" t="s">
        <v>512</v>
      </c>
      <c r="J1807" s="125" t="s">
        <v>1265</v>
      </c>
    </row>
    <row r="1808" spans="1:10" hidden="1" x14ac:dyDescent="0.2">
      <c r="A1808" s="123" t="s">
        <v>3793</v>
      </c>
      <c r="B1808" s="123" t="s">
        <v>3794</v>
      </c>
      <c r="C1808" s="123" t="s">
        <v>1292</v>
      </c>
      <c r="D1808" s="123" t="s">
        <v>1293</v>
      </c>
      <c r="E1808" s="123" t="s">
        <v>3454</v>
      </c>
      <c r="F1808" s="124">
        <v>0</v>
      </c>
      <c r="G1808" s="124">
        <v>0</v>
      </c>
      <c r="H1808" s="124">
        <v>0</v>
      </c>
      <c r="I1808" s="125" t="s">
        <v>512</v>
      </c>
      <c r="J1808" s="125" t="s">
        <v>1265</v>
      </c>
    </row>
    <row r="1809" spans="1:10" hidden="1" x14ac:dyDescent="0.2">
      <c r="A1809" s="123" t="s">
        <v>3795</v>
      </c>
      <c r="B1809" s="123" t="s">
        <v>3796</v>
      </c>
      <c r="C1809" s="123" t="s">
        <v>1292</v>
      </c>
      <c r="D1809" s="123" t="s">
        <v>1293</v>
      </c>
      <c r="E1809" s="123" t="s">
        <v>3454</v>
      </c>
      <c r="F1809" s="124">
        <v>0</v>
      </c>
      <c r="G1809" s="124">
        <v>0</v>
      </c>
      <c r="H1809" s="124">
        <v>0</v>
      </c>
      <c r="I1809" s="125" t="s">
        <v>512</v>
      </c>
      <c r="J1809" s="125" t="s">
        <v>1265</v>
      </c>
    </row>
    <row r="1810" spans="1:10" hidden="1" x14ac:dyDescent="0.2">
      <c r="A1810" s="123" t="s">
        <v>3797</v>
      </c>
      <c r="B1810" s="123" t="s">
        <v>3798</v>
      </c>
      <c r="C1810" s="123" t="s">
        <v>1262</v>
      </c>
      <c r="D1810" s="123" t="s">
        <v>1263</v>
      </c>
      <c r="E1810" s="123" t="s">
        <v>3454</v>
      </c>
      <c r="F1810" s="124">
        <v>311038447.44999999</v>
      </c>
      <c r="G1810" s="124">
        <v>311038447.44999999</v>
      </c>
      <c r="H1810" s="124">
        <v>311038447.44999999</v>
      </c>
      <c r="I1810" s="125" t="s">
        <v>512</v>
      </c>
      <c r="J1810" s="125" t="s">
        <v>1265</v>
      </c>
    </row>
    <row r="1811" spans="1:10" hidden="1" x14ac:dyDescent="0.2">
      <c r="A1811" s="123" t="s">
        <v>3797</v>
      </c>
      <c r="B1811" s="123" t="s">
        <v>3798</v>
      </c>
      <c r="C1811" s="123" t="s">
        <v>1262</v>
      </c>
      <c r="D1811" s="123" t="s">
        <v>1263</v>
      </c>
      <c r="E1811" s="123" t="s">
        <v>3454</v>
      </c>
      <c r="F1811" s="124">
        <v>976600676.35000002</v>
      </c>
      <c r="G1811" s="124">
        <v>976574198.35000002</v>
      </c>
      <c r="H1811" s="124">
        <v>976574198.35000002</v>
      </c>
      <c r="I1811" s="125" t="s">
        <v>512</v>
      </c>
      <c r="J1811" s="125" t="s">
        <v>1265</v>
      </c>
    </row>
    <row r="1812" spans="1:10" hidden="1" x14ac:dyDescent="0.2">
      <c r="A1812" s="123" t="s">
        <v>3797</v>
      </c>
      <c r="B1812" s="123" t="s">
        <v>3798</v>
      </c>
      <c r="C1812" s="123" t="s">
        <v>1276</v>
      </c>
      <c r="D1812" s="123" t="s">
        <v>1277</v>
      </c>
      <c r="E1812" s="123" t="s">
        <v>3454</v>
      </c>
      <c r="F1812" s="124">
        <v>1381570233</v>
      </c>
      <c r="G1812" s="124">
        <v>1275490560</v>
      </c>
      <c r="H1812" s="124">
        <v>1275490560</v>
      </c>
      <c r="I1812" s="125" t="s">
        <v>512</v>
      </c>
      <c r="J1812" s="125" t="s">
        <v>1265</v>
      </c>
    </row>
    <row r="1813" spans="1:10" hidden="1" x14ac:dyDescent="0.2">
      <c r="A1813" s="123" t="s">
        <v>3797</v>
      </c>
      <c r="B1813" s="123" t="s">
        <v>3798</v>
      </c>
      <c r="C1813" s="123" t="s">
        <v>1307</v>
      </c>
      <c r="D1813" s="123" t="s">
        <v>1308</v>
      </c>
      <c r="E1813" s="123" t="s">
        <v>3454</v>
      </c>
      <c r="F1813" s="124">
        <v>57177644.200000003</v>
      </c>
      <c r="G1813" s="124">
        <v>57177644.200000003</v>
      </c>
      <c r="H1813" s="124">
        <v>57177644.200000003</v>
      </c>
      <c r="I1813" s="125" t="s">
        <v>512</v>
      </c>
      <c r="J1813" s="125" t="s">
        <v>1265</v>
      </c>
    </row>
    <row r="1814" spans="1:10" hidden="1" x14ac:dyDescent="0.2">
      <c r="A1814" s="123" t="s">
        <v>3799</v>
      </c>
      <c r="B1814" s="123" t="s">
        <v>3800</v>
      </c>
      <c r="C1814" s="123" t="s">
        <v>1262</v>
      </c>
      <c r="D1814" s="123" t="s">
        <v>1263</v>
      </c>
      <c r="E1814" s="123" t="s">
        <v>3454</v>
      </c>
      <c r="F1814" s="124">
        <v>158700000</v>
      </c>
      <c r="G1814" s="124">
        <v>158700000</v>
      </c>
      <c r="H1814" s="124">
        <v>153000000</v>
      </c>
      <c r="I1814" s="125" t="s">
        <v>512</v>
      </c>
      <c r="J1814" s="125" t="s">
        <v>1265</v>
      </c>
    </row>
    <row r="1815" spans="1:10" hidden="1" x14ac:dyDescent="0.2">
      <c r="A1815" s="123" t="s">
        <v>3799</v>
      </c>
      <c r="B1815" s="123" t="s">
        <v>3800</v>
      </c>
      <c r="C1815" s="123" t="s">
        <v>1262</v>
      </c>
      <c r="D1815" s="123" t="s">
        <v>1263</v>
      </c>
      <c r="E1815" s="123" t="s">
        <v>3454</v>
      </c>
      <c r="F1815" s="124">
        <v>7690617.6500000004</v>
      </c>
      <c r="G1815" s="124">
        <v>7690617</v>
      </c>
      <c r="H1815" s="124">
        <v>0</v>
      </c>
      <c r="I1815" s="125" t="s">
        <v>512</v>
      </c>
      <c r="J1815" s="125" t="s">
        <v>1265</v>
      </c>
    </row>
    <row r="1816" spans="1:10" hidden="1" x14ac:dyDescent="0.2">
      <c r="A1816" s="123" t="s">
        <v>3799</v>
      </c>
      <c r="B1816" s="123" t="s">
        <v>3800</v>
      </c>
      <c r="C1816" s="123" t="s">
        <v>1276</v>
      </c>
      <c r="D1816" s="123" t="s">
        <v>1277</v>
      </c>
      <c r="E1816" s="123" t="s">
        <v>3454</v>
      </c>
      <c r="F1816" s="124">
        <v>172809383</v>
      </c>
      <c r="G1816" s="124">
        <v>156159384</v>
      </c>
      <c r="H1816" s="124">
        <v>126500000</v>
      </c>
      <c r="I1816" s="125" t="s">
        <v>512</v>
      </c>
      <c r="J1816" s="125" t="s">
        <v>1265</v>
      </c>
    </row>
    <row r="1817" spans="1:10" hidden="1" x14ac:dyDescent="0.2">
      <c r="A1817" s="123" t="s">
        <v>3801</v>
      </c>
      <c r="B1817" s="123" t="s">
        <v>3802</v>
      </c>
      <c r="C1817" s="123" t="s">
        <v>1262</v>
      </c>
      <c r="D1817" s="123" t="s">
        <v>1263</v>
      </c>
      <c r="E1817" s="123" t="s">
        <v>3454</v>
      </c>
      <c r="F1817" s="124">
        <v>46800000</v>
      </c>
      <c r="G1817" s="124">
        <v>46800000</v>
      </c>
      <c r="H1817" s="124">
        <v>46800000</v>
      </c>
      <c r="I1817" s="125" t="s">
        <v>512</v>
      </c>
      <c r="J1817" s="125" t="s">
        <v>1265</v>
      </c>
    </row>
    <row r="1818" spans="1:10" hidden="1" x14ac:dyDescent="0.2">
      <c r="A1818" s="123" t="s">
        <v>3801</v>
      </c>
      <c r="B1818" s="123" t="s">
        <v>3802</v>
      </c>
      <c r="C1818" s="123" t="s">
        <v>1276</v>
      </c>
      <c r="D1818" s="123" t="s">
        <v>1277</v>
      </c>
      <c r="E1818" s="123" t="s">
        <v>3454</v>
      </c>
      <c r="F1818" s="124">
        <v>43300000</v>
      </c>
      <c r="G1818" s="124">
        <v>38880000</v>
      </c>
      <c r="H1818" s="124">
        <v>30900000</v>
      </c>
      <c r="I1818" s="125" t="s">
        <v>512</v>
      </c>
      <c r="J1818" s="125" t="s">
        <v>1265</v>
      </c>
    </row>
    <row r="1819" spans="1:10" hidden="1" x14ac:dyDescent="0.2">
      <c r="A1819" s="123" t="s">
        <v>3803</v>
      </c>
      <c r="B1819" s="123" t="s">
        <v>3804</v>
      </c>
      <c r="C1819" s="123" t="s">
        <v>1262</v>
      </c>
      <c r="D1819" s="123" t="s">
        <v>1263</v>
      </c>
      <c r="E1819" s="123" t="s">
        <v>3454</v>
      </c>
      <c r="F1819" s="124">
        <v>62800000</v>
      </c>
      <c r="G1819" s="124">
        <v>62800000</v>
      </c>
      <c r="H1819" s="124">
        <v>62800000</v>
      </c>
      <c r="I1819" s="125" t="s">
        <v>512</v>
      </c>
      <c r="J1819" s="125" t="s">
        <v>1265</v>
      </c>
    </row>
    <row r="1820" spans="1:10" hidden="1" x14ac:dyDescent="0.2">
      <c r="A1820" s="123" t="s">
        <v>3803</v>
      </c>
      <c r="B1820" s="123" t="s">
        <v>3804</v>
      </c>
      <c r="C1820" s="123" t="s">
        <v>1276</v>
      </c>
      <c r="D1820" s="123" t="s">
        <v>1277</v>
      </c>
      <c r="E1820" s="123" t="s">
        <v>3454</v>
      </c>
      <c r="F1820" s="124">
        <v>89000000</v>
      </c>
      <c r="G1820" s="124">
        <v>84540000</v>
      </c>
      <c r="H1820" s="124">
        <v>66500000</v>
      </c>
      <c r="I1820" s="125" t="s">
        <v>512</v>
      </c>
      <c r="J1820" s="125" t="s">
        <v>1265</v>
      </c>
    </row>
    <row r="1821" spans="1:10" hidden="1" x14ac:dyDescent="0.2">
      <c r="A1821" s="123" t="s">
        <v>3805</v>
      </c>
      <c r="B1821" s="123" t="s">
        <v>3806</v>
      </c>
      <c r="C1821" s="123" t="s">
        <v>1262</v>
      </c>
      <c r="D1821" s="123" t="s">
        <v>1263</v>
      </c>
      <c r="E1821" s="123" t="s">
        <v>3454</v>
      </c>
      <c r="F1821" s="124">
        <v>72000000</v>
      </c>
      <c r="G1821" s="124">
        <v>72000000</v>
      </c>
      <c r="H1821" s="124">
        <v>72000000</v>
      </c>
      <c r="I1821" s="125" t="s">
        <v>512</v>
      </c>
      <c r="J1821" s="125" t="s">
        <v>1265</v>
      </c>
    </row>
    <row r="1822" spans="1:10" hidden="1" x14ac:dyDescent="0.2">
      <c r="A1822" s="123" t="s">
        <v>3805</v>
      </c>
      <c r="B1822" s="123" t="s">
        <v>3806</v>
      </c>
      <c r="C1822" s="123" t="s">
        <v>1276</v>
      </c>
      <c r="D1822" s="123" t="s">
        <v>1277</v>
      </c>
      <c r="E1822" s="123" t="s">
        <v>3454</v>
      </c>
      <c r="F1822" s="124">
        <v>85333333</v>
      </c>
      <c r="G1822" s="124">
        <v>75766666</v>
      </c>
      <c r="H1822" s="124">
        <v>53633333</v>
      </c>
      <c r="I1822" s="125" t="s">
        <v>512</v>
      </c>
      <c r="J1822" s="125" t="s">
        <v>1265</v>
      </c>
    </row>
    <row r="1823" spans="1:10" hidden="1" x14ac:dyDescent="0.2">
      <c r="A1823" s="123" t="s">
        <v>3807</v>
      </c>
      <c r="B1823" s="123" t="s">
        <v>3808</v>
      </c>
      <c r="C1823" s="123" t="s">
        <v>1262</v>
      </c>
      <c r="D1823" s="123" t="s">
        <v>1263</v>
      </c>
      <c r="E1823" s="123" t="s">
        <v>3454</v>
      </c>
      <c r="F1823" s="124">
        <v>15600000</v>
      </c>
      <c r="G1823" s="124">
        <v>15600000</v>
      </c>
      <c r="H1823" s="124">
        <v>15600000</v>
      </c>
      <c r="I1823" s="125" t="s">
        <v>512</v>
      </c>
      <c r="J1823" s="125" t="s">
        <v>1265</v>
      </c>
    </row>
    <row r="1824" spans="1:10" hidden="1" x14ac:dyDescent="0.2">
      <c r="A1824" s="123" t="s">
        <v>3807</v>
      </c>
      <c r="B1824" s="123" t="s">
        <v>3808</v>
      </c>
      <c r="C1824" s="123" t="s">
        <v>1276</v>
      </c>
      <c r="D1824" s="123" t="s">
        <v>1277</v>
      </c>
      <c r="E1824" s="123" t="s">
        <v>3454</v>
      </c>
      <c r="F1824" s="124">
        <v>24500000</v>
      </c>
      <c r="G1824" s="124">
        <v>24310000</v>
      </c>
      <c r="H1824" s="124">
        <v>19500000</v>
      </c>
      <c r="I1824" s="125" t="s">
        <v>512</v>
      </c>
      <c r="J1824" s="125" t="s">
        <v>1265</v>
      </c>
    </row>
    <row r="1825" spans="1:10" hidden="1" x14ac:dyDescent="0.2">
      <c r="A1825" s="123" t="s">
        <v>3809</v>
      </c>
      <c r="B1825" s="123" t="s">
        <v>3810</v>
      </c>
      <c r="C1825" s="123" t="s">
        <v>1262</v>
      </c>
      <c r="D1825" s="123" t="s">
        <v>1263</v>
      </c>
      <c r="E1825" s="123" t="s">
        <v>3454</v>
      </c>
      <c r="F1825" s="124">
        <v>34400000</v>
      </c>
      <c r="G1825" s="124">
        <v>34400000</v>
      </c>
      <c r="H1825" s="124">
        <v>34400000</v>
      </c>
      <c r="I1825" s="125" t="s">
        <v>512</v>
      </c>
      <c r="J1825" s="125" t="s">
        <v>1265</v>
      </c>
    </row>
    <row r="1826" spans="1:10" hidden="1" x14ac:dyDescent="0.2">
      <c r="A1826" s="123" t="s">
        <v>3809</v>
      </c>
      <c r="B1826" s="123" t="s">
        <v>3810</v>
      </c>
      <c r="C1826" s="123" t="s">
        <v>1276</v>
      </c>
      <c r="D1826" s="123" t="s">
        <v>1277</v>
      </c>
      <c r="E1826" s="123" t="s">
        <v>3454</v>
      </c>
      <c r="F1826" s="124">
        <v>50300000</v>
      </c>
      <c r="G1826" s="124">
        <v>49873334</v>
      </c>
      <c r="H1826" s="124">
        <v>37400000</v>
      </c>
      <c r="I1826" s="125" t="s">
        <v>512</v>
      </c>
      <c r="J1826" s="125" t="s">
        <v>1265</v>
      </c>
    </row>
    <row r="1827" spans="1:10" hidden="1" x14ac:dyDescent="0.2">
      <c r="A1827" s="123" t="s">
        <v>3811</v>
      </c>
      <c r="B1827" s="123" t="s">
        <v>3812</v>
      </c>
      <c r="C1827" s="123" t="s">
        <v>1262</v>
      </c>
      <c r="D1827" s="123" t="s">
        <v>1263</v>
      </c>
      <c r="E1827" s="123" t="s">
        <v>3454</v>
      </c>
      <c r="F1827" s="124">
        <v>184108042</v>
      </c>
      <c r="G1827" s="124">
        <v>184108042</v>
      </c>
      <c r="H1827" s="124">
        <v>178708042</v>
      </c>
      <c r="I1827" s="125" t="s">
        <v>512</v>
      </c>
      <c r="J1827" s="125" t="s">
        <v>1265</v>
      </c>
    </row>
    <row r="1828" spans="1:10" hidden="1" x14ac:dyDescent="0.2">
      <c r="A1828" s="123" t="s">
        <v>3811</v>
      </c>
      <c r="B1828" s="123" t="s">
        <v>3812</v>
      </c>
      <c r="C1828" s="123" t="s">
        <v>1262</v>
      </c>
      <c r="D1828" s="123" t="s">
        <v>1263</v>
      </c>
      <c r="E1828" s="123" t="s">
        <v>3454</v>
      </c>
      <c r="F1828" s="124">
        <v>27191958</v>
      </c>
      <c r="G1828" s="124">
        <v>27191958</v>
      </c>
      <c r="H1828" s="124">
        <v>25391958</v>
      </c>
      <c r="I1828" s="125" t="s">
        <v>512</v>
      </c>
      <c r="J1828" s="125" t="s">
        <v>1265</v>
      </c>
    </row>
    <row r="1829" spans="1:10" hidden="1" x14ac:dyDescent="0.2">
      <c r="A1829" s="123" t="s">
        <v>3811</v>
      </c>
      <c r="B1829" s="123" t="s">
        <v>3812</v>
      </c>
      <c r="C1829" s="123" t="s">
        <v>1276</v>
      </c>
      <c r="D1829" s="123" t="s">
        <v>1277</v>
      </c>
      <c r="E1829" s="123" t="s">
        <v>3454</v>
      </c>
      <c r="F1829" s="124">
        <v>153040246</v>
      </c>
      <c r="G1829" s="124">
        <v>122160000</v>
      </c>
      <c r="H1829" s="124">
        <v>76300000</v>
      </c>
      <c r="I1829" s="125" t="s">
        <v>512</v>
      </c>
      <c r="J1829" s="125" t="s">
        <v>1265</v>
      </c>
    </row>
    <row r="1830" spans="1:10" ht="10.5" hidden="1" x14ac:dyDescent="0.25">
      <c r="A1830" s="126" t="s">
        <v>3813</v>
      </c>
      <c r="B1830" s="126" t="s">
        <v>3814</v>
      </c>
      <c r="C1830" s="126" t="s">
        <v>1248</v>
      </c>
      <c r="D1830" s="126" t="s">
        <v>1248</v>
      </c>
      <c r="E1830" s="126" t="s">
        <v>1248</v>
      </c>
      <c r="F1830" s="127">
        <v>0</v>
      </c>
      <c r="G1830" s="127">
        <v>0</v>
      </c>
      <c r="H1830" s="127">
        <v>0</v>
      </c>
      <c r="I1830" s="128" t="s">
        <v>512</v>
      </c>
      <c r="J1830" s="128" t="s">
        <v>10</v>
      </c>
    </row>
    <row r="1831" spans="1:10" hidden="1" x14ac:dyDescent="0.2">
      <c r="A1831" s="123" t="s">
        <v>3815</v>
      </c>
      <c r="B1831" s="123" t="s">
        <v>1391</v>
      </c>
      <c r="C1831" s="123" t="s">
        <v>1262</v>
      </c>
      <c r="D1831" s="123" t="s">
        <v>1263</v>
      </c>
      <c r="E1831" s="123" t="s">
        <v>1541</v>
      </c>
      <c r="F1831" s="124">
        <v>0</v>
      </c>
      <c r="G1831" s="124">
        <v>0</v>
      </c>
      <c r="H1831" s="124">
        <v>0</v>
      </c>
      <c r="I1831" s="125" t="s">
        <v>512</v>
      </c>
      <c r="J1831" s="125" t="s">
        <v>1265</v>
      </c>
    </row>
    <row r="1832" spans="1:10" hidden="1" x14ac:dyDescent="0.2">
      <c r="A1832" s="123" t="s">
        <v>3816</v>
      </c>
      <c r="B1832" s="123" t="s">
        <v>2559</v>
      </c>
      <c r="C1832" s="123" t="s">
        <v>1262</v>
      </c>
      <c r="D1832" s="123" t="s">
        <v>1263</v>
      </c>
      <c r="E1832" s="123" t="s">
        <v>1541</v>
      </c>
      <c r="F1832" s="124">
        <v>0</v>
      </c>
      <c r="G1832" s="124">
        <v>0</v>
      </c>
      <c r="H1832" s="124">
        <v>0</v>
      </c>
      <c r="I1832" s="125" t="s">
        <v>512</v>
      </c>
      <c r="J1832" s="125" t="s">
        <v>1265</v>
      </c>
    </row>
    <row r="1833" spans="1:10" hidden="1" x14ac:dyDescent="0.2">
      <c r="A1833" s="123" t="s">
        <v>3817</v>
      </c>
      <c r="B1833" s="123" t="s">
        <v>1772</v>
      </c>
      <c r="C1833" s="123" t="s">
        <v>1262</v>
      </c>
      <c r="D1833" s="123" t="s">
        <v>1263</v>
      </c>
      <c r="E1833" s="123" t="s">
        <v>1541</v>
      </c>
      <c r="F1833" s="124">
        <v>0</v>
      </c>
      <c r="G1833" s="124">
        <v>0</v>
      </c>
      <c r="H1833" s="124">
        <v>0</v>
      </c>
      <c r="I1833" s="125" t="s">
        <v>512</v>
      </c>
      <c r="J1833" s="125" t="s">
        <v>1265</v>
      </c>
    </row>
    <row r="1834" spans="1:10" hidden="1" x14ac:dyDescent="0.2">
      <c r="A1834" s="123" t="s">
        <v>3818</v>
      </c>
      <c r="B1834" s="123" t="s">
        <v>1816</v>
      </c>
      <c r="C1834" s="123" t="s">
        <v>1262</v>
      </c>
      <c r="D1834" s="123" t="s">
        <v>1263</v>
      </c>
      <c r="E1834" s="123" t="s">
        <v>1541</v>
      </c>
      <c r="F1834" s="124">
        <v>0</v>
      </c>
      <c r="G1834" s="124">
        <v>0</v>
      </c>
      <c r="H1834" s="124">
        <v>0</v>
      </c>
      <c r="I1834" s="125" t="s">
        <v>512</v>
      </c>
      <c r="J1834" s="125" t="s">
        <v>1265</v>
      </c>
    </row>
    <row r="1835" spans="1:10" hidden="1" x14ac:dyDescent="0.2">
      <c r="A1835" s="123" t="s">
        <v>3819</v>
      </c>
      <c r="B1835" s="123" t="s">
        <v>3820</v>
      </c>
      <c r="C1835" s="123" t="s">
        <v>1262</v>
      </c>
      <c r="D1835" s="123" t="s">
        <v>1263</v>
      </c>
      <c r="E1835" s="123" t="s">
        <v>1541</v>
      </c>
      <c r="F1835" s="124">
        <v>0</v>
      </c>
      <c r="G1835" s="124">
        <v>0</v>
      </c>
      <c r="H1835" s="124">
        <v>0</v>
      </c>
      <c r="I1835" s="125" t="s">
        <v>512</v>
      </c>
      <c r="J1835" s="125" t="s">
        <v>1265</v>
      </c>
    </row>
    <row r="1836" spans="1:10" hidden="1" x14ac:dyDescent="0.2">
      <c r="A1836" s="123" t="s">
        <v>3821</v>
      </c>
      <c r="B1836" s="123" t="s">
        <v>1620</v>
      </c>
      <c r="C1836" s="123" t="s">
        <v>1262</v>
      </c>
      <c r="D1836" s="123" t="s">
        <v>1263</v>
      </c>
      <c r="E1836" s="123" t="s">
        <v>1541</v>
      </c>
      <c r="F1836" s="124">
        <v>0</v>
      </c>
      <c r="G1836" s="124">
        <v>0</v>
      </c>
      <c r="H1836" s="124">
        <v>0</v>
      </c>
      <c r="I1836" s="125" t="s">
        <v>512</v>
      </c>
      <c r="J1836" s="125" t="s">
        <v>1265</v>
      </c>
    </row>
    <row r="1837" spans="1:10" hidden="1" x14ac:dyDescent="0.2">
      <c r="A1837" s="123" t="s">
        <v>3822</v>
      </c>
      <c r="B1837" s="123" t="s">
        <v>3175</v>
      </c>
      <c r="C1837" s="123" t="s">
        <v>1262</v>
      </c>
      <c r="D1837" s="123" t="s">
        <v>1263</v>
      </c>
      <c r="E1837" s="123" t="s">
        <v>1541</v>
      </c>
      <c r="F1837" s="124">
        <v>0</v>
      </c>
      <c r="G1837" s="124">
        <v>0</v>
      </c>
      <c r="H1837" s="124">
        <v>0</v>
      </c>
      <c r="I1837" s="125" t="s">
        <v>512</v>
      </c>
      <c r="J1837" s="125" t="s">
        <v>1265</v>
      </c>
    </row>
    <row r="1838" spans="1:10" hidden="1" x14ac:dyDescent="0.2">
      <c r="A1838" s="123" t="s">
        <v>3823</v>
      </c>
      <c r="B1838" s="123" t="s">
        <v>3824</v>
      </c>
      <c r="C1838" s="123" t="s">
        <v>1262</v>
      </c>
      <c r="D1838" s="123" t="s">
        <v>1263</v>
      </c>
      <c r="E1838" s="123" t="s">
        <v>1541</v>
      </c>
      <c r="F1838" s="124">
        <v>0</v>
      </c>
      <c r="G1838" s="124">
        <v>0</v>
      </c>
      <c r="H1838" s="124">
        <v>0</v>
      </c>
      <c r="I1838" s="125" t="s">
        <v>512</v>
      </c>
      <c r="J1838" s="125" t="s">
        <v>1265</v>
      </c>
    </row>
    <row r="1839" spans="1:10" hidden="1" x14ac:dyDescent="0.2">
      <c r="A1839" s="123" t="s">
        <v>3825</v>
      </c>
      <c r="B1839" s="123" t="s">
        <v>3824</v>
      </c>
      <c r="C1839" s="123" t="s">
        <v>1262</v>
      </c>
      <c r="D1839" s="123" t="s">
        <v>1263</v>
      </c>
      <c r="E1839" s="123" t="s">
        <v>1541</v>
      </c>
      <c r="F1839" s="124">
        <v>0</v>
      </c>
      <c r="G1839" s="124">
        <v>0</v>
      </c>
      <c r="H1839" s="124">
        <v>0</v>
      </c>
      <c r="I1839" s="125" t="s">
        <v>512</v>
      </c>
      <c r="J1839" s="125" t="s">
        <v>1265</v>
      </c>
    </row>
    <row r="1840" spans="1:10" hidden="1" x14ac:dyDescent="0.2">
      <c r="A1840" s="123" t="s">
        <v>3825</v>
      </c>
      <c r="B1840" s="123" t="s">
        <v>3824</v>
      </c>
      <c r="C1840" s="123" t="s">
        <v>1307</v>
      </c>
      <c r="D1840" s="123" t="s">
        <v>1308</v>
      </c>
      <c r="E1840" s="123" t="s">
        <v>1541</v>
      </c>
      <c r="F1840" s="124">
        <v>0</v>
      </c>
      <c r="G1840" s="124">
        <v>0</v>
      </c>
      <c r="H1840" s="124">
        <v>0</v>
      </c>
      <c r="I1840" s="125" t="s">
        <v>512</v>
      </c>
      <c r="J1840" s="125" t="s">
        <v>1265</v>
      </c>
    </row>
    <row r="1841" spans="1:10" hidden="1" x14ac:dyDescent="0.2">
      <c r="A1841" s="123" t="s">
        <v>3826</v>
      </c>
      <c r="B1841" s="123" t="s">
        <v>3827</v>
      </c>
      <c r="C1841" s="123" t="s">
        <v>1248</v>
      </c>
      <c r="D1841" s="123" t="s">
        <v>1248</v>
      </c>
      <c r="E1841" s="123" t="s">
        <v>1248</v>
      </c>
      <c r="F1841" s="124">
        <v>450000000</v>
      </c>
      <c r="G1841" s="124">
        <v>449534157</v>
      </c>
      <c r="H1841" s="124">
        <v>0</v>
      </c>
      <c r="I1841" s="125"/>
      <c r="J1841" s="125"/>
    </row>
    <row r="1842" spans="1:10" ht="10.5" hidden="1" x14ac:dyDescent="0.25">
      <c r="A1842" s="126" t="s">
        <v>3828</v>
      </c>
      <c r="B1842" s="126" t="s">
        <v>3829</v>
      </c>
      <c r="C1842" s="126" t="s">
        <v>1248</v>
      </c>
      <c r="D1842" s="126" t="s">
        <v>1248</v>
      </c>
      <c r="E1842" s="126" t="s">
        <v>1248</v>
      </c>
      <c r="F1842" s="127">
        <v>0</v>
      </c>
      <c r="G1842" s="127">
        <v>0</v>
      </c>
      <c r="H1842" s="127">
        <v>0</v>
      </c>
      <c r="I1842" s="128" t="s">
        <v>512</v>
      </c>
      <c r="J1842" s="128" t="s">
        <v>10</v>
      </c>
    </row>
    <row r="1843" spans="1:10" hidden="1" x14ac:dyDescent="0.2">
      <c r="A1843" s="123" t="s">
        <v>3830</v>
      </c>
      <c r="B1843" s="123" t="s">
        <v>2654</v>
      </c>
      <c r="C1843" s="123" t="s">
        <v>1262</v>
      </c>
      <c r="D1843" s="123" t="s">
        <v>1263</v>
      </c>
      <c r="E1843" s="123" t="s">
        <v>1541</v>
      </c>
      <c r="F1843" s="124">
        <v>0</v>
      </c>
      <c r="G1843" s="124">
        <v>0</v>
      </c>
      <c r="H1843" s="124">
        <v>0</v>
      </c>
      <c r="I1843" s="125" t="s">
        <v>512</v>
      </c>
      <c r="J1843" s="125" t="s">
        <v>1265</v>
      </c>
    </row>
    <row r="1844" spans="1:10" ht="10.5" hidden="1" x14ac:dyDescent="0.25">
      <c r="A1844" s="126" t="s">
        <v>3831</v>
      </c>
      <c r="B1844" s="126" t="s">
        <v>3832</v>
      </c>
      <c r="C1844" s="126" t="s">
        <v>1248</v>
      </c>
      <c r="D1844" s="126" t="s">
        <v>1248</v>
      </c>
      <c r="E1844" s="126" t="s">
        <v>1248</v>
      </c>
      <c r="F1844" s="127">
        <v>450000000</v>
      </c>
      <c r="G1844" s="127">
        <v>449534157</v>
      </c>
      <c r="H1844" s="127">
        <v>0</v>
      </c>
      <c r="I1844" s="128" t="s">
        <v>512</v>
      </c>
      <c r="J1844" s="128" t="s">
        <v>10</v>
      </c>
    </row>
    <row r="1845" spans="1:10" hidden="1" x14ac:dyDescent="0.2">
      <c r="A1845" s="123" t="s">
        <v>3833</v>
      </c>
      <c r="B1845" s="123" t="s">
        <v>3834</v>
      </c>
      <c r="C1845" s="123" t="s">
        <v>1262</v>
      </c>
      <c r="D1845" s="123" t="s">
        <v>1263</v>
      </c>
      <c r="E1845" s="123" t="s">
        <v>3454</v>
      </c>
      <c r="F1845" s="124">
        <v>0</v>
      </c>
      <c r="G1845" s="124">
        <v>0</v>
      </c>
      <c r="H1845" s="124">
        <v>0</v>
      </c>
      <c r="I1845" s="125" t="s">
        <v>512</v>
      </c>
      <c r="J1845" s="125" t="s">
        <v>1265</v>
      </c>
    </row>
    <row r="1846" spans="1:10" hidden="1" x14ac:dyDescent="0.2">
      <c r="A1846" s="123" t="s">
        <v>3833</v>
      </c>
      <c r="B1846" s="123" t="s">
        <v>3834</v>
      </c>
      <c r="C1846" s="123" t="s">
        <v>1276</v>
      </c>
      <c r="D1846" s="123" t="s">
        <v>1277</v>
      </c>
      <c r="E1846" s="123" t="s">
        <v>3454</v>
      </c>
      <c r="F1846" s="124">
        <v>450000000</v>
      </c>
      <c r="G1846" s="124">
        <v>449534157</v>
      </c>
      <c r="H1846" s="124">
        <v>0</v>
      </c>
      <c r="I1846" s="125" t="s">
        <v>512</v>
      </c>
      <c r="J1846" s="125" t="s">
        <v>1265</v>
      </c>
    </row>
    <row r="1847" spans="1:10" hidden="1" x14ac:dyDescent="0.2">
      <c r="A1847" s="123" t="s">
        <v>3835</v>
      </c>
      <c r="B1847" s="123" t="s">
        <v>3836</v>
      </c>
      <c r="C1847" s="123" t="s">
        <v>1248</v>
      </c>
      <c r="D1847" s="123" t="s">
        <v>1248</v>
      </c>
      <c r="E1847" s="123" t="s">
        <v>1248</v>
      </c>
      <c r="F1847" s="124">
        <v>181778796921.20999</v>
      </c>
      <c r="G1847" s="124">
        <v>121811381791.88</v>
      </c>
      <c r="H1847" s="124">
        <v>119455817640.88</v>
      </c>
      <c r="I1847" s="125"/>
      <c r="J1847" s="125"/>
    </row>
    <row r="1848" spans="1:10" ht="10.5" hidden="1" x14ac:dyDescent="0.25">
      <c r="A1848" s="117" t="s">
        <v>1246</v>
      </c>
      <c r="B1848" s="117" t="s">
        <v>3837</v>
      </c>
      <c r="C1848" s="117" t="s">
        <v>1248</v>
      </c>
      <c r="D1848" s="117" t="s">
        <v>1248</v>
      </c>
      <c r="E1848" s="117" t="s">
        <v>1248</v>
      </c>
      <c r="F1848" s="118">
        <v>175880286685.20999</v>
      </c>
      <c r="G1848" s="118">
        <v>118000237127.88</v>
      </c>
      <c r="H1848" s="118">
        <v>115706690181.88</v>
      </c>
      <c r="I1848" s="119"/>
      <c r="J1848" s="119" t="s">
        <v>1249</v>
      </c>
    </row>
    <row r="1849" spans="1:10" ht="10.5" hidden="1" x14ac:dyDescent="0.25">
      <c r="A1849" s="120" t="s">
        <v>3838</v>
      </c>
      <c r="B1849" s="120" t="s">
        <v>3839</v>
      </c>
      <c r="C1849" s="120" t="s">
        <v>1248</v>
      </c>
      <c r="D1849" s="120" t="s">
        <v>1248</v>
      </c>
      <c r="E1849" s="120" t="s">
        <v>1248</v>
      </c>
      <c r="F1849" s="121">
        <v>175880286685.20999</v>
      </c>
      <c r="G1849" s="121">
        <v>118000237127.88</v>
      </c>
      <c r="H1849" s="121">
        <v>115706690181.88</v>
      </c>
      <c r="I1849" s="122"/>
      <c r="J1849" s="122" t="s">
        <v>1241</v>
      </c>
    </row>
    <row r="1850" spans="1:10" hidden="1" x14ac:dyDescent="0.2">
      <c r="A1850" s="123" t="s">
        <v>3840</v>
      </c>
      <c r="B1850" s="123" t="s">
        <v>3841</v>
      </c>
      <c r="C1850" s="123" t="s">
        <v>1248</v>
      </c>
      <c r="D1850" s="123" t="s">
        <v>1248</v>
      </c>
      <c r="E1850" s="123" t="s">
        <v>1248</v>
      </c>
      <c r="F1850" s="124">
        <v>167818826765.23999</v>
      </c>
      <c r="G1850" s="124">
        <v>111979480976.88</v>
      </c>
      <c r="H1850" s="124">
        <v>111979480976.88</v>
      </c>
      <c r="I1850" s="125"/>
      <c r="J1850" s="125"/>
    </row>
    <row r="1851" spans="1:10" hidden="1" x14ac:dyDescent="0.2">
      <c r="A1851" s="123" t="s">
        <v>3842</v>
      </c>
      <c r="B1851" s="123" t="s">
        <v>3843</v>
      </c>
      <c r="C1851" s="123" t="s">
        <v>1248</v>
      </c>
      <c r="D1851" s="123" t="s">
        <v>1248</v>
      </c>
      <c r="E1851" s="123" t="s">
        <v>1248</v>
      </c>
      <c r="F1851" s="124">
        <v>167818826765.23999</v>
      </c>
      <c r="G1851" s="124">
        <v>111979480976.88</v>
      </c>
      <c r="H1851" s="124">
        <v>111979480976.88</v>
      </c>
      <c r="I1851" s="125"/>
      <c r="J1851" s="125"/>
    </row>
    <row r="1852" spans="1:10" hidden="1" x14ac:dyDescent="0.2">
      <c r="A1852" s="123" t="s">
        <v>3844</v>
      </c>
      <c r="B1852" s="123" t="s">
        <v>3845</v>
      </c>
      <c r="C1852" s="123" t="s">
        <v>1248</v>
      </c>
      <c r="D1852" s="123" t="s">
        <v>1248</v>
      </c>
      <c r="E1852" s="123" t="s">
        <v>1248</v>
      </c>
      <c r="F1852" s="124">
        <v>167818826765.23999</v>
      </c>
      <c r="G1852" s="124">
        <v>111979480976.88</v>
      </c>
      <c r="H1852" s="124">
        <v>111979480976.88</v>
      </c>
      <c r="I1852" s="125"/>
      <c r="J1852" s="125"/>
    </row>
    <row r="1853" spans="1:10" hidden="1" x14ac:dyDescent="0.2">
      <c r="A1853" s="123" t="s">
        <v>3846</v>
      </c>
      <c r="B1853" s="123" t="s">
        <v>3847</v>
      </c>
      <c r="C1853" s="123" t="s">
        <v>1248</v>
      </c>
      <c r="D1853" s="123" t="s">
        <v>1248</v>
      </c>
      <c r="E1853" s="123" t="s">
        <v>1248</v>
      </c>
      <c r="F1853" s="124">
        <v>167818826765.23999</v>
      </c>
      <c r="G1853" s="124">
        <v>111979480976.88</v>
      </c>
      <c r="H1853" s="124">
        <v>111979480976.88</v>
      </c>
      <c r="I1853" s="125"/>
      <c r="J1853" s="125"/>
    </row>
    <row r="1854" spans="1:10" ht="10.5" hidden="1" x14ac:dyDescent="0.25">
      <c r="A1854" s="126" t="s">
        <v>3848</v>
      </c>
      <c r="B1854" s="126" t="s">
        <v>3849</v>
      </c>
      <c r="C1854" s="126" t="s">
        <v>1248</v>
      </c>
      <c r="D1854" s="126" t="s">
        <v>1248</v>
      </c>
      <c r="E1854" s="126" t="s">
        <v>1248</v>
      </c>
      <c r="F1854" s="127">
        <v>167818826765.23999</v>
      </c>
      <c r="G1854" s="127">
        <v>111979480976.88</v>
      </c>
      <c r="H1854" s="127">
        <v>111979480976.88</v>
      </c>
      <c r="I1854" s="128" t="s">
        <v>498</v>
      </c>
      <c r="J1854" s="128" t="s">
        <v>10</v>
      </c>
    </row>
    <row r="1855" spans="1:10" hidden="1" x14ac:dyDescent="0.2">
      <c r="A1855" s="123" t="s">
        <v>3850</v>
      </c>
      <c r="B1855" s="123" t="s">
        <v>3851</v>
      </c>
      <c r="C1855" s="123" t="s">
        <v>1262</v>
      </c>
      <c r="D1855" s="123" t="s">
        <v>1263</v>
      </c>
      <c r="E1855" s="123" t="s">
        <v>3852</v>
      </c>
      <c r="F1855" s="124">
        <v>1501027952</v>
      </c>
      <c r="G1855" s="124">
        <v>1501027542.1900001</v>
      </c>
      <c r="H1855" s="124">
        <v>1501027542.1900001</v>
      </c>
      <c r="I1855" s="125" t="s">
        <v>498</v>
      </c>
      <c r="J1855" s="125" t="s">
        <v>1265</v>
      </c>
    </row>
    <row r="1856" spans="1:10" hidden="1" x14ac:dyDescent="0.2">
      <c r="A1856" s="123" t="s">
        <v>3850</v>
      </c>
      <c r="B1856" s="123" t="s">
        <v>3851</v>
      </c>
      <c r="C1856" s="123" t="s">
        <v>3853</v>
      </c>
      <c r="D1856" s="123" t="s">
        <v>3854</v>
      </c>
      <c r="E1856" s="123" t="s">
        <v>3852</v>
      </c>
      <c r="F1856" s="124">
        <v>43066435964</v>
      </c>
      <c r="G1856" s="124">
        <v>35581161690.269997</v>
      </c>
      <c r="H1856" s="124">
        <v>35581161690.269997</v>
      </c>
      <c r="I1856" s="125" t="s">
        <v>498</v>
      </c>
      <c r="J1856" s="125" t="s">
        <v>1265</v>
      </c>
    </row>
    <row r="1857" spans="1:10" hidden="1" x14ac:dyDescent="0.2">
      <c r="A1857" s="123" t="s">
        <v>3850</v>
      </c>
      <c r="B1857" s="123" t="s">
        <v>3851</v>
      </c>
      <c r="C1857" s="123" t="s">
        <v>3855</v>
      </c>
      <c r="D1857" s="123" t="s">
        <v>3856</v>
      </c>
      <c r="E1857" s="123" t="s">
        <v>3852</v>
      </c>
      <c r="F1857" s="124">
        <v>15011149097.77</v>
      </c>
      <c r="G1857" s="124">
        <v>9407148413</v>
      </c>
      <c r="H1857" s="124">
        <v>9407148413</v>
      </c>
      <c r="I1857" s="125" t="s">
        <v>498</v>
      </c>
      <c r="J1857" s="125" t="s">
        <v>1265</v>
      </c>
    </row>
    <row r="1858" spans="1:10" hidden="1" x14ac:dyDescent="0.2">
      <c r="A1858" s="123" t="s">
        <v>3850</v>
      </c>
      <c r="B1858" s="123" t="s">
        <v>3851</v>
      </c>
      <c r="C1858" s="123" t="s">
        <v>3857</v>
      </c>
      <c r="D1858" s="123" t="s">
        <v>3858</v>
      </c>
      <c r="E1858" s="123" t="s">
        <v>3852</v>
      </c>
      <c r="F1858" s="124">
        <v>3944894643.3699999</v>
      </c>
      <c r="G1858" s="124">
        <v>1897618403.3800001</v>
      </c>
      <c r="H1858" s="124">
        <v>1897618403.3800001</v>
      </c>
      <c r="I1858" s="125" t="s">
        <v>498</v>
      </c>
      <c r="J1858" s="125" t="s">
        <v>1265</v>
      </c>
    </row>
    <row r="1859" spans="1:10" hidden="1" x14ac:dyDescent="0.2">
      <c r="A1859" s="123" t="s">
        <v>3859</v>
      </c>
      <c r="B1859" s="123" t="s">
        <v>3851</v>
      </c>
      <c r="C1859" s="123" t="s">
        <v>3860</v>
      </c>
      <c r="D1859" s="123" t="s">
        <v>3861</v>
      </c>
      <c r="E1859" s="123" t="s">
        <v>3852</v>
      </c>
      <c r="F1859" s="124">
        <v>103332113679.72</v>
      </c>
      <c r="G1859" s="124">
        <v>63130907461.989998</v>
      </c>
      <c r="H1859" s="124">
        <v>63130907461.989998</v>
      </c>
      <c r="I1859" s="125" t="s">
        <v>498</v>
      </c>
      <c r="J1859" s="125" t="s">
        <v>1265</v>
      </c>
    </row>
    <row r="1860" spans="1:10" hidden="1" x14ac:dyDescent="0.2">
      <c r="A1860" s="123" t="s">
        <v>3862</v>
      </c>
      <c r="B1860" s="123" t="s">
        <v>3851</v>
      </c>
      <c r="C1860" s="123" t="s">
        <v>3860</v>
      </c>
      <c r="D1860" s="123" t="s">
        <v>3861</v>
      </c>
      <c r="E1860" s="123" t="s">
        <v>3852</v>
      </c>
      <c r="F1860" s="124">
        <v>282837852</v>
      </c>
      <c r="G1860" s="124">
        <v>0</v>
      </c>
      <c r="H1860" s="124">
        <v>0</v>
      </c>
      <c r="I1860" s="125" t="s">
        <v>498</v>
      </c>
      <c r="J1860" s="125" t="s">
        <v>1265</v>
      </c>
    </row>
    <row r="1861" spans="1:10" hidden="1" x14ac:dyDescent="0.2">
      <c r="A1861" s="123" t="s">
        <v>3850</v>
      </c>
      <c r="B1861" s="123" t="s">
        <v>3863</v>
      </c>
      <c r="C1861" s="123" t="s">
        <v>3860</v>
      </c>
      <c r="D1861" s="123" t="s">
        <v>3861</v>
      </c>
      <c r="E1861" s="123" t="s">
        <v>3852</v>
      </c>
      <c r="F1861" s="124">
        <v>550896460.88</v>
      </c>
      <c r="G1861" s="124">
        <v>459080384.06999999</v>
      </c>
      <c r="H1861" s="124">
        <v>459080384.06999999</v>
      </c>
      <c r="I1861" s="125" t="s">
        <v>498</v>
      </c>
      <c r="J1861" s="125" t="s">
        <v>1265</v>
      </c>
    </row>
    <row r="1862" spans="1:10" hidden="1" x14ac:dyDescent="0.2">
      <c r="A1862" s="123" t="s">
        <v>3850</v>
      </c>
      <c r="B1862" s="123" t="s">
        <v>3851</v>
      </c>
      <c r="C1862" s="123" t="s">
        <v>3864</v>
      </c>
      <c r="D1862" s="123" t="s">
        <v>3865</v>
      </c>
      <c r="E1862" s="123" t="s">
        <v>3852</v>
      </c>
      <c r="F1862" s="124">
        <v>0</v>
      </c>
      <c r="G1862" s="124">
        <v>0</v>
      </c>
      <c r="H1862" s="124">
        <v>0</v>
      </c>
      <c r="I1862" s="125" t="s">
        <v>498</v>
      </c>
      <c r="J1862" s="125" t="s">
        <v>1265</v>
      </c>
    </row>
    <row r="1863" spans="1:10" hidden="1" x14ac:dyDescent="0.2">
      <c r="A1863" s="123" t="s">
        <v>3850</v>
      </c>
      <c r="B1863" s="123" t="s">
        <v>3851</v>
      </c>
      <c r="C1863" s="123" t="s">
        <v>3866</v>
      </c>
      <c r="D1863" s="123" t="s">
        <v>3867</v>
      </c>
      <c r="E1863" s="123" t="s">
        <v>3852</v>
      </c>
      <c r="F1863" s="124">
        <v>10193535.5</v>
      </c>
      <c r="G1863" s="124">
        <v>2537081.98</v>
      </c>
      <c r="H1863" s="124">
        <v>2537081.98</v>
      </c>
      <c r="I1863" s="125" t="s">
        <v>498</v>
      </c>
      <c r="J1863" s="125" t="s">
        <v>1265</v>
      </c>
    </row>
    <row r="1864" spans="1:10" hidden="1" x14ac:dyDescent="0.2">
      <c r="A1864" s="123" t="s">
        <v>3850</v>
      </c>
      <c r="B1864" s="123" t="s">
        <v>3851</v>
      </c>
      <c r="C1864" s="123" t="s">
        <v>3868</v>
      </c>
      <c r="D1864" s="123" t="s">
        <v>3869</v>
      </c>
      <c r="E1864" s="123" t="s">
        <v>3852</v>
      </c>
      <c r="F1864" s="124">
        <v>119277580</v>
      </c>
      <c r="G1864" s="124">
        <v>0</v>
      </c>
      <c r="H1864" s="124">
        <v>0</v>
      </c>
      <c r="I1864" s="125" t="s">
        <v>498</v>
      </c>
      <c r="J1864" s="125" t="s">
        <v>1265</v>
      </c>
    </row>
    <row r="1865" spans="1:10" hidden="1" x14ac:dyDescent="0.2">
      <c r="A1865" s="123" t="s">
        <v>3870</v>
      </c>
      <c r="B1865" s="123" t="s">
        <v>3871</v>
      </c>
      <c r="C1865" s="123" t="s">
        <v>1248</v>
      </c>
      <c r="D1865" s="123" t="s">
        <v>1248</v>
      </c>
      <c r="E1865" s="123" t="s">
        <v>1248</v>
      </c>
      <c r="F1865" s="124">
        <v>999362600.80999994</v>
      </c>
      <c r="G1865" s="124">
        <v>0</v>
      </c>
      <c r="H1865" s="124">
        <v>0</v>
      </c>
      <c r="I1865" s="125"/>
      <c r="J1865" s="125"/>
    </row>
    <row r="1866" spans="1:10" hidden="1" x14ac:dyDescent="0.2">
      <c r="A1866" s="123" t="s">
        <v>3872</v>
      </c>
      <c r="B1866" s="123" t="s">
        <v>3843</v>
      </c>
      <c r="C1866" s="123" t="s">
        <v>1248</v>
      </c>
      <c r="D1866" s="123" t="s">
        <v>1248</v>
      </c>
      <c r="E1866" s="123" t="s">
        <v>1248</v>
      </c>
      <c r="F1866" s="124">
        <v>63912534.810000002</v>
      </c>
      <c r="G1866" s="124">
        <v>0</v>
      </c>
      <c r="H1866" s="124">
        <v>0</v>
      </c>
      <c r="I1866" s="125"/>
      <c r="J1866" s="125"/>
    </row>
    <row r="1867" spans="1:10" hidden="1" x14ac:dyDescent="0.2">
      <c r="A1867" s="123" t="s">
        <v>3873</v>
      </c>
      <c r="B1867" s="123" t="s">
        <v>3845</v>
      </c>
      <c r="C1867" s="123" t="s">
        <v>1248</v>
      </c>
      <c r="D1867" s="123" t="s">
        <v>1248</v>
      </c>
      <c r="E1867" s="123" t="s">
        <v>1248</v>
      </c>
      <c r="F1867" s="124">
        <v>63912534.810000002</v>
      </c>
      <c r="G1867" s="124">
        <v>0</v>
      </c>
      <c r="H1867" s="124">
        <v>0</v>
      </c>
      <c r="I1867" s="125"/>
      <c r="J1867" s="125"/>
    </row>
    <row r="1868" spans="1:10" hidden="1" x14ac:dyDescent="0.2">
      <c r="A1868" s="123" t="s">
        <v>3874</v>
      </c>
      <c r="B1868" s="123" t="s">
        <v>3847</v>
      </c>
      <c r="C1868" s="123" t="s">
        <v>1248</v>
      </c>
      <c r="D1868" s="123" t="s">
        <v>1248</v>
      </c>
      <c r="E1868" s="123" t="s">
        <v>1248</v>
      </c>
      <c r="F1868" s="124">
        <v>63912534.810000002</v>
      </c>
      <c r="G1868" s="124">
        <v>0</v>
      </c>
      <c r="H1868" s="124">
        <v>0</v>
      </c>
      <c r="I1868" s="125"/>
      <c r="J1868" s="125"/>
    </row>
    <row r="1869" spans="1:10" ht="10.5" hidden="1" x14ac:dyDescent="0.25">
      <c r="A1869" s="126" t="s">
        <v>3875</v>
      </c>
      <c r="B1869" s="126" t="s">
        <v>3876</v>
      </c>
      <c r="C1869" s="126" t="s">
        <v>1248</v>
      </c>
      <c r="D1869" s="126" t="s">
        <v>1248</v>
      </c>
      <c r="E1869" s="126" t="s">
        <v>1248</v>
      </c>
      <c r="F1869" s="127">
        <v>63912534.810000002</v>
      </c>
      <c r="G1869" s="127">
        <v>0</v>
      </c>
      <c r="H1869" s="127">
        <v>0</v>
      </c>
      <c r="I1869" s="128" t="s">
        <v>498</v>
      </c>
      <c r="J1869" s="128" t="s">
        <v>10</v>
      </c>
    </row>
    <row r="1870" spans="1:10" hidden="1" x14ac:dyDescent="0.2">
      <c r="A1870" s="123" t="s">
        <v>3877</v>
      </c>
      <c r="B1870" s="123" t="s">
        <v>3878</v>
      </c>
      <c r="C1870" s="123" t="s">
        <v>1262</v>
      </c>
      <c r="D1870" s="123" t="s">
        <v>1263</v>
      </c>
      <c r="E1870" s="123" t="s">
        <v>3852</v>
      </c>
      <c r="F1870" s="124">
        <v>63912534.810000002</v>
      </c>
      <c r="G1870" s="124">
        <v>0</v>
      </c>
      <c r="H1870" s="124">
        <v>0</v>
      </c>
      <c r="I1870" s="125" t="s">
        <v>498</v>
      </c>
      <c r="J1870" s="125" t="s">
        <v>1265</v>
      </c>
    </row>
    <row r="1871" spans="1:10" ht="10.5" hidden="1" x14ac:dyDescent="0.25">
      <c r="A1871" s="126" t="s">
        <v>3879</v>
      </c>
      <c r="B1871" s="126" t="s">
        <v>3880</v>
      </c>
      <c r="C1871" s="126" t="s">
        <v>1248</v>
      </c>
      <c r="D1871" s="126" t="s">
        <v>1248</v>
      </c>
      <c r="E1871" s="126" t="s">
        <v>1248</v>
      </c>
      <c r="F1871" s="127">
        <v>0</v>
      </c>
      <c r="G1871" s="127">
        <v>0</v>
      </c>
      <c r="H1871" s="127">
        <v>0</v>
      </c>
      <c r="I1871" s="128" t="s">
        <v>498</v>
      </c>
      <c r="J1871" s="128" t="s">
        <v>10</v>
      </c>
    </row>
    <row r="1872" spans="1:10" hidden="1" x14ac:dyDescent="0.2">
      <c r="A1872" s="123" t="s">
        <v>3881</v>
      </c>
      <c r="B1872" s="123" t="s">
        <v>3878</v>
      </c>
      <c r="C1872" s="123" t="s">
        <v>1262</v>
      </c>
      <c r="D1872" s="123" t="s">
        <v>1263</v>
      </c>
      <c r="E1872" s="123" t="s">
        <v>3852</v>
      </c>
      <c r="F1872" s="124">
        <v>0</v>
      </c>
      <c r="G1872" s="124">
        <v>0</v>
      </c>
      <c r="H1872" s="124">
        <v>0</v>
      </c>
      <c r="I1872" s="125" t="s">
        <v>498</v>
      </c>
      <c r="J1872" s="125" t="s">
        <v>1265</v>
      </c>
    </row>
    <row r="1873" spans="1:10" hidden="1" x14ac:dyDescent="0.2">
      <c r="A1873" s="123" t="s">
        <v>3881</v>
      </c>
      <c r="B1873" s="123" t="s">
        <v>3878</v>
      </c>
      <c r="C1873" s="123" t="s">
        <v>3882</v>
      </c>
      <c r="D1873" s="123" t="s">
        <v>3883</v>
      </c>
      <c r="E1873" s="123" t="s">
        <v>3852</v>
      </c>
      <c r="F1873" s="124">
        <v>0</v>
      </c>
      <c r="G1873" s="124">
        <v>0</v>
      </c>
      <c r="H1873" s="124">
        <v>0</v>
      </c>
      <c r="I1873" s="125" t="s">
        <v>498</v>
      </c>
      <c r="J1873" s="125" t="s">
        <v>1265</v>
      </c>
    </row>
    <row r="1874" spans="1:10" hidden="1" x14ac:dyDescent="0.2">
      <c r="A1874" s="123" t="s">
        <v>3884</v>
      </c>
      <c r="B1874" s="123" t="s">
        <v>3885</v>
      </c>
      <c r="C1874" s="123" t="s">
        <v>1248</v>
      </c>
      <c r="D1874" s="123" t="s">
        <v>1248</v>
      </c>
      <c r="E1874" s="123" t="s">
        <v>1248</v>
      </c>
      <c r="F1874" s="124">
        <v>3836619276.6599998</v>
      </c>
      <c r="G1874" s="124">
        <v>3579154339</v>
      </c>
      <c r="H1874" s="124">
        <v>1893729300</v>
      </c>
      <c r="I1874" s="125"/>
      <c r="J1874" s="125"/>
    </row>
    <row r="1875" spans="1:10" hidden="1" x14ac:dyDescent="0.2">
      <c r="A1875" s="123" t="s">
        <v>3886</v>
      </c>
      <c r="B1875" s="123" t="s">
        <v>3887</v>
      </c>
      <c r="C1875" s="123" t="s">
        <v>1248</v>
      </c>
      <c r="D1875" s="123" t="s">
        <v>1248</v>
      </c>
      <c r="E1875" s="123" t="s">
        <v>1248</v>
      </c>
      <c r="F1875" s="124">
        <v>3836619276.6599998</v>
      </c>
      <c r="G1875" s="124">
        <v>3579154339</v>
      </c>
      <c r="H1875" s="124">
        <v>1893729300</v>
      </c>
      <c r="I1875" s="125"/>
      <c r="J1875" s="125"/>
    </row>
    <row r="1876" spans="1:10" hidden="1" x14ac:dyDescent="0.2">
      <c r="A1876" s="123" t="s">
        <v>3888</v>
      </c>
      <c r="B1876" s="123" t="s">
        <v>3845</v>
      </c>
      <c r="C1876" s="123" t="s">
        <v>1248</v>
      </c>
      <c r="D1876" s="123" t="s">
        <v>1248</v>
      </c>
      <c r="E1876" s="123" t="s">
        <v>1248</v>
      </c>
      <c r="F1876" s="124">
        <v>3836619276.6599998</v>
      </c>
      <c r="G1876" s="124">
        <v>3579154339</v>
      </c>
      <c r="H1876" s="124">
        <v>1893729300</v>
      </c>
      <c r="I1876" s="125"/>
      <c r="J1876" s="125"/>
    </row>
    <row r="1877" spans="1:10" hidden="1" x14ac:dyDescent="0.2">
      <c r="A1877" s="123" t="s">
        <v>3889</v>
      </c>
      <c r="B1877" s="123" t="s">
        <v>3456</v>
      </c>
      <c r="C1877" s="123" t="s">
        <v>1248</v>
      </c>
      <c r="D1877" s="123" t="s">
        <v>1248</v>
      </c>
      <c r="E1877" s="123" t="s">
        <v>1248</v>
      </c>
      <c r="F1877" s="124">
        <v>0</v>
      </c>
      <c r="G1877" s="124">
        <v>0</v>
      </c>
      <c r="H1877" s="124">
        <v>0</v>
      </c>
      <c r="I1877" s="125"/>
      <c r="J1877" s="125"/>
    </row>
    <row r="1878" spans="1:10" ht="10.5" hidden="1" x14ac:dyDescent="0.25">
      <c r="A1878" s="126" t="s">
        <v>3890</v>
      </c>
      <c r="B1878" s="126" t="s">
        <v>3891</v>
      </c>
      <c r="C1878" s="126" t="s">
        <v>1248</v>
      </c>
      <c r="D1878" s="126" t="s">
        <v>1248</v>
      </c>
      <c r="E1878" s="126" t="s">
        <v>1248</v>
      </c>
      <c r="F1878" s="127">
        <v>0</v>
      </c>
      <c r="G1878" s="127">
        <v>0</v>
      </c>
      <c r="H1878" s="127">
        <v>0</v>
      </c>
      <c r="I1878" s="128" t="s">
        <v>498</v>
      </c>
      <c r="J1878" s="128" t="s">
        <v>10</v>
      </c>
    </row>
    <row r="1879" spans="1:10" hidden="1" x14ac:dyDescent="0.2">
      <c r="A1879" s="123" t="s">
        <v>3892</v>
      </c>
      <c r="B1879" s="123" t="s">
        <v>3878</v>
      </c>
      <c r="C1879" s="123" t="s">
        <v>3893</v>
      </c>
      <c r="D1879" s="123" t="s">
        <v>3894</v>
      </c>
      <c r="E1879" s="123" t="s">
        <v>3852</v>
      </c>
      <c r="F1879" s="124">
        <v>0</v>
      </c>
      <c r="G1879" s="124">
        <v>0</v>
      </c>
      <c r="H1879" s="124">
        <v>0</v>
      </c>
      <c r="I1879" s="125" t="s">
        <v>498</v>
      </c>
      <c r="J1879" s="125" t="s">
        <v>1265</v>
      </c>
    </row>
    <row r="1880" spans="1:10" ht="10.5" hidden="1" x14ac:dyDescent="0.25">
      <c r="A1880" s="126" t="s">
        <v>3895</v>
      </c>
      <c r="B1880" s="126" t="s">
        <v>3896</v>
      </c>
      <c r="C1880" s="126" t="s">
        <v>1248</v>
      </c>
      <c r="D1880" s="126" t="s">
        <v>1248</v>
      </c>
      <c r="E1880" s="126" t="s">
        <v>1248</v>
      </c>
      <c r="F1880" s="127">
        <v>0</v>
      </c>
      <c r="G1880" s="127">
        <v>0</v>
      </c>
      <c r="H1880" s="127">
        <v>0</v>
      </c>
      <c r="I1880" s="128" t="s">
        <v>498</v>
      </c>
      <c r="J1880" s="128" t="s">
        <v>10</v>
      </c>
    </row>
    <row r="1881" spans="1:10" hidden="1" x14ac:dyDescent="0.2">
      <c r="A1881" s="123" t="s">
        <v>3897</v>
      </c>
      <c r="B1881" s="123" t="s">
        <v>1704</v>
      </c>
      <c r="C1881" s="123" t="s">
        <v>1262</v>
      </c>
      <c r="D1881" s="123" t="s">
        <v>1263</v>
      </c>
      <c r="E1881" s="123" t="s">
        <v>3852</v>
      </c>
      <c r="F1881" s="124">
        <v>0</v>
      </c>
      <c r="G1881" s="124">
        <v>0</v>
      </c>
      <c r="H1881" s="124">
        <v>0</v>
      </c>
      <c r="I1881" s="125" t="s">
        <v>498</v>
      </c>
      <c r="J1881" s="125" t="s">
        <v>1265</v>
      </c>
    </row>
    <row r="1882" spans="1:10" hidden="1" x14ac:dyDescent="0.2">
      <c r="A1882" s="123" t="s">
        <v>3898</v>
      </c>
      <c r="B1882" s="123" t="s">
        <v>3878</v>
      </c>
      <c r="C1882" s="123" t="s">
        <v>3893</v>
      </c>
      <c r="D1882" s="123" t="s">
        <v>3894</v>
      </c>
      <c r="E1882" s="123" t="s">
        <v>3852</v>
      </c>
      <c r="F1882" s="124">
        <v>0</v>
      </c>
      <c r="G1882" s="124">
        <v>0</v>
      </c>
      <c r="H1882" s="124">
        <v>0</v>
      </c>
      <c r="I1882" s="125" t="s">
        <v>498</v>
      </c>
      <c r="J1882" s="125" t="s">
        <v>1265</v>
      </c>
    </row>
    <row r="1883" spans="1:10" hidden="1" x14ac:dyDescent="0.2">
      <c r="A1883" s="123" t="s">
        <v>3898</v>
      </c>
      <c r="B1883" s="123" t="s">
        <v>3878</v>
      </c>
      <c r="C1883" s="123" t="s">
        <v>1262</v>
      </c>
      <c r="D1883" s="123" t="s">
        <v>1263</v>
      </c>
      <c r="E1883" s="123" t="s">
        <v>3852</v>
      </c>
      <c r="F1883" s="124">
        <v>0</v>
      </c>
      <c r="G1883" s="124">
        <v>0</v>
      </c>
      <c r="H1883" s="124">
        <v>0</v>
      </c>
      <c r="I1883" s="125" t="s">
        <v>498</v>
      </c>
      <c r="J1883" s="125" t="s">
        <v>1265</v>
      </c>
    </row>
    <row r="1884" spans="1:10" hidden="1" x14ac:dyDescent="0.2">
      <c r="A1884" s="123" t="s">
        <v>3899</v>
      </c>
      <c r="B1884" s="123" t="s">
        <v>3456</v>
      </c>
      <c r="C1884" s="123" t="s">
        <v>1248</v>
      </c>
      <c r="D1884" s="123" t="s">
        <v>1248</v>
      </c>
      <c r="E1884" s="123" t="s">
        <v>1248</v>
      </c>
      <c r="F1884" s="124">
        <v>0</v>
      </c>
      <c r="G1884" s="124">
        <v>0</v>
      </c>
      <c r="H1884" s="124">
        <v>0</v>
      </c>
      <c r="I1884" s="125"/>
      <c r="J1884" s="125"/>
    </row>
    <row r="1885" spans="1:10" ht="10.5" hidden="1" x14ac:dyDescent="0.25">
      <c r="A1885" s="126" t="s">
        <v>3900</v>
      </c>
      <c r="B1885" s="126" t="s">
        <v>3896</v>
      </c>
      <c r="C1885" s="126" t="s">
        <v>1248</v>
      </c>
      <c r="D1885" s="126" t="s">
        <v>1248</v>
      </c>
      <c r="E1885" s="126" t="s">
        <v>1248</v>
      </c>
      <c r="F1885" s="127">
        <v>0</v>
      </c>
      <c r="G1885" s="127">
        <v>0</v>
      </c>
      <c r="H1885" s="127">
        <v>0</v>
      </c>
      <c r="I1885" s="128" t="s">
        <v>498</v>
      </c>
      <c r="J1885" s="128" t="s">
        <v>10</v>
      </c>
    </row>
    <row r="1886" spans="1:10" hidden="1" x14ac:dyDescent="0.2">
      <c r="A1886" s="123" t="s">
        <v>3901</v>
      </c>
      <c r="B1886" s="123" t="s">
        <v>1704</v>
      </c>
      <c r="C1886" s="123" t="s">
        <v>1262</v>
      </c>
      <c r="D1886" s="123" t="s">
        <v>1263</v>
      </c>
      <c r="E1886" s="123" t="s">
        <v>3852</v>
      </c>
      <c r="F1886" s="124">
        <v>0</v>
      </c>
      <c r="G1886" s="124">
        <v>0</v>
      </c>
      <c r="H1886" s="124">
        <v>0</v>
      </c>
      <c r="I1886" s="125" t="s">
        <v>498</v>
      </c>
      <c r="J1886" s="125" t="s">
        <v>1265</v>
      </c>
    </row>
    <row r="1887" spans="1:10" hidden="1" x14ac:dyDescent="0.2">
      <c r="A1887" s="123" t="s">
        <v>3902</v>
      </c>
      <c r="B1887" s="123" t="s">
        <v>3878</v>
      </c>
      <c r="C1887" s="123" t="s">
        <v>3893</v>
      </c>
      <c r="D1887" s="123" t="s">
        <v>3894</v>
      </c>
      <c r="E1887" s="123" t="s">
        <v>3852</v>
      </c>
      <c r="F1887" s="124">
        <v>0</v>
      </c>
      <c r="G1887" s="124">
        <v>0</v>
      </c>
      <c r="H1887" s="124">
        <v>0</v>
      </c>
      <c r="I1887" s="125" t="s">
        <v>498</v>
      </c>
      <c r="J1887" s="125" t="s">
        <v>1265</v>
      </c>
    </row>
    <row r="1888" spans="1:10" hidden="1" x14ac:dyDescent="0.2">
      <c r="A1888" s="123" t="s">
        <v>3902</v>
      </c>
      <c r="B1888" s="123" t="s">
        <v>3878</v>
      </c>
      <c r="C1888" s="123" t="s">
        <v>1262</v>
      </c>
      <c r="D1888" s="123" t="s">
        <v>1263</v>
      </c>
      <c r="E1888" s="123" t="s">
        <v>3852</v>
      </c>
      <c r="F1888" s="124">
        <v>0</v>
      </c>
      <c r="G1888" s="124">
        <v>0</v>
      </c>
      <c r="H1888" s="124">
        <v>0</v>
      </c>
      <c r="I1888" s="125" t="s">
        <v>498</v>
      </c>
      <c r="J1888" s="125" t="s">
        <v>1265</v>
      </c>
    </row>
    <row r="1889" spans="1:10" hidden="1" x14ac:dyDescent="0.2">
      <c r="A1889" s="123" t="s">
        <v>3903</v>
      </c>
      <c r="B1889" s="123" t="s">
        <v>3904</v>
      </c>
      <c r="C1889" s="123" t="s">
        <v>1248</v>
      </c>
      <c r="D1889" s="123" t="s">
        <v>1248</v>
      </c>
      <c r="E1889" s="123" t="s">
        <v>1248</v>
      </c>
      <c r="F1889" s="124">
        <v>74805899</v>
      </c>
      <c r="G1889" s="124">
        <v>71505899</v>
      </c>
      <c r="H1889" s="124">
        <v>37980803.460000001</v>
      </c>
      <c r="I1889" s="125"/>
      <c r="J1889" s="125"/>
    </row>
    <row r="1890" spans="1:10" ht="10.5" hidden="1" x14ac:dyDescent="0.25">
      <c r="A1890" s="126" t="s">
        <v>3905</v>
      </c>
      <c r="B1890" s="126" t="s">
        <v>3891</v>
      </c>
      <c r="C1890" s="126" t="s">
        <v>1248</v>
      </c>
      <c r="D1890" s="126" t="s">
        <v>1248</v>
      </c>
      <c r="E1890" s="126" t="s">
        <v>1248</v>
      </c>
      <c r="F1890" s="127">
        <v>25305899</v>
      </c>
      <c r="G1890" s="127">
        <v>25305899</v>
      </c>
      <c r="H1890" s="127">
        <v>4980803.46</v>
      </c>
      <c r="I1890" s="128" t="s">
        <v>498</v>
      </c>
      <c r="J1890" s="128" t="s">
        <v>10</v>
      </c>
    </row>
    <row r="1891" spans="1:10" hidden="1" x14ac:dyDescent="0.2">
      <c r="A1891" s="123" t="s">
        <v>3906</v>
      </c>
      <c r="B1891" s="123" t="s">
        <v>3878</v>
      </c>
      <c r="C1891" s="123" t="s">
        <v>3893</v>
      </c>
      <c r="D1891" s="123" t="s">
        <v>3894</v>
      </c>
      <c r="E1891" s="123" t="s">
        <v>3852</v>
      </c>
      <c r="F1891" s="124">
        <v>25305899</v>
      </c>
      <c r="G1891" s="124">
        <v>25305899</v>
      </c>
      <c r="H1891" s="124">
        <v>4980803.46</v>
      </c>
      <c r="I1891" s="125" t="s">
        <v>498</v>
      </c>
      <c r="J1891" s="125" t="s">
        <v>1265</v>
      </c>
    </row>
    <row r="1892" spans="1:10" ht="10.5" hidden="1" x14ac:dyDescent="0.25">
      <c r="A1892" s="126" t="s">
        <v>3907</v>
      </c>
      <c r="B1892" s="126" t="s">
        <v>3896</v>
      </c>
      <c r="C1892" s="126" t="s">
        <v>1248</v>
      </c>
      <c r="D1892" s="126" t="s">
        <v>1248</v>
      </c>
      <c r="E1892" s="126" t="s">
        <v>1248</v>
      </c>
      <c r="F1892" s="127">
        <v>49500000</v>
      </c>
      <c r="G1892" s="127">
        <v>46200000</v>
      </c>
      <c r="H1892" s="127">
        <v>33000000</v>
      </c>
      <c r="I1892" s="128" t="s">
        <v>498</v>
      </c>
      <c r="J1892" s="128" t="s">
        <v>10</v>
      </c>
    </row>
    <row r="1893" spans="1:10" hidden="1" x14ac:dyDescent="0.2">
      <c r="A1893" s="123" t="s">
        <v>3908</v>
      </c>
      <c r="B1893" s="123" t="s">
        <v>3878</v>
      </c>
      <c r="C1893" s="123" t="s">
        <v>3893</v>
      </c>
      <c r="D1893" s="123" t="s">
        <v>3894</v>
      </c>
      <c r="E1893" s="123" t="s">
        <v>3852</v>
      </c>
      <c r="F1893" s="124">
        <v>29700000</v>
      </c>
      <c r="G1893" s="124">
        <v>29700000</v>
      </c>
      <c r="H1893" s="124">
        <v>29700000</v>
      </c>
      <c r="I1893" s="125" t="s">
        <v>498</v>
      </c>
      <c r="J1893" s="125" t="s">
        <v>1265</v>
      </c>
    </row>
    <row r="1894" spans="1:10" hidden="1" x14ac:dyDescent="0.2">
      <c r="A1894" s="123" t="s">
        <v>3908</v>
      </c>
      <c r="B1894" s="123" t="s">
        <v>3878</v>
      </c>
      <c r="C1894" s="123" t="s">
        <v>1262</v>
      </c>
      <c r="D1894" s="123" t="s">
        <v>1263</v>
      </c>
      <c r="E1894" s="123" t="s">
        <v>3852</v>
      </c>
      <c r="F1894" s="124">
        <v>19800000</v>
      </c>
      <c r="G1894" s="124">
        <v>16500000</v>
      </c>
      <c r="H1894" s="124">
        <v>3300000</v>
      </c>
      <c r="I1894" s="125" t="s">
        <v>498</v>
      </c>
      <c r="J1894" s="125" t="s">
        <v>1265</v>
      </c>
    </row>
    <row r="1895" spans="1:10" hidden="1" x14ac:dyDescent="0.2">
      <c r="A1895" s="123" t="s">
        <v>3909</v>
      </c>
      <c r="B1895" s="123" t="s">
        <v>3910</v>
      </c>
      <c r="C1895" s="123" t="s">
        <v>1248</v>
      </c>
      <c r="D1895" s="123" t="s">
        <v>1248</v>
      </c>
      <c r="E1895" s="123" t="s">
        <v>1248</v>
      </c>
      <c r="F1895" s="124">
        <v>329871499</v>
      </c>
      <c r="G1895" s="124">
        <v>327071499</v>
      </c>
      <c r="H1895" s="124">
        <v>160285088.30000001</v>
      </c>
      <c r="I1895" s="125"/>
      <c r="J1895" s="125"/>
    </row>
    <row r="1896" spans="1:10" ht="10.5" hidden="1" x14ac:dyDescent="0.25">
      <c r="A1896" s="126" t="s">
        <v>3911</v>
      </c>
      <c r="B1896" s="126" t="s">
        <v>3891</v>
      </c>
      <c r="C1896" s="126" t="s">
        <v>1248</v>
      </c>
      <c r="D1896" s="126" t="s">
        <v>1248</v>
      </c>
      <c r="E1896" s="126" t="s">
        <v>1248</v>
      </c>
      <c r="F1896" s="127">
        <v>160321499</v>
      </c>
      <c r="G1896" s="127">
        <v>160321499</v>
      </c>
      <c r="H1896" s="127">
        <v>31555088.300000001</v>
      </c>
      <c r="I1896" s="128" t="s">
        <v>498</v>
      </c>
      <c r="J1896" s="128" t="s">
        <v>10</v>
      </c>
    </row>
    <row r="1897" spans="1:10" hidden="1" x14ac:dyDescent="0.2">
      <c r="A1897" s="123" t="s">
        <v>3912</v>
      </c>
      <c r="B1897" s="123" t="s">
        <v>3878</v>
      </c>
      <c r="C1897" s="123" t="s">
        <v>3893</v>
      </c>
      <c r="D1897" s="123" t="s">
        <v>3894</v>
      </c>
      <c r="E1897" s="123" t="s">
        <v>3852</v>
      </c>
      <c r="F1897" s="124">
        <v>160321499</v>
      </c>
      <c r="G1897" s="124">
        <v>160321499</v>
      </c>
      <c r="H1897" s="124">
        <v>31555088.300000001</v>
      </c>
      <c r="I1897" s="125" t="s">
        <v>498</v>
      </c>
      <c r="J1897" s="125" t="s">
        <v>1265</v>
      </c>
    </row>
    <row r="1898" spans="1:10" ht="10.5" hidden="1" x14ac:dyDescent="0.25">
      <c r="A1898" s="126" t="s">
        <v>3913</v>
      </c>
      <c r="B1898" s="126" t="s">
        <v>3896</v>
      </c>
      <c r="C1898" s="126" t="s">
        <v>1248</v>
      </c>
      <c r="D1898" s="126" t="s">
        <v>1248</v>
      </c>
      <c r="E1898" s="126" t="s">
        <v>1248</v>
      </c>
      <c r="F1898" s="127">
        <v>169550000</v>
      </c>
      <c r="G1898" s="127">
        <v>166750000</v>
      </c>
      <c r="H1898" s="127">
        <v>128730000</v>
      </c>
      <c r="I1898" s="128" t="s">
        <v>498</v>
      </c>
      <c r="J1898" s="128" t="s">
        <v>10</v>
      </c>
    </row>
    <row r="1899" spans="1:10" hidden="1" x14ac:dyDescent="0.2">
      <c r="A1899" s="123" t="s">
        <v>3914</v>
      </c>
      <c r="B1899" s="123" t="s">
        <v>3851</v>
      </c>
      <c r="C1899" s="123" t="s">
        <v>1262</v>
      </c>
      <c r="D1899" s="123" t="s">
        <v>1263</v>
      </c>
      <c r="E1899" s="123" t="s">
        <v>3852</v>
      </c>
      <c r="F1899" s="124">
        <v>0</v>
      </c>
      <c r="G1899" s="124">
        <v>0</v>
      </c>
      <c r="H1899" s="124">
        <v>0</v>
      </c>
      <c r="I1899" s="125" t="s">
        <v>498</v>
      </c>
      <c r="J1899" s="125" t="s">
        <v>1265</v>
      </c>
    </row>
    <row r="1900" spans="1:10" hidden="1" x14ac:dyDescent="0.2">
      <c r="A1900" s="123" t="s">
        <v>3915</v>
      </c>
      <c r="B1900" s="123" t="s">
        <v>3878</v>
      </c>
      <c r="C1900" s="123" t="s">
        <v>3893</v>
      </c>
      <c r="D1900" s="123" t="s">
        <v>3894</v>
      </c>
      <c r="E1900" s="123" t="s">
        <v>3852</v>
      </c>
      <c r="F1900" s="124">
        <v>86250000</v>
      </c>
      <c r="G1900" s="124">
        <v>86250000</v>
      </c>
      <c r="H1900" s="124">
        <v>86250000</v>
      </c>
      <c r="I1900" s="125" t="s">
        <v>498</v>
      </c>
      <c r="J1900" s="125" t="s">
        <v>1265</v>
      </c>
    </row>
    <row r="1901" spans="1:10" hidden="1" x14ac:dyDescent="0.2">
      <c r="A1901" s="123" t="s">
        <v>3915</v>
      </c>
      <c r="B1901" s="123" t="s">
        <v>3878</v>
      </c>
      <c r="C1901" s="123" t="s">
        <v>1262</v>
      </c>
      <c r="D1901" s="123" t="s">
        <v>1263</v>
      </c>
      <c r="E1901" s="123" t="s">
        <v>3852</v>
      </c>
      <c r="F1901" s="124">
        <v>83300000</v>
      </c>
      <c r="G1901" s="124">
        <v>80500000</v>
      </c>
      <c r="H1901" s="124">
        <v>42480000</v>
      </c>
      <c r="I1901" s="125" t="s">
        <v>498</v>
      </c>
      <c r="J1901" s="125" t="s">
        <v>1265</v>
      </c>
    </row>
    <row r="1902" spans="1:10" hidden="1" x14ac:dyDescent="0.2">
      <c r="A1902" s="123" t="s">
        <v>3916</v>
      </c>
      <c r="B1902" s="123" t="s">
        <v>3917</v>
      </c>
      <c r="C1902" s="123" t="s">
        <v>1248</v>
      </c>
      <c r="D1902" s="123" t="s">
        <v>1248</v>
      </c>
      <c r="E1902" s="123" t="s">
        <v>1248</v>
      </c>
      <c r="F1902" s="124">
        <v>0</v>
      </c>
      <c r="G1902" s="124">
        <v>0</v>
      </c>
      <c r="H1902" s="124">
        <v>0</v>
      </c>
      <c r="I1902" s="125"/>
      <c r="J1902" s="125"/>
    </row>
    <row r="1903" spans="1:10" ht="10.5" hidden="1" x14ac:dyDescent="0.25">
      <c r="A1903" s="126" t="s">
        <v>3918</v>
      </c>
      <c r="B1903" s="126" t="s">
        <v>3891</v>
      </c>
      <c r="C1903" s="126" t="s">
        <v>1248</v>
      </c>
      <c r="D1903" s="126" t="s">
        <v>1248</v>
      </c>
      <c r="E1903" s="126" t="s">
        <v>1248</v>
      </c>
      <c r="F1903" s="127">
        <v>0</v>
      </c>
      <c r="G1903" s="127">
        <v>0</v>
      </c>
      <c r="H1903" s="127">
        <v>0</v>
      </c>
      <c r="I1903" s="128" t="s">
        <v>498</v>
      </c>
      <c r="J1903" s="128" t="s">
        <v>10</v>
      </c>
    </row>
    <row r="1904" spans="1:10" hidden="1" x14ac:dyDescent="0.2">
      <c r="A1904" s="123" t="s">
        <v>3919</v>
      </c>
      <c r="B1904" s="123" t="s">
        <v>3878</v>
      </c>
      <c r="C1904" s="123" t="s">
        <v>3893</v>
      </c>
      <c r="D1904" s="123" t="s">
        <v>3894</v>
      </c>
      <c r="E1904" s="123" t="s">
        <v>3852</v>
      </c>
      <c r="F1904" s="124">
        <v>0</v>
      </c>
      <c r="G1904" s="124">
        <v>0</v>
      </c>
      <c r="H1904" s="124">
        <v>0</v>
      </c>
      <c r="I1904" s="125" t="s">
        <v>498</v>
      </c>
      <c r="J1904" s="125" t="s">
        <v>1265</v>
      </c>
    </row>
    <row r="1905" spans="1:10" hidden="1" x14ac:dyDescent="0.2">
      <c r="A1905" s="123" t="s">
        <v>3920</v>
      </c>
      <c r="B1905" s="123" t="s">
        <v>3917</v>
      </c>
      <c r="C1905" s="123" t="s">
        <v>1248</v>
      </c>
      <c r="D1905" s="123" t="s">
        <v>1248</v>
      </c>
      <c r="E1905" s="123" t="s">
        <v>1248</v>
      </c>
      <c r="F1905" s="124">
        <v>370871395</v>
      </c>
      <c r="G1905" s="124">
        <v>291036395</v>
      </c>
      <c r="H1905" s="124">
        <v>126701484.01000001</v>
      </c>
      <c r="I1905" s="125"/>
      <c r="J1905" s="125"/>
    </row>
    <row r="1906" spans="1:10" ht="10.5" hidden="1" x14ac:dyDescent="0.25">
      <c r="A1906" s="126" t="s">
        <v>3921</v>
      </c>
      <c r="B1906" s="126" t="s">
        <v>3922</v>
      </c>
      <c r="C1906" s="126" t="s">
        <v>1248</v>
      </c>
      <c r="D1906" s="126" t="s">
        <v>1248</v>
      </c>
      <c r="E1906" s="126" t="s">
        <v>1248</v>
      </c>
      <c r="F1906" s="127">
        <v>71205000</v>
      </c>
      <c r="G1906" s="127">
        <v>0</v>
      </c>
      <c r="H1906" s="127">
        <v>0</v>
      </c>
      <c r="I1906" s="128" t="s">
        <v>498</v>
      </c>
      <c r="J1906" s="128" t="s">
        <v>10</v>
      </c>
    </row>
    <row r="1907" spans="1:10" hidden="1" x14ac:dyDescent="0.2">
      <c r="A1907" s="123" t="s">
        <v>3923</v>
      </c>
      <c r="B1907" s="123" t="s">
        <v>2121</v>
      </c>
      <c r="C1907" s="123" t="s">
        <v>1262</v>
      </c>
      <c r="D1907" s="123" t="s">
        <v>1263</v>
      </c>
      <c r="E1907" s="123" t="s">
        <v>3852</v>
      </c>
      <c r="F1907" s="124">
        <v>71205000</v>
      </c>
      <c r="G1907" s="124">
        <v>0</v>
      </c>
      <c r="H1907" s="124">
        <v>0</v>
      </c>
      <c r="I1907" s="125" t="s">
        <v>498</v>
      </c>
      <c r="J1907" s="125" t="s">
        <v>1265</v>
      </c>
    </row>
    <row r="1908" spans="1:10" ht="10.5" hidden="1" x14ac:dyDescent="0.25">
      <c r="A1908" s="126" t="s">
        <v>3924</v>
      </c>
      <c r="B1908" s="126" t="s">
        <v>3891</v>
      </c>
      <c r="C1908" s="126" t="s">
        <v>1248</v>
      </c>
      <c r="D1908" s="126" t="s">
        <v>1248</v>
      </c>
      <c r="E1908" s="126" t="s">
        <v>1248</v>
      </c>
      <c r="F1908" s="127">
        <v>178136395</v>
      </c>
      <c r="G1908" s="127">
        <v>178136395</v>
      </c>
      <c r="H1908" s="127">
        <v>35061484.009999998</v>
      </c>
      <c r="I1908" s="128" t="s">
        <v>498</v>
      </c>
      <c r="J1908" s="128" t="s">
        <v>10</v>
      </c>
    </row>
    <row r="1909" spans="1:10" hidden="1" x14ac:dyDescent="0.2">
      <c r="A1909" s="123" t="s">
        <v>3925</v>
      </c>
      <c r="B1909" s="123" t="s">
        <v>3878</v>
      </c>
      <c r="C1909" s="123" t="s">
        <v>3893</v>
      </c>
      <c r="D1909" s="123" t="s">
        <v>3894</v>
      </c>
      <c r="E1909" s="123" t="s">
        <v>3852</v>
      </c>
      <c r="F1909" s="124">
        <v>178136395</v>
      </c>
      <c r="G1909" s="124">
        <v>178136395</v>
      </c>
      <c r="H1909" s="124">
        <v>35061484.009999998</v>
      </c>
      <c r="I1909" s="125" t="s">
        <v>498</v>
      </c>
      <c r="J1909" s="125" t="s">
        <v>1265</v>
      </c>
    </row>
    <row r="1910" spans="1:10" ht="10.5" hidden="1" x14ac:dyDescent="0.25">
      <c r="A1910" s="126" t="s">
        <v>3926</v>
      </c>
      <c r="B1910" s="126" t="s">
        <v>3896</v>
      </c>
      <c r="C1910" s="126" t="s">
        <v>1248</v>
      </c>
      <c r="D1910" s="126" t="s">
        <v>1248</v>
      </c>
      <c r="E1910" s="126" t="s">
        <v>1248</v>
      </c>
      <c r="F1910" s="127">
        <v>121530000</v>
      </c>
      <c r="G1910" s="127">
        <v>112900000</v>
      </c>
      <c r="H1910" s="127">
        <v>91640000</v>
      </c>
      <c r="I1910" s="128" t="s">
        <v>498</v>
      </c>
      <c r="J1910" s="128" t="s">
        <v>10</v>
      </c>
    </row>
    <row r="1911" spans="1:10" hidden="1" x14ac:dyDescent="0.2">
      <c r="A1911" s="123" t="s">
        <v>3927</v>
      </c>
      <c r="B1911" s="123" t="s">
        <v>3878</v>
      </c>
      <c r="C1911" s="123" t="s">
        <v>3893</v>
      </c>
      <c r="D1911" s="123" t="s">
        <v>3894</v>
      </c>
      <c r="E1911" s="123" t="s">
        <v>3852</v>
      </c>
      <c r="F1911" s="124">
        <v>30850000</v>
      </c>
      <c r="G1911" s="124">
        <v>30850000</v>
      </c>
      <c r="H1911" s="124">
        <v>30850000</v>
      </c>
      <c r="I1911" s="125" t="s">
        <v>498</v>
      </c>
      <c r="J1911" s="125" t="s">
        <v>1265</v>
      </c>
    </row>
    <row r="1912" spans="1:10" hidden="1" x14ac:dyDescent="0.2">
      <c r="A1912" s="123" t="s">
        <v>3927</v>
      </c>
      <c r="B1912" s="123" t="s">
        <v>3878</v>
      </c>
      <c r="C1912" s="123" t="s">
        <v>1262</v>
      </c>
      <c r="D1912" s="123" t="s">
        <v>1263</v>
      </c>
      <c r="E1912" s="123" t="s">
        <v>3852</v>
      </c>
      <c r="F1912" s="124">
        <v>90680000</v>
      </c>
      <c r="G1912" s="124">
        <v>82050000</v>
      </c>
      <c r="H1912" s="124">
        <v>60790000</v>
      </c>
      <c r="I1912" s="125" t="s">
        <v>498</v>
      </c>
      <c r="J1912" s="125" t="s">
        <v>1265</v>
      </c>
    </row>
    <row r="1913" spans="1:10" ht="10.5" hidden="1" x14ac:dyDescent="0.25">
      <c r="A1913" s="126" t="s">
        <v>3928</v>
      </c>
      <c r="B1913" s="126" t="s">
        <v>3929</v>
      </c>
      <c r="C1913" s="126" t="s">
        <v>1248</v>
      </c>
      <c r="D1913" s="126" t="s">
        <v>1248</v>
      </c>
      <c r="E1913" s="126" t="s">
        <v>1248</v>
      </c>
      <c r="F1913" s="127">
        <v>0</v>
      </c>
      <c r="G1913" s="127">
        <v>0</v>
      </c>
      <c r="H1913" s="127">
        <v>0</v>
      </c>
      <c r="I1913" s="128" t="s">
        <v>498</v>
      </c>
      <c r="J1913" s="128" t="s">
        <v>10</v>
      </c>
    </row>
    <row r="1914" spans="1:10" hidden="1" x14ac:dyDescent="0.2">
      <c r="A1914" s="123" t="s">
        <v>3930</v>
      </c>
      <c r="B1914" s="123" t="s">
        <v>3931</v>
      </c>
      <c r="C1914" s="123" t="s">
        <v>1262</v>
      </c>
      <c r="D1914" s="123" t="s">
        <v>1263</v>
      </c>
      <c r="E1914" s="123" t="s">
        <v>3852</v>
      </c>
      <c r="F1914" s="124">
        <v>0</v>
      </c>
      <c r="G1914" s="124">
        <v>0</v>
      </c>
      <c r="H1914" s="124">
        <v>0</v>
      </c>
      <c r="I1914" s="125" t="s">
        <v>498</v>
      </c>
      <c r="J1914" s="125" t="s">
        <v>1265</v>
      </c>
    </row>
    <row r="1915" spans="1:10" hidden="1" x14ac:dyDescent="0.2">
      <c r="A1915" s="123" t="s">
        <v>3932</v>
      </c>
      <c r="B1915" s="123" t="s">
        <v>3933</v>
      </c>
      <c r="C1915" s="123" t="s">
        <v>1248</v>
      </c>
      <c r="D1915" s="123" t="s">
        <v>1248</v>
      </c>
      <c r="E1915" s="123" t="s">
        <v>1248</v>
      </c>
      <c r="F1915" s="124">
        <v>252563333</v>
      </c>
      <c r="G1915" s="124">
        <v>247630000</v>
      </c>
      <c r="H1915" s="124">
        <v>212200000</v>
      </c>
      <c r="I1915" s="125"/>
      <c r="J1915" s="125"/>
    </row>
    <row r="1916" spans="1:10" ht="10.5" hidden="1" x14ac:dyDescent="0.25">
      <c r="A1916" s="126" t="s">
        <v>3934</v>
      </c>
      <c r="B1916" s="126" t="s">
        <v>3896</v>
      </c>
      <c r="C1916" s="126" t="s">
        <v>1248</v>
      </c>
      <c r="D1916" s="126" t="s">
        <v>1248</v>
      </c>
      <c r="E1916" s="126" t="s">
        <v>1248</v>
      </c>
      <c r="F1916" s="127">
        <v>252563333</v>
      </c>
      <c r="G1916" s="127">
        <v>247630000</v>
      </c>
      <c r="H1916" s="127">
        <v>212200000</v>
      </c>
      <c r="I1916" s="128" t="s">
        <v>498</v>
      </c>
      <c r="J1916" s="128" t="s">
        <v>10</v>
      </c>
    </row>
    <row r="1917" spans="1:10" hidden="1" x14ac:dyDescent="0.2">
      <c r="A1917" s="123" t="s">
        <v>3935</v>
      </c>
      <c r="B1917" s="123" t="s">
        <v>3878</v>
      </c>
      <c r="C1917" s="123" t="s">
        <v>3893</v>
      </c>
      <c r="D1917" s="123" t="s">
        <v>3894</v>
      </c>
      <c r="E1917" s="123" t="s">
        <v>3852</v>
      </c>
      <c r="F1917" s="124">
        <v>91200000</v>
      </c>
      <c r="G1917" s="124">
        <v>91200000</v>
      </c>
      <c r="H1917" s="124">
        <v>91200000</v>
      </c>
      <c r="I1917" s="125" t="s">
        <v>498</v>
      </c>
      <c r="J1917" s="125" t="s">
        <v>1265</v>
      </c>
    </row>
    <row r="1918" spans="1:10" hidden="1" x14ac:dyDescent="0.2">
      <c r="A1918" s="123" t="s">
        <v>3935</v>
      </c>
      <c r="B1918" s="123" t="s">
        <v>3878</v>
      </c>
      <c r="C1918" s="123" t="s">
        <v>1262</v>
      </c>
      <c r="D1918" s="123" t="s">
        <v>1263</v>
      </c>
      <c r="E1918" s="123" t="s">
        <v>3852</v>
      </c>
      <c r="F1918" s="124">
        <v>161363333</v>
      </c>
      <c r="G1918" s="124">
        <v>156430000</v>
      </c>
      <c r="H1918" s="124">
        <v>121000000</v>
      </c>
      <c r="I1918" s="125" t="s">
        <v>498</v>
      </c>
      <c r="J1918" s="125" t="s">
        <v>1265</v>
      </c>
    </row>
    <row r="1919" spans="1:10" hidden="1" x14ac:dyDescent="0.2">
      <c r="A1919" s="123" t="s">
        <v>3936</v>
      </c>
      <c r="B1919" s="123" t="s">
        <v>3937</v>
      </c>
      <c r="C1919" s="123" t="s">
        <v>1248</v>
      </c>
      <c r="D1919" s="123" t="s">
        <v>1248</v>
      </c>
      <c r="E1919" s="123" t="s">
        <v>1248</v>
      </c>
      <c r="F1919" s="124">
        <v>0</v>
      </c>
      <c r="G1919" s="124">
        <v>0</v>
      </c>
      <c r="H1919" s="124">
        <v>0</v>
      </c>
      <c r="I1919" s="125"/>
      <c r="J1919" s="125"/>
    </row>
    <row r="1920" spans="1:10" ht="10.5" hidden="1" x14ac:dyDescent="0.25">
      <c r="A1920" s="126" t="s">
        <v>3938</v>
      </c>
      <c r="B1920" s="126" t="s">
        <v>3891</v>
      </c>
      <c r="C1920" s="126" t="s">
        <v>1248</v>
      </c>
      <c r="D1920" s="126" t="s">
        <v>1248</v>
      </c>
      <c r="E1920" s="126" t="s">
        <v>1248</v>
      </c>
      <c r="F1920" s="127">
        <v>0</v>
      </c>
      <c r="G1920" s="127">
        <v>0</v>
      </c>
      <c r="H1920" s="127">
        <v>0</v>
      </c>
      <c r="I1920" s="128" t="s">
        <v>498</v>
      </c>
      <c r="J1920" s="128" t="s">
        <v>10</v>
      </c>
    </row>
    <row r="1921" spans="1:10" hidden="1" x14ac:dyDescent="0.2">
      <c r="A1921" s="123" t="s">
        <v>3939</v>
      </c>
      <c r="B1921" s="123" t="s">
        <v>3878</v>
      </c>
      <c r="C1921" s="123" t="s">
        <v>3893</v>
      </c>
      <c r="D1921" s="123" t="s">
        <v>3894</v>
      </c>
      <c r="E1921" s="123" t="s">
        <v>3852</v>
      </c>
      <c r="F1921" s="124">
        <v>0</v>
      </c>
      <c r="G1921" s="124">
        <v>0</v>
      </c>
      <c r="H1921" s="124">
        <v>0</v>
      </c>
      <c r="I1921" s="125" t="s">
        <v>498</v>
      </c>
      <c r="J1921" s="125" t="s">
        <v>1265</v>
      </c>
    </row>
    <row r="1922" spans="1:10" ht="10.5" hidden="1" x14ac:dyDescent="0.25">
      <c r="A1922" s="126" t="s">
        <v>3940</v>
      </c>
      <c r="B1922" s="126" t="s">
        <v>3896</v>
      </c>
      <c r="C1922" s="126" t="s">
        <v>1248</v>
      </c>
      <c r="D1922" s="126" t="s">
        <v>1248</v>
      </c>
      <c r="E1922" s="126" t="s">
        <v>1248</v>
      </c>
      <c r="F1922" s="127">
        <v>0</v>
      </c>
      <c r="G1922" s="127">
        <v>0</v>
      </c>
      <c r="H1922" s="127">
        <v>0</v>
      </c>
      <c r="I1922" s="128" t="s">
        <v>498</v>
      </c>
      <c r="J1922" s="128" t="s">
        <v>10</v>
      </c>
    </row>
    <row r="1923" spans="1:10" hidden="1" x14ac:dyDescent="0.2">
      <c r="A1923" s="123" t="s">
        <v>3941</v>
      </c>
      <c r="B1923" s="123" t="s">
        <v>3942</v>
      </c>
      <c r="C1923" s="123" t="s">
        <v>1262</v>
      </c>
      <c r="D1923" s="123" t="s">
        <v>1263</v>
      </c>
      <c r="E1923" s="123" t="s">
        <v>3852</v>
      </c>
      <c r="F1923" s="124">
        <v>0</v>
      </c>
      <c r="G1923" s="124">
        <v>0</v>
      </c>
      <c r="H1923" s="124">
        <v>0</v>
      </c>
      <c r="I1923" s="125" t="s">
        <v>498</v>
      </c>
      <c r="J1923" s="125" t="s">
        <v>1265</v>
      </c>
    </row>
    <row r="1924" spans="1:10" hidden="1" x14ac:dyDescent="0.2">
      <c r="A1924" s="123" t="s">
        <v>3941</v>
      </c>
      <c r="B1924" s="123" t="s">
        <v>3942</v>
      </c>
      <c r="C1924" s="123" t="s">
        <v>2152</v>
      </c>
      <c r="D1924" s="123" t="s">
        <v>2153</v>
      </c>
      <c r="E1924" s="123" t="s">
        <v>3852</v>
      </c>
      <c r="F1924" s="124">
        <v>0</v>
      </c>
      <c r="G1924" s="124">
        <v>0</v>
      </c>
      <c r="H1924" s="124">
        <v>0</v>
      </c>
      <c r="I1924" s="125" t="s">
        <v>498</v>
      </c>
      <c r="J1924" s="125" t="s">
        <v>1265</v>
      </c>
    </row>
    <row r="1925" spans="1:10" hidden="1" x14ac:dyDescent="0.2">
      <c r="A1925" s="123" t="s">
        <v>3943</v>
      </c>
      <c r="B1925" s="123" t="s">
        <v>1704</v>
      </c>
      <c r="C1925" s="123" t="s">
        <v>1262</v>
      </c>
      <c r="D1925" s="123" t="s">
        <v>1263</v>
      </c>
      <c r="E1925" s="123" t="s">
        <v>3852</v>
      </c>
      <c r="F1925" s="124">
        <v>0</v>
      </c>
      <c r="G1925" s="124">
        <v>0</v>
      </c>
      <c r="H1925" s="124">
        <v>0</v>
      </c>
      <c r="I1925" s="125" t="s">
        <v>498</v>
      </c>
      <c r="J1925" s="125" t="s">
        <v>1265</v>
      </c>
    </row>
    <row r="1926" spans="1:10" hidden="1" x14ac:dyDescent="0.2">
      <c r="A1926" s="123" t="s">
        <v>3944</v>
      </c>
      <c r="B1926" s="123" t="s">
        <v>3878</v>
      </c>
      <c r="C1926" s="123" t="s">
        <v>3893</v>
      </c>
      <c r="D1926" s="123" t="s">
        <v>3894</v>
      </c>
      <c r="E1926" s="123" t="s">
        <v>3852</v>
      </c>
      <c r="F1926" s="124">
        <v>0</v>
      </c>
      <c r="G1926" s="124">
        <v>0</v>
      </c>
      <c r="H1926" s="124">
        <v>0</v>
      </c>
      <c r="I1926" s="125" t="s">
        <v>498</v>
      </c>
      <c r="J1926" s="125" t="s">
        <v>1265</v>
      </c>
    </row>
    <row r="1927" spans="1:10" hidden="1" x14ac:dyDescent="0.2">
      <c r="A1927" s="123" t="s">
        <v>3944</v>
      </c>
      <c r="B1927" s="123" t="s">
        <v>3878</v>
      </c>
      <c r="C1927" s="123" t="s">
        <v>1262</v>
      </c>
      <c r="D1927" s="123" t="s">
        <v>1263</v>
      </c>
      <c r="E1927" s="123" t="s">
        <v>3852</v>
      </c>
      <c r="F1927" s="124">
        <v>0</v>
      </c>
      <c r="G1927" s="124">
        <v>0</v>
      </c>
      <c r="H1927" s="124">
        <v>0</v>
      </c>
      <c r="I1927" s="125" t="s">
        <v>498</v>
      </c>
      <c r="J1927" s="125" t="s">
        <v>1265</v>
      </c>
    </row>
    <row r="1928" spans="1:10" hidden="1" x14ac:dyDescent="0.2">
      <c r="A1928" s="123" t="s">
        <v>3945</v>
      </c>
      <c r="B1928" s="123" t="s">
        <v>3946</v>
      </c>
      <c r="C1928" s="123" t="s">
        <v>1262</v>
      </c>
      <c r="D1928" s="123" t="s">
        <v>1263</v>
      </c>
      <c r="E1928" s="123" t="s">
        <v>3852</v>
      </c>
      <c r="F1928" s="124">
        <v>0</v>
      </c>
      <c r="G1928" s="124">
        <v>0</v>
      </c>
      <c r="H1928" s="124">
        <v>0</v>
      </c>
      <c r="I1928" s="125" t="s">
        <v>498</v>
      </c>
      <c r="J1928" s="125" t="s">
        <v>1265</v>
      </c>
    </row>
    <row r="1929" spans="1:10" hidden="1" x14ac:dyDescent="0.2">
      <c r="A1929" s="123" t="s">
        <v>3947</v>
      </c>
      <c r="B1929" s="123" t="s">
        <v>3948</v>
      </c>
      <c r="C1929" s="123" t="s">
        <v>1248</v>
      </c>
      <c r="D1929" s="123" t="s">
        <v>1248</v>
      </c>
      <c r="E1929" s="123" t="s">
        <v>1248</v>
      </c>
      <c r="F1929" s="124">
        <v>563454702</v>
      </c>
      <c r="G1929" s="124">
        <v>535374699</v>
      </c>
      <c r="H1929" s="124">
        <v>352504935.04000002</v>
      </c>
      <c r="I1929" s="125"/>
      <c r="J1929" s="125"/>
    </row>
    <row r="1930" spans="1:10" ht="10.5" hidden="1" x14ac:dyDescent="0.25">
      <c r="A1930" s="126" t="s">
        <v>3949</v>
      </c>
      <c r="B1930" s="126" t="s">
        <v>3891</v>
      </c>
      <c r="C1930" s="126" t="s">
        <v>1248</v>
      </c>
      <c r="D1930" s="126" t="s">
        <v>1248</v>
      </c>
      <c r="E1930" s="126" t="s">
        <v>1248</v>
      </c>
      <c r="F1930" s="127">
        <v>109209018</v>
      </c>
      <c r="G1930" s="127">
        <v>109209018</v>
      </c>
      <c r="H1930" s="127">
        <v>21494935.039999999</v>
      </c>
      <c r="I1930" s="128" t="s">
        <v>498</v>
      </c>
      <c r="J1930" s="128" t="s">
        <v>10</v>
      </c>
    </row>
    <row r="1931" spans="1:10" hidden="1" x14ac:dyDescent="0.2">
      <c r="A1931" s="123" t="s">
        <v>3950</v>
      </c>
      <c r="B1931" s="123" t="s">
        <v>3878</v>
      </c>
      <c r="C1931" s="123" t="s">
        <v>3893</v>
      </c>
      <c r="D1931" s="123" t="s">
        <v>3894</v>
      </c>
      <c r="E1931" s="123" t="s">
        <v>3852</v>
      </c>
      <c r="F1931" s="124">
        <v>109209018</v>
      </c>
      <c r="G1931" s="124">
        <v>109209018</v>
      </c>
      <c r="H1931" s="124">
        <v>21494935.039999999</v>
      </c>
      <c r="I1931" s="125" t="s">
        <v>498</v>
      </c>
      <c r="J1931" s="125" t="s">
        <v>1265</v>
      </c>
    </row>
    <row r="1932" spans="1:10" ht="10.5" hidden="1" x14ac:dyDescent="0.25">
      <c r="A1932" s="126" t="s">
        <v>3951</v>
      </c>
      <c r="B1932" s="126" t="s">
        <v>3896</v>
      </c>
      <c r="C1932" s="126" t="s">
        <v>1248</v>
      </c>
      <c r="D1932" s="126" t="s">
        <v>1248</v>
      </c>
      <c r="E1932" s="126" t="s">
        <v>1248</v>
      </c>
      <c r="F1932" s="127">
        <v>454245684</v>
      </c>
      <c r="G1932" s="127">
        <v>426165681</v>
      </c>
      <c r="H1932" s="127">
        <v>331010000</v>
      </c>
      <c r="I1932" s="128" t="s">
        <v>498</v>
      </c>
      <c r="J1932" s="128" t="s">
        <v>10</v>
      </c>
    </row>
    <row r="1933" spans="1:10" hidden="1" x14ac:dyDescent="0.2">
      <c r="A1933" s="123" t="s">
        <v>3952</v>
      </c>
      <c r="B1933" s="123" t="s">
        <v>3953</v>
      </c>
      <c r="C1933" s="123" t="s">
        <v>1262</v>
      </c>
      <c r="D1933" s="123" t="s">
        <v>1263</v>
      </c>
      <c r="E1933" s="123" t="s">
        <v>3852</v>
      </c>
      <c r="F1933" s="124">
        <v>0</v>
      </c>
      <c r="G1933" s="124">
        <v>0</v>
      </c>
      <c r="H1933" s="124">
        <v>0</v>
      </c>
      <c r="I1933" s="125" t="s">
        <v>498</v>
      </c>
      <c r="J1933" s="125" t="s">
        <v>1265</v>
      </c>
    </row>
    <row r="1934" spans="1:10" hidden="1" x14ac:dyDescent="0.2">
      <c r="A1934" s="123" t="s">
        <v>3954</v>
      </c>
      <c r="B1934" s="123" t="s">
        <v>3955</v>
      </c>
      <c r="C1934" s="123" t="s">
        <v>3893</v>
      </c>
      <c r="D1934" s="123" t="s">
        <v>3894</v>
      </c>
      <c r="E1934" s="123" t="s">
        <v>3852</v>
      </c>
      <c r="F1934" s="124">
        <v>8300000</v>
      </c>
      <c r="G1934" s="124">
        <v>8300000</v>
      </c>
      <c r="H1934" s="124">
        <v>0</v>
      </c>
      <c r="I1934" s="125" t="s">
        <v>498</v>
      </c>
      <c r="J1934" s="125" t="s">
        <v>1265</v>
      </c>
    </row>
    <row r="1935" spans="1:10" hidden="1" x14ac:dyDescent="0.2">
      <c r="A1935" s="123" t="s">
        <v>3954</v>
      </c>
      <c r="B1935" s="123" t="s">
        <v>3955</v>
      </c>
      <c r="C1935" s="123" t="s">
        <v>1262</v>
      </c>
      <c r="D1935" s="123" t="s">
        <v>1263</v>
      </c>
      <c r="E1935" s="123" t="s">
        <v>3852</v>
      </c>
      <c r="F1935" s="124">
        <v>11700000</v>
      </c>
      <c r="G1935" s="124">
        <v>11700000</v>
      </c>
      <c r="H1935" s="124">
        <v>0</v>
      </c>
      <c r="I1935" s="125" t="s">
        <v>498</v>
      </c>
      <c r="J1935" s="125" t="s">
        <v>1265</v>
      </c>
    </row>
    <row r="1936" spans="1:10" hidden="1" x14ac:dyDescent="0.2">
      <c r="A1936" s="123" t="s">
        <v>3956</v>
      </c>
      <c r="B1936" s="123" t="s">
        <v>3957</v>
      </c>
      <c r="C1936" s="123" t="s">
        <v>3893</v>
      </c>
      <c r="D1936" s="123" t="s">
        <v>3894</v>
      </c>
      <c r="E1936" s="123" t="s">
        <v>3852</v>
      </c>
      <c r="F1936" s="124">
        <v>147000000</v>
      </c>
      <c r="G1936" s="124">
        <v>147000000</v>
      </c>
      <c r="H1936" s="124">
        <v>147000000</v>
      </c>
      <c r="I1936" s="125" t="s">
        <v>498</v>
      </c>
      <c r="J1936" s="125" t="s">
        <v>1265</v>
      </c>
    </row>
    <row r="1937" spans="1:10" hidden="1" x14ac:dyDescent="0.2">
      <c r="A1937" s="123" t="s">
        <v>3956</v>
      </c>
      <c r="B1937" s="123" t="s">
        <v>3957</v>
      </c>
      <c r="C1937" s="123" t="s">
        <v>1262</v>
      </c>
      <c r="D1937" s="123" t="s">
        <v>1263</v>
      </c>
      <c r="E1937" s="123" t="s">
        <v>3852</v>
      </c>
      <c r="F1937" s="124">
        <v>122666667</v>
      </c>
      <c r="G1937" s="124">
        <v>112209999</v>
      </c>
      <c r="H1937" s="124">
        <v>70500000</v>
      </c>
      <c r="I1937" s="125" t="s">
        <v>498</v>
      </c>
      <c r="J1937" s="125" t="s">
        <v>1265</v>
      </c>
    </row>
    <row r="1938" spans="1:10" hidden="1" x14ac:dyDescent="0.2">
      <c r="A1938" s="123" t="s">
        <v>3958</v>
      </c>
      <c r="B1938" s="123" t="s">
        <v>1704</v>
      </c>
      <c r="C1938" s="123" t="s">
        <v>1262</v>
      </c>
      <c r="D1938" s="123" t="s">
        <v>1263</v>
      </c>
      <c r="E1938" s="123" t="s">
        <v>3852</v>
      </c>
      <c r="F1938" s="124">
        <v>0</v>
      </c>
      <c r="G1938" s="124">
        <v>0</v>
      </c>
      <c r="H1938" s="124">
        <v>0</v>
      </c>
      <c r="I1938" s="125" t="s">
        <v>498</v>
      </c>
      <c r="J1938" s="125" t="s">
        <v>1265</v>
      </c>
    </row>
    <row r="1939" spans="1:10" hidden="1" x14ac:dyDescent="0.2">
      <c r="A1939" s="123" t="s">
        <v>3959</v>
      </c>
      <c r="B1939" s="123" t="s">
        <v>3851</v>
      </c>
      <c r="C1939" s="123" t="s">
        <v>1262</v>
      </c>
      <c r="D1939" s="123" t="s">
        <v>1263</v>
      </c>
      <c r="E1939" s="123" t="s">
        <v>3852</v>
      </c>
      <c r="F1939" s="124">
        <v>0</v>
      </c>
      <c r="G1939" s="124">
        <v>0</v>
      </c>
      <c r="H1939" s="124">
        <v>0</v>
      </c>
      <c r="I1939" s="125" t="s">
        <v>498</v>
      </c>
      <c r="J1939" s="125" t="s">
        <v>1265</v>
      </c>
    </row>
    <row r="1940" spans="1:10" hidden="1" x14ac:dyDescent="0.2">
      <c r="A1940" s="123" t="s">
        <v>3960</v>
      </c>
      <c r="B1940" s="123" t="s">
        <v>3878</v>
      </c>
      <c r="C1940" s="123" t="s">
        <v>3893</v>
      </c>
      <c r="D1940" s="123" t="s">
        <v>3894</v>
      </c>
      <c r="E1940" s="123" t="s">
        <v>3852</v>
      </c>
      <c r="F1940" s="124">
        <v>29600000</v>
      </c>
      <c r="G1940" s="124">
        <v>29600000</v>
      </c>
      <c r="H1940" s="124">
        <v>29600000</v>
      </c>
      <c r="I1940" s="125" t="s">
        <v>498</v>
      </c>
      <c r="J1940" s="125" t="s">
        <v>1265</v>
      </c>
    </row>
    <row r="1941" spans="1:10" hidden="1" x14ac:dyDescent="0.2">
      <c r="A1941" s="123" t="s">
        <v>3960</v>
      </c>
      <c r="B1941" s="123" t="s">
        <v>3878</v>
      </c>
      <c r="C1941" s="123" t="s">
        <v>1262</v>
      </c>
      <c r="D1941" s="123" t="s">
        <v>1263</v>
      </c>
      <c r="E1941" s="123" t="s">
        <v>3852</v>
      </c>
      <c r="F1941" s="124">
        <v>121616667</v>
      </c>
      <c r="G1941" s="124">
        <v>103993332</v>
      </c>
      <c r="H1941" s="124">
        <v>80700000</v>
      </c>
      <c r="I1941" s="125" t="s">
        <v>498</v>
      </c>
      <c r="J1941" s="125" t="s">
        <v>1265</v>
      </c>
    </row>
    <row r="1942" spans="1:10" hidden="1" x14ac:dyDescent="0.2">
      <c r="A1942" s="123" t="s">
        <v>3961</v>
      </c>
      <c r="B1942" s="123" t="s">
        <v>3962</v>
      </c>
      <c r="C1942" s="123" t="s">
        <v>1262</v>
      </c>
      <c r="D1942" s="123" t="s">
        <v>1263</v>
      </c>
      <c r="E1942" s="123" t="s">
        <v>3852</v>
      </c>
      <c r="F1942" s="124">
        <v>7148653.2000000002</v>
      </c>
      <c r="G1942" s="124">
        <v>7148653.2000000002</v>
      </c>
      <c r="H1942" s="124">
        <v>0</v>
      </c>
      <c r="I1942" s="125" t="s">
        <v>498</v>
      </c>
      <c r="J1942" s="125" t="s">
        <v>1265</v>
      </c>
    </row>
    <row r="1943" spans="1:10" hidden="1" x14ac:dyDescent="0.2">
      <c r="A1943" s="123" t="s">
        <v>3954</v>
      </c>
      <c r="B1943" s="123" t="s">
        <v>3955</v>
      </c>
      <c r="C1943" s="123" t="s">
        <v>3893</v>
      </c>
      <c r="D1943" s="123" t="s">
        <v>3894</v>
      </c>
      <c r="E1943" s="123" t="s">
        <v>3852</v>
      </c>
      <c r="F1943" s="124">
        <v>0</v>
      </c>
      <c r="G1943" s="124">
        <v>0</v>
      </c>
      <c r="H1943" s="124">
        <v>0</v>
      </c>
      <c r="I1943" s="125" t="s">
        <v>498</v>
      </c>
      <c r="J1943" s="125" t="s">
        <v>1265</v>
      </c>
    </row>
    <row r="1944" spans="1:10" hidden="1" x14ac:dyDescent="0.2">
      <c r="A1944" s="123" t="s">
        <v>3960</v>
      </c>
      <c r="B1944" s="123" t="s">
        <v>3878</v>
      </c>
      <c r="C1944" s="123" t="s">
        <v>1262</v>
      </c>
      <c r="D1944" s="123" t="s">
        <v>1263</v>
      </c>
      <c r="E1944" s="123" t="s">
        <v>3852</v>
      </c>
      <c r="F1944" s="124">
        <v>3210000</v>
      </c>
      <c r="G1944" s="124">
        <v>3210000</v>
      </c>
      <c r="H1944" s="124">
        <v>3210000</v>
      </c>
      <c r="I1944" s="125" t="s">
        <v>498</v>
      </c>
      <c r="J1944" s="125" t="s">
        <v>1265</v>
      </c>
    </row>
    <row r="1945" spans="1:10" hidden="1" x14ac:dyDescent="0.2">
      <c r="A1945" s="123" t="s">
        <v>3961</v>
      </c>
      <c r="B1945" s="123" t="s">
        <v>3962</v>
      </c>
      <c r="C1945" s="123" t="s">
        <v>3893</v>
      </c>
      <c r="D1945" s="123" t="s">
        <v>3894</v>
      </c>
      <c r="E1945" s="123" t="s">
        <v>3852</v>
      </c>
      <c r="F1945" s="124">
        <v>3003696.8</v>
      </c>
      <c r="G1945" s="124">
        <v>3003696.8</v>
      </c>
      <c r="H1945" s="124">
        <v>0</v>
      </c>
      <c r="I1945" s="125" t="s">
        <v>498</v>
      </c>
      <c r="J1945" s="125" t="s">
        <v>1265</v>
      </c>
    </row>
    <row r="1946" spans="1:10" hidden="1" x14ac:dyDescent="0.2">
      <c r="A1946" s="123" t="s">
        <v>3963</v>
      </c>
      <c r="B1946" s="123" t="s">
        <v>3964</v>
      </c>
      <c r="C1946" s="123" t="s">
        <v>1248</v>
      </c>
      <c r="D1946" s="123" t="s">
        <v>1248</v>
      </c>
      <c r="E1946" s="123" t="s">
        <v>1248</v>
      </c>
      <c r="F1946" s="124">
        <v>376866174.60000002</v>
      </c>
      <c r="G1946" s="124">
        <v>301626502</v>
      </c>
      <c r="H1946" s="124">
        <v>222561558.37</v>
      </c>
      <c r="I1946" s="125"/>
      <c r="J1946" s="125"/>
    </row>
    <row r="1947" spans="1:10" ht="10.5" hidden="1" x14ac:dyDescent="0.25">
      <c r="A1947" s="126" t="s">
        <v>3965</v>
      </c>
      <c r="B1947" s="126" t="s">
        <v>3966</v>
      </c>
      <c r="C1947" s="126" t="s">
        <v>1248</v>
      </c>
      <c r="D1947" s="126" t="s">
        <v>1248</v>
      </c>
      <c r="E1947" s="126" t="s">
        <v>1248</v>
      </c>
      <c r="F1947" s="127">
        <v>87432841.599999994</v>
      </c>
      <c r="G1947" s="127">
        <v>37909836</v>
      </c>
      <c r="H1947" s="127">
        <v>7461558.3700000001</v>
      </c>
      <c r="I1947" s="128" t="s">
        <v>498</v>
      </c>
      <c r="J1947" s="128" t="s">
        <v>10</v>
      </c>
    </row>
    <row r="1948" spans="1:10" hidden="1" x14ac:dyDescent="0.2">
      <c r="A1948" s="123" t="s">
        <v>3967</v>
      </c>
      <c r="B1948" s="123" t="s">
        <v>3878</v>
      </c>
      <c r="C1948" s="123" t="s">
        <v>3893</v>
      </c>
      <c r="D1948" s="123" t="s">
        <v>3894</v>
      </c>
      <c r="E1948" s="123" t="s">
        <v>3852</v>
      </c>
      <c r="F1948" s="124">
        <v>87432841.599999994</v>
      </c>
      <c r="G1948" s="124">
        <v>37909836</v>
      </c>
      <c r="H1948" s="124">
        <v>7461558.3700000001</v>
      </c>
      <c r="I1948" s="125" t="s">
        <v>498</v>
      </c>
      <c r="J1948" s="125" t="s">
        <v>1265</v>
      </c>
    </row>
    <row r="1949" spans="1:10" ht="10.5" hidden="1" x14ac:dyDescent="0.25">
      <c r="A1949" s="126" t="s">
        <v>3968</v>
      </c>
      <c r="B1949" s="126" t="s">
        <v>3896</v>
      </c>
      <c r="C1949" s="126" t="s">
        <v>1248</v>
      </c>
      <c r="D1949" s="126" t="s">
        <v>1248</v>
      </c>
      <c r="E1949" s="126" t="s">
        <v>1248</v>
      </c>
      <c r="F1949" s="127">
        <v>289433333</v>
      </c>
      <c r="G1949" s="127">
        <v>263716666</v>
      </c>
      <c r="H1949" s="127">
        <v>215100000</v>
      </c>
      <c r="I1949" s="128" t="s">
        <v>498</v>
      </c>
      <c r="J1949" s="128" t="s">
        <v>10</v>
      </c>
    </row>
    <row r="1950" spans="1:10" hidden="1" x14ac:dyDescent="0.2">
      <c r="A1950" s="123" t="s">
        <v>3969</v>
      </c>
      <c r="B1950" s="123" t="s">
        <v>3953</v>
      </c>
      <c r="C1950" s="123" t="s">
        <v>1262</v>
      </c>
      <c r="D1950" s="123" t="s">
        <v>1263</v>
      </c>
      <c r="E1950" s="123" t="s">
        <v>3852</v>
      </c>
      <c r="F1950" s="124">
        <v>0</v>
      </c>
      <c r="G1950" s="124">
        <v>0</v>
      </c>
      <c r="H1950" s="124">
        <v>0</v>
      </c>
      <c r="I1950" s="125" t="s">
        <v>498</v>
      </c>
      <c r="J1950" s="125" t="s">
        <v>1265</v>
      </c>
    </row>
    <row r="1951" spans="1:10" hidden="1" x14ac:dyDescent="0.2">
      <c r="A1951" s="123" t="s">
        <v>3970</v>
      </c>
      <c r="B1951" s="123" t="s">
        <v>3851</v>
      </c>
      <c r="C1951" s="123" t="s">
        <v>1262</v>
      </c>
      <c r="D1951" s="123" t="s">
        <v>1263</v>
      </c>
      <c r="E1951" s="123" t="s">
        <v>3852</v>
      </c>
      <c r="F1951" s="124">
        <v>0</v>
      </c>
      <c r="G1951" s="124">
        <v>0</v>
      </c>
      <c r="H1951" s="124">
        <v>0</v>
      </c>
      <c r="I1951" s="125" t="s">
        <v>498</v>
      </c>
      <c r="J1951" s="125" t="s">
        <v>1265</v>
      </c>
    </row>
    <row r="1952" spans="1:10" hidden="1" x14ac:dyDescent="0.2">
      <c r="A1952" s="123" t="s">
        <v>3971</v>
      </c>
      <c r="B1952" s="123" t="s">
        <v>3878</v>
      </c>
      <c r="C1952" s="123" t="s">
        <v>1262</v>
      </c>
      <c r="D1952" s="123" t="s">
        <v>1263</v>
      </c>
      <c r="E1952" s="123" t="s">
        <v>3852</v>
      </c>
      <c r="F1952" s="124">
        <v>3900000</v>
      </c>
      <c r="G1952" s="124">
        <v>3900000</v>
      </c>
      <c r="H1952" s="124">
        <v>3900000</v>
      </c>
      <c r="I1952" s="125" t="s">
        <v>498</v>
      </c>
      <c r="J1952" s="125" t="s">
        <v>1265</v>
      </c>
    </row>
    <row r="1953" spans="1:10" hidden="1" x14ac:dyDescent="0.2">
      <c r="A1953" s="123" t="s">
        <v>3971</v>
      </c>
      <c r="B1953" s="123" t="s">
        <v>3878</v>
      </c>
      <c r="C1953" s="123" t="s">
        <v>3893</v>
      </c>
      <c r="D1953" s="123" t="s">
        <v>3894</v>
      </c>
      <c r="E1953" s="123" t="s">
        <v>3852</v>
      </c>
      <c r="F1953" s="124">
        <v>58500000</v>
      </c>
      <c r="G1953" s="124">
        <v>58500000</v>
      </c>
      <c r="H1953" s="124">
        <v>58500000</v>
      </c>
      <c r="I1953" s="125" t="s">
        <v>498</v>
      </c>
      <c r="J1953" s="125" t="s">
        <v>1265</v>
      </c>
    </row>
    <row r="1954" spans="1:10" hidden="1" x14ac:dyDescent="0.2">
      <c r="A1954" s="123" t="s">
        <v>3971</v>
      </c>
      <c r="B1954" s="123" t="s">
        <v>3878</v>
      </c>
      <c r="C1954" s="123" t="s">
        <v>1262</v>
      </c>
      <c r="D1954" s="123" t="s">
        <v>1263</v>
      </c>
      <c r="E1954" s="123" t="s">
        <v>3852</v>
      </c>
      <c r="F1954" s="124">
        <v>227033333</v>
      </c>
      <c r="G1954" s="124">
        <v>201316666</v>
      </c>
      <c r="H1954" s="124">
        <v>152700000</v>
      </c>
      <c r="I1954" s="125" t="s">
        <v>498</v>
      </c>
      <c r="J1954" s="125" t="s">
        <v>1265</v>
      </c>
    </row>
    <row r="1955" spans="1:10" hidden="1" x14ac:dyDescent="0.2">
      <c r="A1955" s="123" t="s">
        <v>3972</v>
      </c>
      <c r="B1955" s="123" t="s">
        <v>3973</v>
      </c>
      <c r="C1955" s="123" t="s">
        <v>1248</v>
      </c>
      <c r="D1955" s="123" t="s">
        <v>1248</v>
      </c>
      <c r="E1955" s="123" t="s">
        <v>1248</v>
      </c>
      <c r="F1955" s="124">
        <v>589949827.39999998</v>
      </c>
      <c r="G1955" s="124">
        <v>569061101</v>
      </c>
      <c r="H1955" s="124">
        <v>343295949.60000002</v>
      </c>
      <c r="I1955" s="125"/>
      <c r="J1955" s="125"/>
    </row>
    <row r="1956" spans="1:10" ht="10.5" hidden="1" x14ac:dyDescent="0.25">
      <c r="A1956" s="126" t="s">
        <v>3974</v>
      </c>
      <c r="B1956" s="126" t="s">
        <v>3966</v>
      </c>
      <c r="C1956" s="126" t="s">
        <v>1248</v>
      </c>
      <c r="D1956" s="126" t="s">
        <v>1248</v>
      </c>
      <c r="E1956" s="126" t="s">
        <v>1248</v>
      </c>
      <c r="F1956" s="127">
        <v>196233160.40000001</v>
      </c>
      <c r="G1956" s="127">
        <v>195077768</v>
      </c>
      <c r="H1956" s="127">
        <v>38395949.600000001</v>
      </c>
      <c r="I1956" s="128" t="s">
        <v>498</v>
      </c>
      <c r="J1956" s="128" t="s">
        <v>10</v>
      </c>
    </row>
    <row r="1957" spans="1:10" hidden="1" x14ac:dyDescent="0.2">
      <c r="A1957" s="123" t="s">
        <v>3975</v>
      </c>
      <c r="B1957" s="123" t="s">
        <v>3878</v>
      </c>
      <c r="C1957" s="123" t="s">
        <v>3893</v>
      </c>
      <c r="D1957" s="123" t="s">
        <v>3894</v>
      </c>
      <c r="E1957" s="123" t="s">
        <v>3852</v>
      </c>
      <c r="F1957" s="124">
        <v>195077768</v>
      </c>
      <c r="G1957" s="124">
        <v>195077768</v>
      </c>
      <c r="H1957" s="124">
        <v>38395949.600000001</v>
      </c>
      <c r="I1957" s="125" t="s">
        <v>498</v>
      </c>
      <c r="J1957" s="125" t="s">
        <v>1265</v>
      </c>
    </row>
    <row r="1958" spans="1:10" hidden="1" x14ac:dyDescent="0.2">
      <c r="A1958" s="123" t="s">
        <v>3975</v>
      </c>
      <c r="B1958" s="123" t="s">
        <v>3878</v>
      </c>
      <c r="C1958" s="123" t="s">
        <v>3976</v>
      </c>
      <c r="D1958" s="123" t="s">
        <v>3977</v>
      </c>
      <c r="E1958" s="123" t="s">
        <v>3852</v>
      </c>
      <c r="F1958" s="124">
        <v>1155392.3999999999</v>
      </c>
      <c r="G1958" s="124">
        <v>0</v>
      </c>
      <c r="H1958" s="124">
        <v>0</v>
      </c>
      <c r="I1958" s="125" t="s">
        <v>498</v>
      </c>
      <c r="J1958" s="125" t="s">
        <v>1265</v>
      </c>
    </row>
    <row r="1959" spans="1:10" ht="10.5" hidden="1" x14ac:dyDescent="0.25">
      <c r="A1959" s="126" t="s">
        <v>3978</v>
      </c>
      <c r="B1959" s="126" t="s">
        <v>3896</v>
      </c>
      <c r="C1959" s="126" t="s">
        <v>1248</v>
      </c>
      <c r="D1959" s="126" t="s">
        <v>1248</v>
      </c>
      <c r="E1959" s="126" t="s">
        <v>1248</v>
      </c>
      <c r="F1959" s="127">
        <v>393716667</v>
      </c>
      <c r="G1959" s="127">
        <v>373983333</v>
      </c>
      <c r="H1959" s="127">
        <v>304900000</v>
      </c>
      <c r="I1959" s="128" t="s">
        <v>498</v>
      </c>
      <c r="J1959" s="128" t="s">
        <v>10</v>
      </c>
    </row>
    <row r="1960" spans="1:10" hidden="1" x14ac:dyDescent="0.2">
      <c r="A1960" s="123" t="s">
        <v>3979</v>
      </c>
      <c r="B1960" s="123" t="s">
        <v>3953</v>
      </c>
      <c r="C1960" s="123" t="s">
        <v>1262</v>
      </c>
      <c r="D1960" s="123" t="s">
        <v>1263</v>
      </c>
      <c r="E1960" s="123" t="s">
        <v>3852</v>
      </c>
      <c r="F1960" s="124">
        <v>0</v>
      </c>
      <c r="G1960" s="124">
        <v>0</v>
      </c>
      <c r="H1960" s="124">
        <v>0</v>
      </c>
      <c r="I1960" s="125" t="s">
        <v>498</v>
      </c>
      <c r="J1960" s="125" t="s">
        <v>1265</v>
      </c>
    </row>
    <row r="1961" spans="1:10" hidden="1" x14ac:dyDescent="0.2">
      <c r="A1961" s="123" t="s">
        <v>3980</v>
      </c>
      <c r="B1961" s="123" t="s">
        <v>1704</v>
      </c>
      <c r="C1961" s="123" t="s">
        <v>1262</v>
      </c>
      <c r="D1961" s="123" t="s">
        <v>1263</v>
      </c>
      <c r="E1961" s="123" t="s">
        <v>3852</v>
      </c>
      <c r="F1961" s="124">
        <v>0</v>
      </c>
      <c r="G1961" s="124">
        <v>0</v>
      </c>
      <c r="H1961" s="124">
        <v>0</v>
      </c>
      <c r="I1961" s="125" t="s">
        <v>498</v>
      </c>
      <c r="J1961" s="125" t="s">
        <v>1265</v>
      </c>
    </row>
    <row r="1962" spans="1:10" hidden="1" x14ac:dyDescent="0.2">
      <c r="A1962" s="123" t="s">
        <v>3981</v>
      </c>
      <c r="B1962" s="123" t="s">
        <v>3851</v>
      </c>
      <c r="C1962" s="123" t="s">
        <v>1262</v>
      </c>
      <c r="D1962" s="123" t="s">
        <v>1263</v>
      </c>
      <c r="E1962" s="123" t="s">
        <v>3852</v>
      </c>
      <c r="F1962" s="124">
        <v>0</v>
      </c>
      <c r="G1962" s="124">
        <v>0</v>
      </c>
      <c r="H1962" s="124">
        <v>0</v>
      </c>
      <c r="I1962" s="125" t="s">
        <v>498</v>
      </c>
      <c r="J1962" s="125" t="s">
        <v>1265</v>
      </c>
    </row>
    <row r="1963" spans="1:10" hidden="1" x14ac:dyDescent="0.2">
      <c r="A1963" s="123" t="s">
        <v>3982</v>
      </c>
      <c r="B1963" s="123" t="s">
        <v>3878</v>
      </c>
      <c r="C1963" s="123" t="s">
        <v>3893</v>
      </c>
      <c r="D1963" s="123" t="s">
        <v>3894</v>
      </c>
      <c r="E1963" s="123" t="s">
        <v>3852</v>
      </c>
      <c r="F1963" s="124">
        <v>58600000</v>
      </c>
      <c r="G1963" s="124">
        <v>58600000</v>
      </c>
      <c r="H1963" s="124">
        <v>58600000</v>
      </c>
      <c r="I1963" s="125" t="s">
        <v>498</v>
      </c>
      <c r="J1963" s="125" t="s">
        <v>1265</v>
      </c>
    </row>
    <row r="1964" spans="1:10" hidden="1" x14ac:dyDescent="0.2">
      <c r="A1964" s="123" t="s">
        <v>3982</v>
      </c>
      <c r="B1964" s="123" t="s">
        <v>3878</v>
      </c>
      <c r="C1964" s="123" t="s">
        <v>3983</v>
      </c>
      <c r="D1964" s="123" t="s">
        <v>3984</v>
      </c>
      <c r="E1964" s="123" t="s">
        <v>3852</v>
      </c>
      <c r="F1964" s="124">
        <v>34800000</v>
      </c>
      <c r="G1964" s="124">
        <v>27833333</v>
      </c>
      <c r="H1964" s="124">
        <v>15000000</v>
      </c>
      <c r="I1964" s="125" t="s">
        <v>498</v>
      </c>
      <c r="J1964" s="125" t="s">
        <v>1265</v>
      </c>
    </row>
    <row r="1965" spans="1:10" hidden="1" x14ac:dyDescent="0.2">
      <c r="A1965" s="123" t="s">
        <v>3982</v>
      </c>
      <c r="B1965" s="123" t="s">
        <v>3878</v>
      </c>
      <c r="C1965" s="123" t="s">
        <v>1262</v>
      </c>
      <c r="D1965" s="123" t="s">
        <v>1263</v>
      </c>
      <c r="E1965" s="123" t="s">
        <v>3852</v>
      </c>
      <c r="F1965" s="124">
        <v>300316667</v>
      </c>
      <c r="G1965" s="124">
        <v>287550000</v>
      </c>
      <c r="H1965" s="124">
        <v>231300000</v>
      </c>
      <c r="I1965" s="125" t="s">
        <v>498</v>
      </c>
      <c r="J1965" s="125" t="s">
        <v>1265</v>
      </c>
    </row>
    <row r="1966" spans="1:10" hidden="1" x14ac:dyDescent="0.2">
      <c r="A1966" s="123" t="s">
        <v>3985</v>
      </c>
      <c r="B1966" s="123" t="s">
        <v>3986</v>
      </c>
      <c r="C1966" s="123" t="s">
        <v>1248</v>
      </c>
      <c r="D1966" s="123" t="s">
        <v>1248</v>
      </c>
      <c r="E1966" s="123" t="s">
        <v>1248</v>
      </c>
      <c r="F1966" s="124">
        <v>582742625.65999997</v>
      </c>
      <c r="G1966" s="124">
        <v>559264424</v>
      </c>
      <c r="H1966" s="124">
        <v>148172897.66</v>
      </c>
      <c r="I1966" s="125"/>
      <c r="J1966" s="125"/>
    </row>
    <row r="1967" spans="1:10" ht="10.5" hidden="1" x14ac:dyDescent="0.25">
      <c r="A1967" s="126" t="s">
        <v>3987</v>
      </c>
      <c r="B1967" s="126" t="s">
        <v>3966</v>
      </c>
      <c r="C1967" s="126" t="s">
        <v>1248</v>
      </c>
      <c r="D1967" s="126" t="s">
        <v>1248</v>
      </c>
      <c r="E1967" s="126" t="s">
        <v>1248</v>
      </c>
      <c r="F1967" s="127">
        <v>13580154</v>
      </c>
      <c r="G1967" s="127">
        <v>13580154</v>
      </c>
      <c r="H1967" s="127">
        <v>2672897.66</v>
      </c>
      <c r="I1967" s="128" t="s">
        <v>498</v>
      </c>
      <c r="J1967" s="128" t="s">
        <v>10</v>
      </c>
    </row>
    <row r="1968" spans="1:10" hidden="1" x14ac:dyDescent="0.2">
      <c r="A1968" s="123" t="s">
        <v>3988</v>
      </c>
      <c r="B1968" s="123" t="s">
        <v>3878</v>
      </c>
      <c r="C1968" s="123" t="s">
        <v>3893</v>
      </c>
      <c r="D1968" s="123" t="s">
        <v>3894</v>
      </c>
      <c r="E1968" s="123" t="s">
        <v>3852</v>
      </c>
      <c r="F1968" s="124">
        <v>13580154</v>
      </c>
      <c r="G1968" s="124">
        <v>13580154</v>
      </c>
      <c r="H1968" s="124">
        <v>2672897.66</v>
      </c>
      <c r="I1968" s="125" t="s">
        <v>498</v>
      </c>
      <c r="J1968" s="125" t="s">
        <v>1265</v>
      </c>
    </row>
    <row r="1969" spans="1:10" ht="10.5" hidden="1" x14ac:dyDescent="0.25">
      <c r="A1969" s="126" t="s">
        <v>3989</v>
      </c>
      <c r="B1969" s="126" t="s">
        <v>3896</v>
      </c>
      <c r="C1969" s="126" t="s">
        <v>1248</v>
      </c>
      <c r="D1969" s="126" t="s">
        <v>1248</v>
      </c>
      <c r="E1969" s="126" t="s">
        <v>1248</v>
      </c>
      <c r="F1969" s="127">
        <v>569162471.65999997</v>
      </c>
      <c r="G1969" s="127">
        <v>545684270</v>
      </c>
      <c r="H1969" s="127">
        <v>145500000</v>
      </c>
      <c r="I1969" s="128" t="s">
        <v>498</v>
      </c>
      <c r="J1969" s="128" t="s">
        <v>10</v>
      </c>
    </row>
    <row r="1970" spans="1:10" hidden="1" x14ac:dyDescent="0.2">
      <c r="A1970" s="123" t="s">
        <v>3990</v>
      </c>
      <c r="B1970" s="123" t="s">
        <v>3991</v>
      </c>
      <c r="C1970" s="123" t="s">
        <v>3983</v>
      </c>
      <c r="D1970" s="123" t="s">
        <v>3984</v>
      </c>
      <c r="E1970" s="123" t="s">
        <v>3852</v>
      </c>
      <c r="F1970" s="124">
        <v>307638560</v>
      </c>
      <c r="G1970" s="124">
        <v>307638560</v>
      </c>
      <c r="H1970" s="124">
        <v>0</v>
      </c>
      <c r="I1970" s="125" t="s">
        <v>498</v>
      </c>
      <c r="J1970" s="125" t="s">
        <v>1265</v>
      </c>
    </row>
    <row r="1971" spans="1:10" hidden="1" x14ac:dyDescent="0.2">
      <c r="A1971" s="123" t="s">
        <v>3992</v>
      </c>
      <c r="B1971" s="123" t="s">
        <v>3993</v>
      </c>
      <c r="C1971" s="123" t="s">
        <v>3983</v>
      </c>
      <c r="D1971" s="123" t="s">
        <v>3984</v>
      </c>
      <c r="E1971" s="123" t="s">
        <v>3852</v>
      </c>
      <c r="F1971" s="124">
        <v>5164920</v>
      </c>
      <c r="G1971" s="124">
        <v>5164920</v>
      </c>
      <c r="H1971" s="124">
        <v>0</v>
      </c>
      <c r="I1971" s="125" t="s">
        <v>498</v>
      </c>
      <c r="J1971" s="125" t="s">
        <v>1265</v>
      </c>
    </row>
    <row r="1972" spans="1:10" hidden="1" x14ac:dyDescent="0.2">
      <c r="A1972" s="123" t="s">
        <v>3994</v>
      </c>
      <c r="B1972" s="123" t="s">
        <v>3995</v>
      </c>
      <c r="C1972" s="123" t="s">
        <v>3983</v>
      </c>
      <c r="D1972" s="123" t="s">
        <v>3984</v>
      </c>
      <c r="E1972" s="123" t="s">
        <v>3852</v>
      </c>
      <c r="F1972" s="124">
        <v>21740983</v>
      </c>
      <c r="G1972" s="124">
        <v>20740983</v>
      </c>
      <c r="H1972" s="124">
        <v>0</v>
      </c>
      <c r="I1972" s="125" t="s">
        <v>498</v>
      </c>
      <c r="J1972" s="125" t="s">
        <v>1265</v>
      </c>
    </row>
    <row r="1973" spans="1:10" hidden="1" x14ac:dyDescent="0.2">
      <c r="A1973" s="123" t="s">
        <v>3996</v>
      </c>
      <c r="B1973" s="123" t="s">
        <v>3997</v>
      </c>
      <c r="C1973" s="123" t="s">
        <v>3983</v>
      </c>
      <c r="D1973" s="123" t="s">
        <v>3984</v>
      </c>
      <c r="E1973" s="123" t="s">
        <v>3852</v>
      </c>
      <c r="F1973" s="124">
        <v>15056475</v>
      </c>
      <c r="G1973" s="124">
        <v>15056475</v>
      </c>
      <c r="H1973" s="124">
        <v>0</v>
      </c>
      <c r="I1973" s="125" t="s">
        <v>498</v>
      </c>
      <c r="J1973" s="125" t="s">
        <v>1265</v>
      </c>
    </row>
    <row r="1974" spans="1:10" hidden="1" x14ac:dyDescent="0.2">
      <c r="A1974" s="123" t="s">
        <v>3998</v>
      </c>
      <c r="B1974" s="123" t="s">
        <v>3999</v>
      </c>
      <c r="C1974" s="123" t="s">
        <v>1262</v>
      </c>
      <c r="D1974" s="123" t="s">
        <v>1263</v>
      </c>
      <c r="E1974" s="123" t="s">
        <v>3852</v>
      </c>
      <c r="F1974" s="124">
        <v>0</v>
      </c>
      <c r="G1974" s="124">
        <v>0</v>
      </c>
      <c r="H1974" s="124">
        <v>0</v>
      </c>
      <c r="I1974" s="125" t="s">
        <v>498</v>
      </c>
      <c r="J1974" s="125" t="s">
        <v>1265</v>
      </c>
    </row>
    <row r="1975" spans="1:10" hidden="1" x14ac:dyDescent="0.2">
      <c r="A1975" s="123" t="s">
        <v>4000</v>
      </c>
      <c r="B1975" s="123" t="s">
        <v>1704</v>
      </c>
      <c r="C1975" s="123" t="s">
        <v>1262</v>
      </c>
      <c r="D1975" s="123" t="s">
        <v>1263</v>
      </c>
      <c r="E1975" s="123" t="s">
        <v>3852</v>
      </c>
      <c r="F1975" s="124">
        <v>0</v>
      </c>
      <c r="G1975" s="124">
        <v>0</v>
      </c>
      <c r="H1975" s="124">
        <v>0</v>
      </c>
      <c r="I1975" s="125" t="s">
        <v>498</v>
      </c>
      <c r="J1975" s="125" t="s">
        <v>1265</v>
      </c>
    </row>
    <row r="1976" spans="1:10" hidden="1" x14ac:dyDescent="0.2">
      <c r="A1976" s="123" t="s">
        <v>4001</v>
      </c>
      <c r="B1976" s="123" t="s">
        <v>3851</v>
      </c>
      <c r="C1976" s="123" t="s">
        <v>1262</v>
      </c>
      <c r="D1976" s="123" t="s">
        <v>1263</v>
      </c>
      <c r="E1976" s="123" t="s">
        <v>3852</v>
      </c>
      <c r="F1976" s="124">
        <v>0</v>
      </c>
      <c r="G1976" s="124">
        <v>0</v>
      </c>
      <c r="H1976" s="124">
        <v>0</v>
      </c>
      <c r="I1976" s="125" t="s">
        <v>498</v>
      </c>
      <c r="J1976" s="125" t="s">
        <v>1265</v>
      </c>
    </row>
    <row r="1977" spans="1:10" hidden="1" x14ac:dyDescent="0.2">
      <c r="A1977" s="123" t="s">
        <v>4002</v>
      </c>
      <c r="B1977" s="123" t="s">
        <v>3878</v>
      </c>
      <c r="C1977" s="123" t="s">
        <v>3893</v>
      </c>
      <c r="D1977" s="123" t="s">
        <v>3894</v>
      </c>
      <c r="E1977" s="123" t="s">
        <v>3852</v>
      </c>
      <c r="F1977" s="124">
        <v>48036455.600000001</v>
      </c>
      <c r="G1977" s="124">
        <v>46900000</v>
      </c>
      <c r="H1977" s="124">
        <v>46900000</v>
      </c>
      <c r="I1977" s="125" t="s">
        <v>498</v>
      </c>
      <c r="J1977" s="125" t="s">
        <v>1265</v>
      </c>
    </row>
    <row r="1978" spans="1:10" hidden="1" x14ac:dyDescent="0.2">
      <c r="A1978" s="123" t="s">
        <v>4003</v>
      </c>
      <c r="B1978" s="123" t="s">
        <v>4004</v>
      </c>
      <c r="C1978" s="123" t="s">
        <v>3983</v>
      </c>
      <c r="D1978" s="123" t="s">
        <v>3984</v>
      </c>
      <c r="E1978" s="123" t="s">
        <v>3852</v>
      </c>
      <c r="F1978" s="124">
        <v>0</v>
      </c>
      <c r="G1978" s="124">
        <v>0</v>
      </c>
      <c r="H1978" s="124">
        <v>0</v>
      </c>
      <c r="I1978" s="125" t="s">
        <v>498</v>
      </c>
      <c r="J1978" s="125" t="s">
        <v>1265</v>
      </c>
    </row>
    <row r="1979" spans="1:10" hidden="1" x14ac:dyDescent="0.2">
      <c r="A1979" s="123" t="s">
        <v>4005</v>
      </c>
      <c r="B1979" s="123" t="s">
        <v>4006</v>
      </c>
      <c r="C1979" s="123" t="s">
        <v>3983</v>
      </c>
      <c r="D1979" s="123" t="s">
        <v>3984</v>
      </c>
      <c r="E1979" s="123" t="s">
        <v>3852</v>
      </c>
      <c r="F1979" s="124">
        <v>0</v>
      </c>
      <c r="G1979" s="124">
        <v>0</v>
      </c>
      <c r="H1979" s="124">
        <v>0</v>
      </c>
      <c r="I1979" s="125" t="s">
        <v>498</v>
      </c>
      <c r="J1979" s="125" t="s">
        <v>1265</v>
      </c>
    </row>
    <row r="1980" spans="1:10" hidden="1" x14ac:dyDescent="0.2">
      <c r="A1980" s="123" t="s">
        <v>4007</v>
      </c>
      <c r="B1980" s="123" t="s">
        <v>4008</v>
      </c>
      <c r="C1980" s="123" t="s">
        <v>3983</v>
      </c>
      <c r="D1980" s="123" t="s">
        <v>3984</v>
      </c>
      <c r="E1980" s="123" t="s">
        <v>3852</v>
      </c>
      <c r="F1980" s="124">
        <v>0</v>
      </c>
      <c r="G1980" s="124">
        <v>0</v>
      </c>
      <c r="H1980" s="124">
        <v>0</v>
      </c>
      <c r="I1980" s="125" t="s">
        <v>498</v>
      </c>
      <c r="J1980" s="125" t="s">
        <v>1265</v>
      </c>
    </row>
    <row r="1981" spans="1:10" hidden="1" x14ac:dyDescent="0.2">
      <c r="A1981" s="123" t="s">
        <v>4009</v>
      </c>
      <c r="B1981" s="123" t="s">
        <v>4010</v>
      </c>
      <c r="C1981" s="123" t="s">
        <v>3983</v>
      </c>
      <c r="D1981" s="123" t="s">
        <v>3984</v>
      </c>
      <c r="E1981" s="123" t="s">
        <v>3852</v>
      </c>
      <c r="F1981" s="124">
        <v>0</v>
      </c>
      <c r="G1981" s="124">
        <v>0</v>
      </c>
      <c r="H1981" s="124">
        <v>0</v>
      </c>
      <c r="I1981" s="125" t="s">
        <v>498</v>
      </c>
      <c r="J1981" s="125" t="s">
        <v>1265</v>
      </c>
    </row>
    <row r="1982" spans="1:10" hidden="1" x14ac:dyDescent="0.2">
      <c r="A1982" s="123" t="s">
        <v>4011</v>
      </c>
      <c r="B1982" s="123" t="s">
        <v>4012</v>
      </c>
      <c r="C1982" s="123" t="s">
        <v>1262</v>
      </c>
      <c r="D1982" s="123" t="s">
        <v>1263</v>
      </c>
      <c r="E1982" s="123" t="s">
        <v>3852</v>
      </c>
      <c r="F1982" s="124">
        <v>0</v>
      </c>
      <c r="G1982" s="124">
        <v>0</v>
      </c>
      <c r="H1982" s="124">
        <v>0</v>
      </c>
      <c r="I1982" s="125" t="s">
        <v>498</v>
      </c>
      <c r="J1982" s="125" t="s">
        <v>1265</v>
      </c>
    </row>
    <row r="1983" spans="1:10" hidden="1" x14ac:dyDescent="0.2">
      <c r="A1983" s="123" t="s">
        <v>4002</v>
      </c>
      <c r="B1983" s="123" t="s">
        <v>3878</v>
      </c>
      <c r="C1983" s="123" t="s">
        <v>3976</v>
      </c>
      <c r="D1983" s="123" t="s">
        <v>3977</v>
      </c>
      <c r="E1983" s="123" t="s">
        <v>3852</v>
      </c>
      <c r="F1983" s="124">
        <v>770261.6</v>
      </c>
      <c r="G1983" s="124">
        <v>0</v>
      </c>
      <c r="H1983" s="124">
        <v>0</v>
      </c>
      <c r="I1983" s="125" t="s">
        <v>498</v>
      </c>
      <c r="J1983" s="125" t="s">
        <v>1265</v>
      </c>
    </row>
    <row r="1984" spans="1:10" hidden="1" x14ac:dyDescent="0.2">
      <c r="A1984" s="123" t="s">
        <v>4002</v>
      </c>
      <c r="B1984" s="123" t="s">
        <v>3878</v>
      </c>
      <c r="C1984" s="123" t="s">
        <v>4013</v>
      </c>
      <c r="D1984" s="123" t="s">
        <v>4014</v>
      </c>
      <c r="E1984" s="123" t="s">
        <v>3852</v>
      </c>
      <c r="F1984" s="124">
        <v>6991294.2400000002</v>
      </c>
      <c r="G1984" s="124">
        <v>0</v>
      </c>
      <c r="H1984" s="124">
        <v>0</v>
      </c>
      <c r="I1984" s="125" t="s">
        <v>498</v>
      </c>
      <c r="J1984" s="125" t="s">
        <v>1265</v>
      </c>
    </row>
    <row r="1985" spans="1:10" hidden="1" x14ac:dyDescent="0.2">
      <c r="A1985" s="123" t="s">
        <v>4002</v>
      </c>
      <c r="B1985" s="123" t="s">
        <v>3878</v>
      </c>
      <c r="C1985" s="123" t="s">
        <v>3983</v>
      </c>
      <c r="D1985" s="123" t="s">
        <v>3984</v>
      </c>
      <c r="E1985" s="123" t="s">
        <v>3852</v>
      </c>
      <c r="F1985" s="124">
        <v>37163522.219999999</v>
      </c>
      <c r="G1985" s="124">
        <v>31293332</v>
      </c>
      <c r="H1985" s="124">
        <v>16500000</v>
      </c>
      <c r="I1985" s="125" t="s">
        <v>498</v>
      </c>
      <c r="J1985" s="125" t="s">
        <v>1265</v>
      </c>
    </row>
    <row r="1986" spans="1:10" hidden="1" x14ac:dyDescent="0.2">
      <c r="A1986" s="123" t="s">
        <v>4002</v>
      </c>
      <c r="B1986" s="123" t="s">
        <v>3878</v>
      </c>
      <c r="C1986" s="123" t="s">
        <v>1262</v>
      </c>
      <c r="D1986" s="123" t="s">
        <v>1263</v>
      </c>
      <c r="E1986" s="123" t="s">
        <v>3852</v>
      </c>
      <c r="F1986" s="124">
        <v>126600000</v>
      </c>
      <c r="G1986" s="124">
        <v>118890000</v>
      </c>
      <c r="H1986" s="124">
        <v>82100000</v>
      </c>
      <c r="I1986" s="125" t="s">
        <v>498</v>
      </c>
      <c r="J1986" s="125" t="s">
        <v>1265</v>
      </c>
    </row>
    <row r="1987" spans="1:10" hidden="1" x14ac:dyDescent="0.2">
      <c r="A1987" s="123" t="s">
        <v>4015</v>
      </c>
      <c r="B1987" s="123" t="s">
        <v>4016</v>
      </c>
      <c r="C1987" s="123" t="s">
        <v>1248</v>
      </c>
      <c r="D1987" s="123" t="s">
        <v>1248</v>
      </c>
      <c r="E1987" s="123" t="s">
        <v>1248</v>
      </c>
      <c r="F1987" s="124">
        <v>181812002</v>
      </c>
      <c r="G1987" s="124">
        <v>170832002</v>
      </c>
      <c r="H1987" s="124">
        <v>83426033.769999996</v>
      </c>
      <c r="I1987" s="125"/>
      <c r="J1987" s="125"/>
    </row>
    <row r="1988" spans="1:10" ht="10.5" hidden="1" x14ac:dyDescent="0.25">
      <c r="A1988" s="126" t="s">
        <v>4017</v>
      </c>
      <c r="B1988" s="126" t="s">
        <v>3891</v>
      </c>
      <c r="C1988" s="126" t="s">
        <v>1248</v>
      </c>
      <c r="D1988" s="126" t="s">
        <v>1248</v>
      </c>
      <c r="E1988" s="126" t="s">
        <v>1248</v>
      </c>
      <c r="F1988" s="127">
        <v>87012002</v>
      </c>
      <c r="G1988" s="127">
        <v>87012002</v>
      </c>
      <c r="H1988" s="127">
        <v>17126033.77</v>
      </c>
      <c r="I1988" s="128" t="s">
        <v>498</v>
      </c>
      <c r="J1988" s="128" t="s">
        <v>10</v>
      </c>
    </row>
    <row r="1989" spans="1:10" hidden="1" x14ac:dyDescent="0.2">
      <c r="A1989" s="123" t="s">
        <v>4018</v>
      </c>
      <c r="B1989" s="123" t="s">
        <v>3878</v>
      </c>
      <c r="C1989" s="123" t="s">
        <v>3893</v>
      </c>
      <c r="D1989" s="123" t="s">
        <v>3894</v>
      </c>
      <c r="E1989" s="123" t="s">
        <v>3852</v>
      </c>
      <c r="F1989" s="124">
        <v>87012002</v>
      </c>
      <c r="G1989" s="124">
        <v>87012002</v>
      </c>
      <c r="H1989" s="124">
        <v>17126033.77</v>
      </c>
      <c r="I1989" s="125" t="s">
        <v>498</v>
      </c>
      <c r="J1989" s="125" t="s">
        <v>1265</v>
      </c>
    </row>
    <row r="1990" spans="1:10" ht="10.5" hidden="1" x14ac:dyDescent="0.25">
      <c r="A1990" s="126" t="s">
        <v>4019</v>
      </c>
      <c r="B1990" s="126" t="s">
        <v>3896</v>
      </c>
      <c r="C1990" s="126" t="s">
        <v>1248</v>
      </c>
      <c r="D1990" s="126" t="s">
        <v>1248</v>
      </c>
      <c r="E1990" s="126" t="s">
        <v>1248</v>
      </c>
      <c r="F1990" s="127">
        <v>94800000</v>
      </c>
      <c r="G1990" s="127">
        <v>83820000</v>
      </c>
      <c r="H1990" s="127">
        <v>66300000</v>
      </c>
      <c r="I1990" s="128" t="s">
        <v>498</v>
      </c>
      <c r="J1990" s="128" t="s">
        <v>10</v>
      </c>
    </row>
    <row r="1991" spans="1:10" hidden="1" x14ac:dyDescent="0.2">
      <c r="A1991" s="123" t="s">
        <v>4020</v>
      </c>
      <c r="B1991" s="123" t="s">
        <v>3878</v>
      </c>
      <c r="C1991" s="123" t="s">
        <v>3893</v>
      </c>
      <c r="D1991" s="123" t="s">
        <v>3894</v>
      </c>
      <c r="E1991" s="123" t="s">
        <v>3852</v>
      </c>
      <c r="F1991" s="124">
        <v>63000000</v>
      </c>
      <c r="G1991" s="124">
        <v>63000000</v>
      </c>
      <c r="H1991" s="124">
        <v>63000000</v>
      </c>
      <c r="I1991" s="125" t="s">
        <v>498</v>
      </c>
      <c r="J1991" s="125" t="s">
        <v>1265</v>
      </c>
    </row>
    <row r="1992" spans="1:10" hidden="1" x14ac:dyDescent="0.2">
      <c r="A1992" s="123" t="s">
        <v>4020</v>
      </c>
      <c r="B1992" s="123" t="s">
        <v>3878</v>
      </c>
      <c r="C1992" s="123" t="s">
        <v>1262</v>
      </c>
      <c r="D1992" s="123" t="s">
        <v>1263</v>
      </c>
      <c r="E1992" s="123" t="s">
        <v>3852</v>
      </c>
      <c r="F1992" s="124">
        <v>31800000</v>
      </c>
      <c r="G1992" s="124">
        <v>20820000</v>
      </c>
      <c r="H1992" s="124">
        <v>3300000</v>
      </c>
      <c r="I1992" s="125" t="s">
        <v>498</v>
      </c>
      <c r="J1992" s="125" t="s">
        <v>1265</v>
      </c>
    </row>
    <row r="1993" spans="1:10" hidden="1" x14ac:dyDescent="0.2">
      <c r="A1993" s="123" t="s">
        <v>4021</v>
      </c>
      <c r="B1993" s="123" t="s">
        <v>4022</v>
      </c>
      <c r="C1993" s="123" t="s">
        <v>1248</v>
      </c>
      <c r="D1993" s="123" t="s">
        <v>1248</v>
      </c>
      <c r="E1993" s="123" t="s">
        <v>1248</v>
      </c>
      <c r="F1993" s="124">
        <v>0</v>
      </c>
      <c r="G1993" s="124">
        <v>0</v>
      </c>
      <c r="H1993" s="124">
        <v>0</v>
      </c>
      <c r="I1993" s="125"/>
      <c r="J1993" s="125"/>
    </row>
    <row r="1994" spans="1:10" ht="10.5" hidden="1" x14ac:dyDescent="0.25">
      <c r="A1994" s="126" t="s">
        <v>4023</v>
      </c>
      <c r="B1994" s="126" t="s">
        <v>3896</v>
      </c>
      <c r="C1994" s="126" t="s">
        <v>1248</v>
      </c>
      <c r="D1994" s="126" t="s">
        <v>1248</v>
      </c>
      <c r="E1994" s="126" t="s">
        <v>1248</v>
      </c>
      <c r="F1994" s="127">
        <v>0</v>
      </c>
      <c r="G1994" s="127">
        <v>0</v>
      </c>
      <c r="H1994" s="127">
        <v>0</v>
      </c>
      <c r="I1994" s="128" t="s">
        <v>498</v>
      </c>
      <c r="J1994" s="128" t="s">
        <v>10</v>
      </c>
    </row>
    <row r="1995" spans="1:10" hidden="1" x14ac:dyDescent="0.2">
      <c r="A1995" s="123" t="s">
        <v>4024</v>
      </c>
      <c r="B1995" s="123" t="s">
        <v>4025</v>
      </c>
      <c r="C1995" s="123" t="s">
        <v>1262</v>
      </c>
      <c r="D1995" s="123" t="s">
        <v>1263</v>
      </c>
      <c r="E1995" s="123" t="s">
        <v>3852</v>
      </c>
      <c r="F1995" s="124">
        <v>0</v>
      </c>
      <c r="G1995" s="124">
        <v>0</v>
      </c>
      <c r="H1995" s="124">
        <v>0</v>
      </c>
      <c r="I1995" s="125" t="s">
        <v>498</v>
      </c>
      <c r="J1995" s="125" t="s">
        <v>1265</v>
      </c>
    </row>
    <row r="1996" spans="1:10" hidden="1" x14ac:dyDescent="0.2">
      <c r="A1996" s="123" t="s">
        <v>4026</v>
      </c>
      <c r="B1996" s="123" t="s">
        <v>3953</v>
      </c>
      <c r="C1996" s="123" t="s">
        <v>1262</v>
      </c>
      <c r="D1996" s="123" t="s">
        <v>1263</v>
      </c>
      <c r="E1996" s="123" t="s">
        <v>3852</v>
      </c>
      <c r="F1996" s="124">
        <v>0</v>
      </c>
      <c r="G1996" s="124">
        <v>0</v>
      </c>
      <c r="H1996" s="124">
        <v>0</v>
      </c>
      <c r="I1996" s="125" t="s">
        <v>498</v>
      </c>
      <c r="J1996" s="125" t="s">
        <v>1265</v>
      </c>
    </row>
    <row r="1997" spans="1:10" hidden="1" x14ac:dyDescent="0.2">
      <c r="A1997" s="123" t="s">
        <v>4027</v>
      </c>
      <c r="B1997" s="123" t="s">
        <v>3851</v>
      </c>
      <c r="C1997" s="123" t="s">
        <v>1262</v>
      </c>
      <c r="D1997" s="123" t="s">
        <v>1263</v>
      </c>
      <c r="E1997" s="123" t="s">
        <v>3852</v>
      </c>
      <c r="F1997" s="124">
        <v>0</v>
      </c>
      <c r="G1997" s="124">
        <v>0</v>
      </c>
      <c r="H1997" s="124">
        <v>0</v>
      </c>
      <c r="I1997" s="125" t="s">
        <v>498</v>
      </c>
      <c r="J1997" s="125" t="s">
        <v>1265</v>
      </c>
    </row>
    <row r="1998" spans="1:10" hidden="1" x14ac:dyDescent="0.2">
      <c r="A1998" s="123" t="s">
        <v>4028</v>
      </c>
      <c r="B1998" s="123" t="s">
        <v>4029</v>
      </c>
      <c r="C1998" s="123" t="s">
        <v>3983</v>
      </c>
      <c r="D1998" s="123" t="s">
        <v>3984</v>
      </c>
      <c r="E1998" s="123" t="s">
        <v>3852</v>
      </c>
      <c r="F1998" s="124">
        <v>0</v>
      </c>
      <c r="G1998" s="124">
        <v>0</v>
      </c>
      <c r="H1998" s="124">
        <v>0</v>
      </c>
      <c r="I1998" s="125" t="s">
        <v>498</v>
      </c>
      <c r="J1998" s="125" t="s">
        <v>1265</v>
      </c>
    </row>
    <row r="1999" spans="1:10" hidden="1" x14ac:dyDescent="0.2">
      <c r="A1999" s="123" t="s">
        <v>4030</v>
      </c>
      <c r="B1999" s="123" t="s">
        <v>4004</v>
      </c>
      <c r="C1999" s="123" t="s">
        <v>4013</v>
      </c>
      <c r="D1999" s="123" t="s">
        <v>4014</v>
      </c>
      <c r="E1999" s="123" t="s">
        <v>3852</v>
      </c>
      <c r="F1999" s="124">
        <v>0</v>
      </c>
      <c r="G1999" s="124">
        <v>0</v>
      </c>
      <c r="H1999" s="124">
        <v>0</v>
      </c>
      <c r="I1999" s="125" t="s">
        <v>498</v>
      </c>
      <c r="J1999" s="125" t="s">
        <v>1265</v>
      </c>
    </row>
    <row r="2000" spans="1:10" hidden="1" x14ac:dyDescent="0.2">
      <c r="A2000" s="123" t="s">
        <v>4031</v>
      </c>
      <c r="B2000" s="123" t="s">
        <v>4032</v>
      </c>
      <c r="C2000" s="123" t="s">
        <v>3983</v>
      </c>
      <c r="D2000" s="123" t="s">
        <v>3984</v>
      </c>
      <c r="E2000" s="123" t="s">
        <v>3852</v>
      </c>
      <c r="F2000" s="124">
        <v>0</v>
      </c>
      <c r="G2000" s="124">
        <v>0</v>
      </c>
      <c r="H2000" s="124">
        <v>0</v>
      </c>
      <c r="I2000" s="125" t="s">
        <v>498</v>
      </c>
      <c r="J2000" s="125" t="s">
        <v>1265</v>
      </c>
    </row>
    <row r="2001" spans="1:10" hidden="1" x14ac:dyDescent="0.2">
      <c r="A2001" s="123" t="s">
        <v>4033</v>
      </c>
      <c r="B2001" s="123" t="s">
        <v>4034</v>
      </c>
      <c r="C2001" s="123" t="s">
        <v>3983</v>
      </c>
      <c r="D2001" s="123" t="s">
        <v>3984</v>
      </c>
      <c r="E2001" s="123" t="s">
        <v>3852</v>
      </c>
      <c r="F2001" s="124">
        <v>0</v>
      </c>
      <c r="G2001" s="124">
        <v>0</v>
      </c>
      <c r="H2001" s="124">
        <v>0</v>
      </c>
      <c r="I2001" s="125" t="s">
        <v>498</v>
      </c>
      <c r="J2001" s="125" t="s">
        <v>1265</v>
      </c>
    </row>
    <row r="2002" spans="1:10" hidden="1" x14ac:dyDescent="0.2">
      <c r="A2002" s="123" t="s">
        <v>4035</v>
      </c>
      <c r="B2002" s="123" t="s">
        <v>4036</v>
      </c>
      <c r="C2002" s="123" t="s">
        <v>3983</v>
      </c>
      <c r="D2002" s="123" t="s">
        <v>3984</v>
      </c>
      <c r="E2002" s="123" t="s">
        <v>3852</v>
      </c>
      <c r="F2002" s="124">
        <v>0</v>
      </c>
      <c r="G2002" s="124">
        <v>0</v>
      </c>
      <c r="H2002" s="124">
        <v>0</v>
      </c>
      <c r="I2002" s="125" t="s">
        <v>498</v>
      </c>
      <c r="J2002" s="125" t="s">
        <v>1265</v>
      </c>
    </row>
    <row r="2003" spans="1:10" hidden="1" x14ac:dyDescent="0.2">
      <c r="A2003" s="123" t="s">
        <v>4037</v>
      </c>
      <c r="B2003" s="123" t="s">
        <v>3878</v>
      </c>
      <c r="C2003" s="123" t="s">
        <v>3893</v>
      </c>
      <c r="D2003" s="123" t="s">
        <v>3894</v>
      </c>
      <c r="E2003" s="123" t="s">
        <v>3852</v>
      </c>
      <c r="F2003" s="124">
        <v>0</v>
      </c>
      <c r="G2003" s="124">
        <v>0</v>
      </c>
      <c r="H2003" s="124">
        <v>0</v>
      </c>
      <c r="I2003" s="125" t="s">
        <v>498</v>
      </c>
      <c r="J2003" s="125" t="s">
        <v>1265</v>
      </c>
    </row>
    <row r="2004" spans="1:10" hidden="1" x14ac:dyDescent="0.2">
      <c r="A2004" s="123" t="s">
        <v>4037</v>
      </c>
      <c r="B2004" s="123" t="s">
        <v>3878</v>
      </c>
      <c r="C2004" s="123" t="s">
        <v>1262</v>
      </c>
      <c r="D2004" s="123" t="s">
        <v>1263</v>
      </c>
      <c r="E2004" s="123" t="s">
        <v>3852</v>
      </c>
      <c r="F2004" s="124">
        <v>0</v>
      </c>
      <c r="G2004" s="124">
        <v>0</v>
      </c>
      <c r="H2004" s="124">
        <v>0</v>
      </c>
      <c r="I2004" s="125" t="s">
        <v>498</v>
      </c>
      <c r="J2004" s="125" t="s">
        <v>1265</v>
      </c>
    </row>
    <row r="2005" spans="1:10" hidden="1" x14ac:dyDescent="0.2">
      <c r="A2005" s="123" t="s">
        <v>4038</v>
      </c>
      <c r="B2005" s="123" t="s">
        <v>4039</v>
      </c>
      <c r="C2005" s="123" t="s">
        <v>1248</v>
      </c>
      <c r="D2005" s="123" t="s">
        <v>1248</v>
      </c>
      <c r="E2005" s="123" t="s">
        <v>1248</v>
      </c>
      <c r="F2005" s="124">
        <v>187437666</v>
      </c>
      <c r="G2005" s="124">
        <v>186137666</v>
      </c>
      <c r="H2005" s="124">
        <v>71922131.760000005</v>
      </c>
      <c r="I2005" s="125"/>
      <c r="J2005" s="125"/>
    </row>
    <row r="2006" spans="1:10" ht="10.5" hidden="1" x14ac:dyDescent="0.25">
      <c r="A2006" s="126" t="s">
        <v>4040</v>
      </c>
      <c r="B2006" s="126" t="s">
        <v>3896</v>
      </c>
      <c r="C2006" s="126" t="s">
        <v>1248</v>
      </c>
      <c r="D2006" s="126" t="s">
        <v>1248</v>
      </c>
      <c r="E2006" s="126" t="s">
        <v>1248</v>
      </c>
      <c r="F2006" s="127">
        <v>59800000</v>
      </c>
      <c r="G2006" s="127">
        <v>58500000</v>
      </c>
      <c r="H2006" s="127">
        <v>46800000</v>
      </c>
      <c r="I2006" s="128" t="s">
        <v>498</v>
      </c>
      <c r="J2006" s="128" t="s">
        <v>10</v>
      </c>
    </row>
    <row r="2007" spans="1:10" hidden="1" x14ac:dyDescent="0.2">
      <c r="A2007" s="123" t="s">
        <v>4041</v>
      </c>
      <c r="B2007" s="123" t="s">
        <v>3878</v>
      </c>
      <c r="C2007" s="123" t="s">
        <v>1262</v>
      </c>
      <c r="D2007" s="123" t="s">
        <v>1263</v>
      </c>
      <c r="E2007" s="123" t="s">
        <v>3852</v>
      </c>
      <c r="F2007" s="124">
        <v>36400000</v>
      </c>
      <c r="G2007" s="124">
        <v>35100000</v>
      </c>
      <c r="H2007" s="124">
        <v>23400000</v>
      </c>
      <c r="I2007" s="125" t="s">
        <v>498</v>
      </c>
      <c r="J2007" s="125" t="s">
        <v>1265</v>
      </c>
    </row>
    <row r="2008" spans="1:10" hidden="1" x14ac:dyDescent="0.2">
      <c r="A2008" s="123" t="s">
        <v>4041</v>
      </c>
      <c r="B2008" s="123" t="s">
        <v>3878</v>
      </c>
      <c r="C2008" s="123" t="s">
        <v>3893</v>
      </c>
      <c r="D2008" s="123" t="s">
        <v>3894</v>
      </c>
      <c r="E2008" s="123" t="s">
        <v>3852</v>
      </c>
      <c r="F2008" s="124">
        <v>23400000</v>
      </c>
      <c r="G2008" s="124">
        <v>23400000</v>
      </c>
      <c r="H2008" s="124">
        <v>23400000</v>
      </c>
      <c r="I2008" s="125" t="s">
        <v>498</v>
      </c>
      <c r="J2008" s="125" t="s">
        <v>1265</v>
      </c>
    </row>
    <row r="2009" spans="1:10" hidden="1" x14ac:dyDescent="0.2">
      <c r="A2009" s="123" t="s">
        <v>4042</v>
      </c>
      <c r="B2009" s="123" t="s">
        <v>4043</v>
      </c>
      <c r="C2009" s="123" t="s">
        <v>1248</v>
      </c>
      <c r="D2009" s="123" t="s">
        <v>1248</v>
      </c>
      <c r="E2009" s="123" t="s">
        <v>1248</v>
      </c>
      <c r="F2009" s="124">
        <v>326244153</v>
      </c>
      <c r="G2009" s="124">
        <v>319614152</v>
      </c>
      <c r="H2009" s="124">
        <v>134678418.03</v>
      </c>
      <c r="I2009" s="125"/>
      <c r="J2009" s="125"/>
    </row>
    <row r="2010" spans="1:10" ht="10.5" hidden="1" x14ac:dyDescent="0.25">
      <c r="A2010" s="126" t="s">
        <v>4044</v>
      </c>
      <c r="B2010" s="126" t="s">
        <v>3896</v>
      </c>
      <c r="C2010" s="126" t="s">
        <v>1248</v>
      </c>
      <c r="D2010" s="126" t="s">
        <v>1248</v>
      </c>
      <c r="E2010" s="126" t="s">
        <v>1248</v>
      </c>
      <c r="F2010" s="127">
        <v>244297167</v>
      </c>
      <c r="G2010" s="127">
        <v>237667166</v>
      </c>
      <c r="H2010" s="127">
        <v>118549300</v>
      </c>
      <c r="I2010" s="128" t="s">
        <v>498</v>
      </c>
      <c r="J2010" s="128" t="s">
        <v>10</v>
      </c>
    </row>
    <row r="2011" spans="1:10" hidden="1" x14ac:dyDescent="0.2">
      <c r="A2011" s="123" t="s">
        <v>4045</v>
      </c>
      <c r="B2011" s="123" t="s">
        <v>4046</v>
      </c>
      <c r="C2011" s="123" t="s">
        <v>1262</v>
      </c>
      <c r="D2011" s="123" t="s">
        <v>1263</v>
      </c>
      <c r="E2011" s="123" t="s">
        <v>3852</v>
      </c>
      <c r="F2011" s="124">
        <v>0</v>
      </c>
      <c r="G2011" s="124">
        <v>0</v>
      </c>
      <c r="H2011" s="124">
        <v>0</v>
      </c>
      <c r="I2011" s="125" t="s">
        <v>498</v>
      </c>
      <c r="J2011" s="125" t="s">
        <v>1265</v>
      </c>
    </row>
    <row r="2012" spans="1:10" hidden="1" x14ac:dyDescent="0.2">
      <c r="A2012" s="123" t="s">
        <v>4045</v>
      </c>
      <c r="B2012" s="123" t="s">
        <v>4046</v>
      </c>
      <c r="C2012" s="123" t="s">
        <v>2152</v>
      </c>
      <c r="D2012" s="123" t="s">
        <v>2153</v>
      </c>
      <c r="E2012" s="123" t="s">
        <v>3852</v>
      </c>
      <c r="F2012" s="124">
        <v>0</v>
      </c>
      <c r="G2012" s="124">
        <v>0</v>
      </c>
      <c r="H2012" s="124">
        <v>0</v>
      </c>
      <c r="I2012" s="125" t="s">
        <v>498</v>
      </c>
      <c r="J2012" s="125" t="s">
        <v>1265</v>
      </c>
    </row>
    <row r="2013" spans="1:10" hidden="1" x14ac:dyDescent="0.2">
      <c r="A2013" s="123" t="s">
        <v>4047</v>
      </c>
      <c r="B2013" s="123" t="s">
        <v>3878</v>
      </c>
      <c r="C2013" s="123" t="s">
        <v>1262</v>
      </c>
      <c r="D2013" s="123" t="s">
        <v>1263</v>
      </c>
      <c r="E2013" s="123" t="s">
        <v>3852</v>
      </c>
      <c r="F2013" s="124">
        <v>79166667</v>
      </c>
      <c r="G2013" s="124">
        <v>72536666</v>
      </c>
      <c r="H2013" s="124">
        <v>43300000</v>
      </c>
      <c r="I2013" s="125" t="s">
        <v>498</v>
      </c>
      <c r="J2013" s="125" t="s">
        <v>1265</v>
      </c>
    </row>
    <row r="2014" spans="1:10" hidden="1" x14ac:dyDescent="0.2">
      <c r="A2014" s="123" t="s">
        <v>4047</v>
      </c>
      <c r="B2014" s="123" t="s">
        <v>3878</v>
      </c>
      <c r="C2014" s="123" t="s">
        <v>3893</v>
      </c>
      <c r="D2014" s="123" t="s">
        <v>3894</v>
      </c>
      <c r="E2014" s="123" t="s">
        <v>3852</v>
      </c>
      <c r="F2014" s="124">
        <v>33000000</v>
      </c>
      <c r="G2014" s="124">
        <v>33000000</v>
      </c>
      <c r="H2014" s="124">
        <v>33000000</v>
      </c>
      <c r="I2014" s="125" t="s">
        <v>498</v>
      </c>
      <c r="J2014" s="125" t="s">
        <v>1265</v>
      </c>
    </row>
    <row r="2015" spans="1:10" hidden="1" x14ac:dyDescent="0.2">
      <c r="A2015" s="123" t="s">
        <v>4048</v>
      </c>
      <c r="B2015" s="123" t="s">
        <v>4049</v>
      </c>
      <c r="C2015" s="123" t="s">
        <v>1262</v>
      </c>
      <c r="D2015" s="123" t="s">
        <v>1263</v>
      </c>
      <c r="E2015" s="123" t="s">
        <v>3852</v>
      </c>
      <c r="F2015" s="124">
        <v>132130500</v>
      </c>
      <c r="G2015" s="124">
        <v>132130500</v>
      </c>
      <c r="H2015" s="124">
        <v>42249300</v>
      </c>
      <c r="I2015" s="125" t="s">
        <v>498</v>
      </c>
      <c r="J2015" s="125" t="s">
        <v>1265</v>
      </c>
    </row>
    <row r="2016" spans="1:10" ht="10.5" hidden="1" x14ac:dyDescent="0.25">
      <c r="A2016" s="126" t="s">
        <v>4050</v>
      </c>
      <c r="B2016" s="126" t="s">
        <v>3891</v>
      </c>
      <c r="C2016" s="126" t="s">
        <v>1248</v>
      </c>
      <c r="D2016" s="126" t="s">
        <v>1248</v>
      </c>
      <c r="E2016" s="126" t="s">
        <v>1248</v>
      </c>
      <c r="F2016" s="127">
        <v>81946986</v>
      </c>
      <c r="G2016" s="127">
        <v>81946986</v>
      </c>
      <c r="H2016" s="127">
        <v>16129118.029999999</v>
      </c>
      <c r="I2016" s="128" t="s">
        <v>498</v>
      </c>
      <c r="J2016" s="128" t="s">
        <v>10</v>
      </c>
    </row>
    <row r="2017" spans="1:10" hidden="1" x14ac:dyDescent="0.2">
      <c r="A2017" s="123" t="s">
        <v>4051</v>
      </c>
      <c r="B2017" s="123" t="s">
        <v>3878</v>
      </c>
      <c r="C2017" s="123" t="s">
        <v>3893</v>
      </c>
      <c r="D2017" s="123" t="s">
        <v>3894</v>
      </c>
      <c r="E2017" s="123" t="s">
        <v>3852</v>
      </c>
      <c r="F2017" s="124">
        <v>81946986</v>
      </c>
      <c r="G2017" s="124">
        <v>81946986</v>
      </c>
      <c r="H2017" s="124">
        <v>16129118.029999999</v>
      </c>
      <c r="I2017" s="125" t="s">
        <v>498</v>
      </c>
      <c r="J2017" s="125" t="s">
        <v>1265</v>
      </c>
    </row>
    <row r="2018" spans="1:10" ht="10.5" hidden="1" x14ac:dyDescent="0.25">
      <c r="A2018" s="126" t="s">
        <v>4052</v>
      </c>
      <c r="B2018" s="126" t="s">
        <v>3891</v>
      </c>
      <c r="C2018" s="126" t="s">
        <v>1248</v>
      </c>
      <c r="D2018" s="126" t="s">
        <v>1248</v>
      </c>
      <c r="E2018" s="126" t="s">
        <v>1248</v>
      </c>
      <c r="F2018" s="127">
        <v>127637666</v>
      </c>
      <c r="G2018" s="127">
        <v>127637666</v>
      </c>
      <c r="H2018" s="127">
        <v>25122131.760000002</v>
      </c>
      <c r="I2018" s="128" t="s">
        <v>498</v>
      </c>
      <c r="J2018" s="128" t="s">
        <v>10</v>
      </c>
    </row>
    <row r="2019" spans="1:10" hidden="1" x14ac:dyDescent="0.2">
      <c r="A2019" s="123" t="s">
        <v>4053</v>
      </c>
      <c r="B2019" s="123" t="s">
        <v>3878</v>
      </c>
      <c r="C2019" s="123" t="s">
        <v>3893</v>
      </c>
      <c r="D2019" s="123" t="s">
        <v>3894</v>
      </c>
      <c r="E2019" s="123" t="s">
        <v>3852</v>
      </c>
      <c r="F2019" s="124">
        <v>127637666</v>
      </c>
      <c r="G2019" s="124">
        <v>127637666</v>
      </c>
      <c r="H2019" s="124">
        <v>25122131.760000002</v>
      </c>
      <c r="I2019" s="125" t="s">
        <v>498</v>
      </c>
      <c r="J2019" s="125" t="s">
        <v>1265</v>
      </c>
    </row>
    <row r="2020" spans="1:10" hidden="1" x14ac:dyDescent="0.2">
      <c r="A2020" s="123" t="s">
        <v>4054</v>
      </c>
      <c r="B2020" s="123" t="s">
        <v>4055</v>
      </c>
      <c r="C2020" s="123" t="s">
        <v>1248</v>
      </c>
      <c r="D2020" s="123" t="s">
        <v>1248</v>
      </c>
      <c r="E2020" s="123" t="s">
        <v>1248</v>
      </c>
      <c r="F2020" s="124">
        <v>0</v>
      </c>
      <c r="G2020" s="124">
        <v>0</v>
      </c>
      <c r="H2020" s="124">
        <v>0</v>
      </c>
      <c r="I2020" s="125"/>
      <c r="J2020" s="125"/>
    </row>
    <row r="2021" spans="1:10" hidden="1" x14ac:dyDescent="0.2">
      <c r="A2021" s="123" t="s">
        <v>4056</v>
      </c>
      <c r="B2021" s="123" t="s">
        <v>3845</v>
      </c>
      <c r="C2021" s="123" t="s">
        <v>1248</v>
      </c>
      <c r="D2021" s="123" t="s">
        <v>1248</v>
      </c>
      <c r="E2021" s="123" t="s">
        <v>1248</v>
      </c>
      <c r="F2021" s="124">
        <v>0</v>
      </c>
      <c r="G2021" s="124">
        <v>0</v>
      </c>
      <c r="H2021" s="124">
        <v>0</v>
      </c>
      <c r="I2021" s="125"/>
      <c r="J2021" s="125"/>
    </row>
    <row r="2022" spans="1:10" hidden="1" x14ac:dyDescent="0.2">
      <c r="A2022" s="123" t="s">
        <v>4057</v>
      </c>
      <c r="B2022" s="123" t="s">
        <v>4058</v>
      </c>
      <c r="C2022" s="123" t="s">
        <v>1248</v>
      </c>
      <c r="D2022" s="123" t="s">
        <v>1248</v>
      </c>
      <c r="E2022" s="123" t="s">
        <v>1248</v>
      </c>
      <c r="F2022" s="124">
        <v>0</v>
      </c>
      <c r="G2022" s="124">
        <v>0</v>
      </c>
      <c r="H2022" s="124">
        <v>0</v>
      </c>
      <c r="I2022" s="125"/>
      <c r="J2022" s="125"/>
    </row>
    <row r="2023" spans="1:10" ht="10.5" hidden="1" x14ac:dyDescent="0.25">
      <c r="A2023" s="126" t="s">
        <v>4059</v>
      </c>
      <c r="B2023" s="126" t="s">
        <v>4060</v>
      </c>
      <c r="C2023" s="126" t="s">
        <v>1248</v>
      </c>
      <c r="D2023" s="126" t="s">
        <v>1248</v>
      </c>
      <c r="E2023" s="126" t="s">
        <v>1248</v>
      </c>
      <c r="F2023" s="127">
        <v>0</v>
      </c>
      <c r="G2023" s="127">
        <v>0</v>
      </c>
      <c r="H2023" s="127">
        <v>0</v>
      </c>
      <c r="I2023" s="128" t="s">
        <v>498</v>
      </c>
      <c r="J2023" s="128" t="s">
        <v>10</v>
      </c>
    </row>
    <row r="2024" spans="1:10" hidden="1" x14ac:dyDescent="0.2">
      <c r="A2024" s="123" t="s">
        <v>4061</v>
      </c>
      <c r="B2024" s="123" t="s">
        <v>3878</v>
      </c>
      <c r="C2024" s="123" t="s">
        <v>2152</v>
      </c>
      <c r="D2024" s="123" t="s">
        <v>2153</v>
      </c>
      <c r="E2024" s="123" t="s">
        <v>3852</v>
      </c>
      <c r="F2024" s="124">
        <v>0</v>
      </c>
      <c r="G2024" s="124">
        <v>0</v>
      </c>
      <c r="H2024" s="124">
        <v>0</v>
      </c>
      <c r="I2024" s="125" t="s">
        <v>498</v>
      </c>
      <c r="J2024" s="125" t="s">
        <v>1265</v>
      </c>
    </row>
    <row r="2025" spans="1:10" hidden="1" x14ac:dyDescent="0.2">
      <c r="A2025" s="123" t="s">
        <v>4061</v>
      </c>
      <c r="B2025" s="123" t="s">
        <v>3878</v>
      </c>
      <c r="C2025" s="123" t="s">
        <v>1262</v>
      </c>
      <c r="D2025" s="123" t="s">
        <v>1263</v>
      </c>
      <c r="E2025" s="123" t="s">
        <v>3852</v>
      </c>
      <c r="F2025" s="124">
        <v>0</v>
      </c>
      <c r="G2025" s="124">
        <v>0</v>
      </c>
      <c r="H2025" s="124">
        <v>0</v>
      </c>
      <c r="I2025" s="125" t="s">
        <v>498</v>
      </c>
      <c r="J2025" s="125" t="s">
        <v>1265</v>
      </c>
    </row>
    <row r="2026" spans="1:10" hidden="1" x14ac:dyDescent="0.2">
      <c r="A2026" s="123" t="s">
        <v>4062</v>
      </c>
      <c r="B2026" s="123" t="s">
        <v>4063</v>
      </c>
      <c r="C2026" s="123" t="s">
        <v>1248</v>
      </c>
      <c r="D2026" s="123" t="s">
        <v>1248</v>
      </c>
      <c r="E2026" s="123" t="s">
        <v>1248</v>
      </c>
      <c r="F2026" s="124">
        <v>3225478042.5</v>
      </c>
      <c r="G2026" s="124">
        <v>2441601812</v>
      </c>
      <c r="H2026" s="124">
        <v>1833479905</v>
      </c>
      <c r="I2026" s="125"/>
      <c r="J2026" s="125"/>
    </row>
    <row r="2027" spans="1:10" hidden="1" x14ac:dyDescent="0.2">
      <c r="A2027" s="123" t="s">
        <v>4064</v>
      </c>
      <c r="B2027" s="123" t="s">
        <v>4055</v>
      </c>
      <c r="C2027" s="123" t="s">
        <v>1248</v>
      </c>
      <c r="D2027" s="123" t="s">
        <v>1248</v>
      </c>
      <c r="E2027" s="123" t="s">
        <v>1248</v>
      </c>
      <c r="F2027" s="124">
        <v>683999268</v>
      </c>
      <c r="G2027" s="124">
        <v>629836666</v>
      </c>
      <c r="H2027" s="124">
        <v>519500000</v>
      </c>
      <c r="I2027" s="125"/>
      <c r="J2027" s="125"/>
    </row>
    <row r="2028" spans="1:10" hidden="1" x14ac:dyDescent="0.2">
      <c r="A2028" s="123" t="s">
        <v>4065</v>
      </c>
      <c r="B2028" s="123" t="s">
        <v>4066</v>
      </c>
      <c r="C2028" s="123" t="s">
        <v>1248</v>
      </c>
      <c r="D2028" s="123" t="s">
        <v>1248</v>
      </c>
      <c r="E2028" s="123" t="s">
        <v>1248</v>
      </c>
      <c r="F2028" s="124">
        <v>683999268</v>
      </c>
      <c r="G2028" s="124">
        <v>629836666</v>
      </c>
      <c r="H2028" s="124">
        <v>519500000</v>
      </c>
      <c r="I2028" s="125"/>
      <c r="J2028" s="125"/>
    </row>
    <row r="2029" spans="1:10" hidden="1" x14ac:dyDescent="0.2">
      <c r="A2029" s="123" t="s">
        <v>4067</v>
      </c>
      <c r="B2029" s="123" t="s">
        <v>4068</v>
      </c>
      <c r="C2029" s="123" t="s">
        <v>1248</v>
      </c>
      <c r="D2029" s="123" t="s">
        <v>1248</v>
      </c>
      <c r="E2029" s="123" t="s">
        <v>1248</v>
      </c>
      <c r="F2029" s="124">
        <v>683999268</v>
      </c>
      <c r="G2029" s="124">
        <v>629836666</v>
      </c>
      <c r="H2029" s="124">
        <v>519500000</v>
      </c>
      <c r="I2029" s="125"/>
      <c r="J2029" s="125"/>
    </row>
    <row r="2030" spans="1:10" ht="10.5" hidden="1" x14ac:dyDescent="0.25">
      <c r="A2030" s="126" t="s">
        <v>4069</v>
      </c>
      <c r="B2030" s="126" t="s">
        <v>4070</v>
      </c>
      <c r="C2030" s="126" t="s">
        <v>1248</v>
      </c>
      <c r="D2030" s="126" t="s">
        <v>1248</v>
      </c>
      <c r="E2030" s="126" t="s">
        <v>1248</v>
      </c>
      <c r="F2030" s="127">
        <v>683999268</v>
      </c>
      <c r="G2030" s="127">
        <v>629836666</v>
      </c>
      <c r="H2030" s="127">
        <v>519500000</v>
      </c>
      <c r="I2030" s="128" t="s">
        <v>498</v>
      </c>
      <c r="J2030" s="128" t="s">
        <v>10</v>
      </c>
    </row>
    <row r="2031" spans="1:10" hidden="1" x14ac:dyDescent="0.2">
      <c r="A2031" s="123" t="s">
        <v>4071</v>
      </c>
      <c r="B2031" s="123" t="s">
        <v>3953</v>
      </c>
      <c r="C2031" s="123" t="s">
        <v>1262</v>
      </c>
      <c r="D2031" s="123" t="s">
        <v>1263</v>
      </c>
      <c r="E2031" s="123" t="s">
        <v>3852</v>
      </c>
      <c r="F2031" s="124">
        <v>131136667</v>
      </c>
      <c r="G2031" s="124">
        <v>128180000</v>
      </c>
      <c r="H2031" s="124">
        <v>109700000</v>
      </c>
      <c r="I2031" s="125" t="s">
        <v>498</v>
      </c>
      <c r="J2031" s="125" t="s">
        <v>1265</v>
      </c>
    </row>
    <row r="2032" spans="1:10" hidden="1" x14ac:dyDescent="0.2">
      <c r="A2032" s="123" t="s">
        <v>4072</v>
      </c>
      <c r="B2032" s="123" t="s">
        <v>3851</v>
      </c>
      <c r="C2032" s="123" t="s">
        <v>1262</v>
      </c>
      <c r="D2032" s="123" t="s">
        <v>1263</v>
      </c>
      <c r="E2032" s="123" t="s">
        <v>3852</v>
      </c>
      <c r="F2032" s="124">
        <v>254300000</v>
      </c>
      <c r="G2032" s="124">
        <v>235690000</v>
      </c>
      <c r="H2032" s="124">
        <v>197900000</v>
      </c>
      <c r="I2032" s="125" t="s">
        <v>498</v>
      </c>
      <c r="J2032" s="125" t="s">
        <v>1265</v>
      </c>
    </row>
    <row r="2033" spans="1:10" hidden="1" x14ac:dyDescent="0.2">
      <c r="A2033" s="123" t="s">
        <v>4072</v>
      </c>
      <c r="B2033" s="123" t="s">
        <v>3851</v>
      </c>
      <c r="C2033" s="123" t="s">
        <v>3864</v>
      </c>
      <c r="D2033" s="123" t="s">
        <v>3865</v>
      </c>
      <c r="E2033" s="123" t="s">
        <v>3852</v>
      </c>
      <c r="F2033" s="124">
        <v>0</v>
      </c>
      <c r="G2033" s="124">
        <v>0</v>
      </c>
      <c r="H2033" s="124">
        <v>0</v>
      </c>
      <c r="I2033" s="125" t="s">
        <v>498</v>
      </c>
      <c r="J2033" s="125" t="s">
        <v>1265</v>
      </c>
    </row>
    <row r="2034" spans="1:10" hidden="1" x14ac:dyDescent="0.2">
      <c r="A2034" s="123" t="s">
        <v>4072</v>
      </c>
      <c r="B2034" s="123" t="s">
        <v>3851</v>
      </c>
      <c r="C2034" s="123" t="s">
        <v>4073</v>
      </c>
      <c r="D2034" s="123" t="s">
        <v>4074</v>
      </c>
      <c r="E2034" s="123" t="s">
        <v>3852</v>
      </c>
      <c r="F2034" s="124">
        <v>1197527</v>
      </c>
      <c r="G2034" s="124">
        <v>0</v>
      </c>
      <c r="H2034" s="124">
        <v>0</v>
      </c>
      <c r="I2034" s="125" t="s">
        <v>498</v>
      </c>
      <c r="J2034" s="125" t="s">
        <v>1265</v>
      </c>
    </row>
    <row r="2035" spans="1:10" hidden="1" x14ac:dyDescent="0.2">
      <c r="A2035" s="123" t="s">
        <v>4075</v>
      </c>
      <c r="B2035" s="123" t="s">
        <v>3878</v>
      </c>
      <c r="C2035" s="123" t="s">
        <v>1262</v>
      </c>
      <c r="D2035" s="123" t="s">
        <v>1263</v>
      </c>
      <c r="E2035" s="123" t="s">
        <v>3852</v>
      </c>
      <c r="F2035" s="124">
        <v>191640000</v>
      </c>
      <c r="G2035" s="124">
        <v>174900000</v>
      </c>
      <c r="H2035" s="124">
        <v>134400000</v>
      </c>
      <c r="I2035" s="125" t="s">
        <v>498</v>
      </c>
      <c r="J2035" s="125" t="s">
        <v>1265</v>
      </c>
    </row>
    <row r="2036" spans="1:10" hidden="1" x14ac:dyDescent="0.2">
      <c r="A2036" s="123" t="s">
        <v>4076</v>
      </c>
      <c r="B2036" s="123" t="s">
        <v>4077</v>
      </c>
      <c r="C2036" s="123" t="s">
        <v>1262</v>
      </c>
      <c r="D2036" s="123" t="s">
        <v>1263</v>
      </c>
      <c r="E2036" s="123" t="s">
        <v>3852</v>
      </c>
      <c r="F2036" s="124">
        <v>30800000</v>
      </c>
      <c r="G2036" s="124">
        <v>29700000</v>
      </c>
      <c r="H2036" s="124">
        <v>23100000</v>
      </c>
      <c r="I2036" s="125" t="s">
        <v>498</v>
      </c>
      <c r="J2036" s="125" t="s">
        <v>1265</v>
      </c>
    </row>
    <row r="2037" spans="1:10" hidden="1" x14ac:dyDescent="0.2">
      <c r="A2037" s="123" t="s">
        <v>4078</v>
      </c>
      <c r="B2037" s="123" t="s">
        <v>1702</v>
      </c>
      <c r="C2037" s="123" t="s">
        <v>1262</v>
      </c>
      <c r="D2037" s="123" t="s">
        <v>1263</v>
      </c>
      <c r="E2037" s="123" t="s">
        <v>3852</v>
      </c>
      <c r="F2037" s="124">
        <v>45150000</v>
      </c>
      <c r="G2037" s="124">
        <v>42900000</v>
      </c>
      <c r="H2037" s="124">
        <v>38400000</v>
      </c>
      <c r="I2037" s="125" t="s">
        <v>498</v>
      </c>
      <c r="J2037" s="125" t="s">
        <v>1265</v>
      </c>
    </row>
    <row r="2038" spans="1:10" hidden="1" x14ac:dyDescent="0.2">
      <c r="A2038" s="123" t="s">
        <v>4079</v>
      </c>
      <c r="B2038" s="123" t="s">
        <v>1704</v>
      </c>
      <c r="C2038" s="123" t="s">
        <v>1262</v>
      </c>
      <c r="D2038" s="123" t="s">
        <v>1263</v>
      </c>
      <c r="E2038" s="123" t="s">
        <v>3852</v>
      </c>
      <c r="F2038" s="124">
        <v>29280591</v>
      </c>
      <c r="G2038" s="124">
        <v>18466666</v>
      </c>
      <c r="H2038" s="124">
        <v>16000000</v>
      </c>
      <c r="I2038" s="125" t="s">
        <v>498</v>
      </c>
      <c r="J2038" s="125" t="s">
        <v>1265</v>
      </c>
    </row>
    <row r="2039" spans="1:10" hidden="1" x14ac:dyDescent="0.2">
      <c r="A2039" s="123" t="s">
        <v>4075</v>
      </c>
      <c r="B2039" s="123" t="s">
        <v>3878</v>
      </c>
      <c r="C2039" s="123" t="s">
        <v>4080</v>
      </c>
      <c r="D2039" s="123" t="s">
        <v>4081</v>
      </c>
      <c r="E2039" s="123" t="s">
        <v>3852</v>
      </c>
      <c r="F2039" s="124">
        <v>494483</v>
      </c>
      <c r="G2039" s="124">
        <v>0</v>
      </c>
      <c r="H2039" s="124">
        <v>0</v>
      </c>
      <c r="I2039" s="125" t="s">
        <v>498</v>
      </c>
      <c r="J2039" s="125" t="s">
        <v>1265</v>
      </c>
    </row>
    <row r="2040" spans="1:10" hidden="1" x14ac:dyDescent="0.2">
      <c r="A2040" s="123" t="s">
        <v>4082</v>
      </c>
      <c r="B2040" s="123" t="s">
        <v>4055</v>
      </c>
      <c r="C2040" s="123" t="s">
        <v>1248</v>
      </c>
      <c r="D2040" s="123" t="s">
        <v>1248</v>
      </c>
      <c r="E2040" s="123" t="s">
        <v>1248</v>
      </c>
      <c r="F2040" s="124">
        <v>879748133</v>
      </c>
      <c r="G2040" s="124">
        <v>721293332</v>
      </c>
      <c r="H2040" s="124">
        <v>597833333</v>
      </c>
      <c r="I2040" s="125"/>
      <c r="J2040" s="125"/>
    </row>
    <row r="2041" spans="1:10" hidden="1" x14ac:dyDescent="0.2">
      <c r="A2041" s="123" t="s">
        <v>4083</v>
      </c>
      <c r="B2041" s="123" t="s">
        <v>3845</v>
      </c>
      <c r="C2041" s="123" t="s">
        <v>1248</v>
      </c>
      <c r="D2041" s="123" t="s">
        <v>1248</v>
      </c>
      <c r="E2041" s="123" t="s">
        <v>1248</v>
      </c>
      <c r="F2041" s="124">
        <v>879748133</v>
      </c>
      <c r="G2041" s="124">
        <v>721293332</v>
      </c>
      <c r="H2041" s="124">
        <v>597833333</v>
      </c>
      <c r="I2041" s="125"/>
      <c r="J2041" s="125"/>
    </row>
    <row r="2042" spans="1:10" hidden="1" x14ac:dyDescent="0.2">
      <c r="A2042" s="123" t="s">
        <v>4084</v>
      </c>
      <c r="B2042" s="123" t="s">
        <v>4085</v>
      </c>
      <c r="C2042" s="123" t="s">
        <v>1248</v>
      </c>
      <c r="D2042" s="123" t="s">
        <v>1248</v>
      </c>
      <c r="E2042" s="123" t="s">
        <v>1248</v>
      </c>
      <c r="F2042" s="124">
        <v>879748133</v>
      </c>
      <c r="G2042" s="124">
        <v>721293332</v>
      </c>
      <c r="H2042" s="124">
        <v>597833333</v>
      </c>
      <c r="I2042" s="125"/>
      <c r="J2042" s="125"/>
    </row>
    <row r="2043" spans="1:10" ht="10.5" hidden="1" x14ac:dyDescent="0.25">
      <c r="A2043" s="126" t="s">
        <v>4086</v>
      </c>
      <c r="B2043" s="126" t="s">
        <v>4087</v>
      </c>
      <c r="C2043" s="126" t="s">
        <v>1248</v>
      </c>
      <c r="D2043" s="126" t="s">
        <v>1248</v>
      </c>
      <c r="E2043" s="126" t="s">
        <v>1248</v>
      </c>
      <c r="F2043" s="127">
        <v>879748133</v>
      </c>
      <c r="G2043" s="127">
        <v>721293332</v>
      </c>
      <c r="H2043" s="127">
        <v>597833333</v>
      </c>
      <c r="I2043" s="128" t="s">
        <v>498</v>
      </c>
      <c r="J2043" s="128" t="s">
        <v>10</v>
      </c>
    </row>
    <row r="2044" spans="1:10" hidden="1" x14ac:dyDescent="0.2">
      <c r="A2044" s="123" t="s">
        <v>4088</v>
      </c>
      <c r="B2044" s="123" t="s">
        <v>4089</v>
      </c>
      <c r="C2044" s="123" t="s">
        <v>1262</v>
      </c>
      <c r="D2044" s="123" t="s">
        <v>1263</v>
      </c>
      <c r="E2044" s="123" t="s">
        <v>3852</v>
      </c>
      <c r="F2044" s="124">
        <v>9900000</v>
      </c>
      <c r="G2044" s="124">
        <v>9900000</v>
      </c>
      <c r="H2044" s="124">
        <v>9900000</v>
      </c>
      <c r="I2044" s="125" t="s">
        <v>498</v>
      </c>
      <c r="J2044" s="125" t="s">
        <v>1265</v>
      </c>
    </row>
    <row r="2045" spans="1:10" hidden="1" x14ac:dyDescent="0.2">
      <c r="A2045" s="123" t="s">
        <v>4090</v>
      </c>
      <c r="B2045" s="123" t="s">
        <v>1704</v>
      </c>
      <c r="C2045" s="123" t="s">
        <v>1262</v>
      </c>
      <c r="D2045" s="123" t="s">
        <v>1263</v>
      </c>
      <c r="E2045" s="123" t="s">
        <v>3852</v>
      </c>
      <c r="F2045" s="124">
        <v>183666667</v>
      </c>
      <c r="G2045" s="124">
        <v>159166666</v>
      </c>
      <c r="H2045" s="124">
        <v>129100000</v>
      </c>
      <c r="I2045" s="125" t="s">
        <v>498</v>
      </c>
      <c r="J2045" s="125" t="s">
        <v>1265</v>
      </c>
    </row>
    <row r="2046" spans="1:10" hidden="1" x14ac:dyDescent="0.2">
      <c r="A2046" s="123" t="s">
        <v>4091</v>
      </c>
      <c r="B2046" s="123" t="s">
        <v>3851</v>
      </c>
      <c r="C2046" s="123" t="s">
        <v>1262</v>
      </c>
      <c r="D2046" s="123" t="s">
        <v>1263</v>
      </c>
      <c r="E2046" s="123" t="s">
        <v>3852</v>
      </c>
      <c r="F2046" s="124">
        <v>290663333</v>
      </c>
      <c r="G2046" s="124">
        <v>247826666</v>
      </c>
      <c r="H2046" s="124">
        <v>215533333</v>
      </c>
      <c r="I2046" s="125" t="s">
        <v>498</v>
      </c>
      <c r="J2046" s="125" t="s">
        <v>1265</v>
      </c>
    </row>
    <row r="2047" spans="1:10" hidden="1" x14ac:dyDescent="0.2">
      <c r="A2047" s="123" t="s">
        <v>4092</v>
      </c>
      <c r="B2047" s="123" t="s">
        <v>3953</v>
      </c>
      <c r="C2047" s="123" t="s">
        <v>1262</v>
      </c>
      <c r="D2047" s="123" t="s">
        <v>1263</v>
      </c>
      <c r="E2047" s="123" t="s">
        <v>3852</v>
      </c>
      <c r="F2047" s="124">
        <v>45080000</v>
      </c>
      <c r="G2047" s="124">
        <v>41860000</v>
      </c>
      <c r="H2047" s="124">
        <v>33600000</v>
      </c>
      <c r="I2047" s="125" t="s">
        <v>498</v>
      </c>
      <c r="J2047" s="125" t="s">
        <v>1265</v>
      </c>
    </row>
    <row r="2048" spans="1:10" hidden="1" x14ac:dyDescent="0.2">
      <c r="A2048" s="123" t="s">
        <v>4088</v>
      </c>
      <c r="B2048" s="123" t="s">
        <v>4077</v>
      </c>
      <c r="C2048" s="123" t="s">
        <v>1262</v>
      </c>
      <c r="D2048" s="123" t="s">
        <v>1263</v>
      </c>
      <c r="E2048" s="123" t="s">
        <v>3852</v>
      </c>
      <c r="F2048" s="124">
        <v>6600000</v>
      </c>
      <c r="G2048" s="124">
        <v>6600000</v>
      </c>
      <c r="H2048" s="124">
        <v>6600000</v>
      </c>
      <c r="I2048" s="125" t="s">
        <v>498</v>
      </c>
      <c r="J2048" s="125" t="s">
        <v>1265</v>
      </c>
    </row>
    <row r="2049" spans="1:10" hidden="1" x14ac:dyDescent="0.2">
      <c r="A2049" s="123" t="s">
        <v>4093</v>
      </c>
      <c r="B2049" s="123" t="s">
        <v>1702</v>
      </c>
      <c r="C2049" s="123" t="s">
        <v>1262</v>
      </c>
      <c r="D2049" s="123" t="s">
        <v>1263</v>
      </c>
      <c r="E2049" s="123" t="s">
        <v>3852</v>
      </c>
      <c r="F2049" s="124">
        <v>27500000</v>
      </c>
      <c r="G2049" s="124">
        <v>26400000</v>
      </c>
      <c r="H2049" s="124">
        <v>23100000</v>
      </c>
      <c r="I2049" s="125" t="s">
        <v>498</v>
      </c>
      <c r="J2049" s="125" t="s">
        <v>1265</v>
      </c>
    </row>
    <row r="2050" spans="1:10" hidden="1" x14ac:dyDescent="0.2">
      <c r="A2050" s="123" t="s">
        <v>4094</v>
      </c>
      <c r="B2050" s="123" t="s">
        <v>3878</v>
      </c>
      <c r="C2050" s="123" t="s">
        <v>1262</v>
      </c>
      <c r="D2050" s="123" t="s">
        <v>1263</v>
      </c>
      <c r="E2050" s="123" t="s">
        <v>3852</v>
      </c>
      <c r="F2050" s="124">
        <v>238423333</v>
      </c>
      <c r="G2050" s="124">
        <v>229540000</v>
      </c>
      <c r="H2050" s="124">
        <v>180000000</v>
      </c>
      <c r="I2050" s="125" t="s">
        <v>498</v>
      </c>
      <c r="J2050" s="125" t="s">
        <v>1265</v>
      </c>
    </row>
    <row r="2051" spans="1:10" hidden="1" x14ac:dyDescent="0.2">
      <c r="A2051" s="123" t="s">
        <v>4095</v>
      </c>
      <c r="B2051" s="123" t="s">
        <v>4096</v>
      </c>
      <c r="C2051" s="123" t="s">
        <v>4097</v>
      </c>
      <c r="D2051" s="123" t="s">
        <v>4098</v>
      </c>
      <c r="E2051" s="123" t="s">
        <v>3852</v>
      </c>
      <c r="F2051" s="124">
        <v>77914800</v>
      </c>
      <c r="G2051" s="124">
        <v>0</v>
      </c>
      <c r="H2051" s="124">
        <v>0</v>
      </c>
      <c r="I2051" s="125" t="s">
        <v>498</v>
      </c>
      <c r="J2051" s="125" t="s">
        <v>1265</v>
      </c>
    </row>
    <row r="2052" spans="1:10" hidden="1" x14ac:dyDescent="0.2">
      <c r="A2052" s="123" t="s">
        <v>4099</v>
      </c>
      <c r="B2052" s="123" t="s">
        <v>3843</v>
      </c>
      <c r="C2052" s="123" t="s">
        <v>1248</v>
      </c>
      <c r="D2052" s="123" t="s">
        <v>1248</v>
      </c>
      <c r="E2052" s="123" t="s">
        <v>1248</v>
      </c>
      <c r="F2052" s="124">
        <v>935450066</v>
      </c>
      <c r="G2052" s="124">
        <v>0</v>
      </c>
      <c r="H2052" s="124">
        <v>0</v>
      </c>
      <c r="I2052" s="125"/>
      <c r="J2052" s="125"/>
    </row>
    <row r="2053" spans="1:10" hidden="1" x14ac:dyDescent="0.2">
      <c r="A2053" s="123" t="s">
        <v>4100</v>
      </c>
      <c r="B2053" s="123" t="s">
        <v>3845</v>
      </c>
      <c r="C2053" s="123" t="s">
        <v>1248</v>
      </c>
      <c r="D2053" s="123" t="s">
        <v>1248</v>
      </c>
      <c r="E2053" s="123" t="s">
        <v>1248</v>
      </c>
      <c r="F2053" s="124">
        <v>935450066</v>
      </c>
      <c r="G2053" s="124">
        <v>0</v>
      </c>
      <c r="H2053" s="124">
        <v>0</v>
      </c>
      <c r="I2053" s="125"/>
      <c r="J2053" s="125"/>
    </row>
    <row r="2054" spans="1:10" hidden="1" x14ac:dyDescent="0.2">
      <c r="A2054" s="123" t="s">
        <v>4101</v>
      </c>
      <c r="B2054" s="123" t="s">
        <v>3847</v>
      </c>
      <c r="C2054" s="123" t="s">
        <v>1248</v>
      </c>
      <c r="D2054" s="123" t="s">
        <v>1248</v>
      </c>
      <c r="E2054" s="123" t="s">
        <v>1248</v>
      </c>
      <c r="F2054" s="124">
        <v>935450066</v>
      </c>
      <c r="G2054" s="124">
        <v>0</v>
      </c>
      <c r="H2054" s="124">
        <v>0</v>
      </c>
      <c r="I2054" s="125"/>
      <c r="J2054" s="125"/>
    </row>
    <row r="2055" spans="1:10" ht="10.5" hidden="1" x14ac:dyDescent="0.25">
      <c r="A2055" s="126" t="s">
        <v>4102</v>
      </c>
      <c r="B2055" s="126" t="s">
        <v>4103</v>
      </c>
      <c r="C2055" s="126" t="s">
        <v>1248</v>
      </c>
      <c r="D2055" s="126" t="s">
        <v>1248</v>
      </c>
      <c r="E2055" s="126" t="s">
        <v>1248</v>
      </c>
      <c r="F2055" s="127">
        <v>935450066</v>
      </c>
      <c r="G2055" s="127">
        <v>0</v>
      </c>
      <c r="H2055" s="127">
        <v>0</v>
      </c>
      <c r="I2055" s="128" t="s">
        <v>498</v>
      </c>
      <c r="J2055" s="128" t="s">
        <v>10</v>
      </c>
    </row>
    <row r="2056" spans="1:10" hidden="1" x14ac:dyDescent="0.2">
      <c r="A2056" s="123" t="s">
        <v>4104</v>
      </c>
      <c r="B2056" s="123" t="s">
        <v>3878</v>
      </c>
      <c r="C2056" s="123" t="s">
        <v>3882</v>
      </c>
      <c r="D2056" s="123" t="s">
        <v>3883</v>
      </c>
      <c r="E2056" s="123" t="s">
        <v>3852</v>
      </c>
      <c r="F2056" s="124">
        <v>935450066</v>
      </c>
      <c r="G2056" s="124">
        <v>0</v>
      </c>
      <c r="H2056" s="124">
        <v>0</v>
      </c>
      <c r="I2056" s="125" t="s">
        <v>498</v>
      </c>
      <c r="J2056" s="125" t="s">
        <v>1265</v>
      </c>
    </row>
    <row r="2057" spans="1:10" hidden="1" x14ac:dyDescent="0.2">
      <c r="A2057" s="123" t="s">
        <v>4105</v>
      </c>
      <c r="B2057" s="123" t="s">
        <v>3887</v>
      </c>
      <c r="C2057" s="123" t="s">
        <v>1248</v>
      </c>
      <c r="D2057" s="123" t="s">
        <v>1248</v>
      </c>
      <c r="E2057" s="123" t="s">
        <v>1248</v>
      </c>
      <c r="F2057" s="124">
        <v>399967980</v>
      </c>
      <c r="G2057" s="124">
        <v>0</v>
      </c>
      <c r="H2057" s="124">
        <v>0</v>
      </c>
      <c r="I2057" s="125"/>
      <c r="J2057" s="125"/>
    </row>
    <row r="2058" spans="1:10" hidden="1" x14ac:dyDescent="0.2">
      <c r="A2058" s="123" t="s">
        <v>4106</v>
      </c>
      <c r="B2058" s="123" t="s">
        <v>4107</v>
      </c>
      <c r="C2058" s="123" t="s">
        <v>1248</v>
      </c>
      <c r="D2058" s="123" t="s">
        <v>1248</v>
      </c>
      <c r="E2058" s="123" t="s">
        <v>1248</v>
      </c>
      <c r="F2058" s="124">
        <v>399967980</v>
      </c>
      <c r="G2058" s="124">
        <v>0</v>
      </c>
      <c r="H2058" s="124">
        <v>0</v>
      </c>
      <c r="I2058" s="125"/>
      <c r="J2058" s="125"/>
    </row>
    <row r="2059" spans="1:10" hidden="1" x14ac:dyDescent="0.2">
      <c r="A2059" s="123" t="s">
        <v>4108</v>
      </c>
      <c r="B2059" s="123" t="s">
        <v>4109</v>
      </c>
      <c r="C2059" s="123" t="s">
        <v>1248</v>
      </c>
      <c r="D2059" s="123" t="s">
        <v>1248</v>
      </c>
      <c r="E2059" s="123" t="s">
        <v>1248</v>
      </c>
      <c r="F2059" s="124">
        <v>399967980</v>
      </c>
      <c r="G2059" s="124">
        <v>0</v>
      </c>
      <c r="H2059" s="124">
        <v>0</v>
      </c>
      <c r="I2059" s="125"/>
      <c r="J2059" s="125"/>
    </row>
    <row r="2060" spans="1:10" ht="10.5" hidden="1" x14ac:dyDescent="0.25">
      <c r="A2060" s="126" t="s">
        <v>4110</v>
      </c>
      <c r="B2060" s="126" t="s">
        <v>4111</v>
      </c>
      <c r="C2060" s="126" t="s">
        <v>1248</v>
      </c>
      <c r="D2060" s="126" t="s">
        <v>1248</v>
      </c>
      <c r="E2060" s="126" t="s">
        <v>1248</v>
      </c>
      <c r="F2060" s="127">
        <v>399967980</v>
      </c>
      <c r="G2060" s="127">
        <v>0</v>
      </c>
      <c r="H2060" s="127">
        <v>0</v>
      </c>
      <c r="I2060" s="128" t="s">
        <v>498</v>
      </c>
      <c r="J2060" s="128" t="s">
        <v>10</v>
      </c>
    </row>
    <row r="2061" spans="1:10" hidden="1" x14ac:dyDescent="0.2">
      <c r="A2061" s="123" t="s">
        <v>4112</v>
      </c>
      <c r="B2061" s="123" t="s">
        <v>4113</v>
      </c>
      <c r="C2061" s="123" t="s">
        <v>2152</v>
      </c>
      <c r="D2061" s="123" t="s">
        <v>2153</v>
      </c>
      <c r="E2061" s="123" t="s">
        <v>3852</v>
      </c>
      <c r="F2061" s="124">
        <v>373825920</v>
      </c>
      <c r="G2061" s="124">
        <v>0</v>
      </c>
      <c r="H2061" s="124">
        <v>0</v>
      </c>
      <c r="I2061" s="125" t="s">
        <v>498</v>
      </c>
      <c r="J2061" s="125" t="s">
        <v>1265</v>
      </c>
    </row>
    <row r="2062" spans="1:10" hidden="1" x14ac:dyDescent="0.2">
      <c r="A2062" s="123" t="s">
        <v>4114</v>
      </c>
      <c r="B2062" s="123" t="s">
        <v>4115</v>
      </c>
      <c r="C2062" s="123" t="s">
        <v>1262</v>
      </c>
      <c r="D2062" s="123" t="s">
        <v>1263</v>
      </c>
      <c r="E2062" s="123" t="s">
        <v>3852</v>
      </c>
      <c r="F2062" s="124">
        <v>26142060</v>
      </c>
      <c r="G2062" s="124">
        <v>0</v>
      </c>
      <c r="H2062" s="124">
        <v>0</v>
      </c>
      <c r="I2062" s="125" t="s">
        <v>498</v>
      </c>
      <c r="J2062" s="125" t="s">
        <v>1265</v>
      </c>
    </row>
    <row r="2063" spans="1:10" hidden="1" x14ac:dyDescent="0.2">
      <c r="A2063" s="123" t="s">
        <v>4116</v>
      </c>
      <c r="B2063" s="123" t="s">
        <v>3887</v>
      </c>
      <c r="C2063" s="123" t="s">
        <v>1248</v>
      </c>
      <c r="D2063" s="123" t="s">
        <v>1248</v>
      </c>
      <c r="E2063" s="123" t="s">
        <v>1248</v>
      </c>
      <c r="F2063" s="124">
        <v>795033119.5</v>
      </c>
      <c r="G2063" s="124">
        <v>745221814</v>
      </c>
      <c r="H2063" s="124">
        <v>429646572</v>
      </c>
      <c r="I2063" s="125"/>
      <c r="J2063" s="125"/>
    </row>
    <row r="2064" spans="1:10" hidden="1" x14ac:dyDescent="0.2">
      <c r="A2064" s="123" t="s">
        <v>4117</v>
      </c>
      <c r="B2064" s="123" t="s">
        <v>3845</v>
      </c>
      <c r="C2064" s="123" t="s">
        <v>1248</v>
      </c>
      <c r="D2064" s="123" t="s">
        <v>1248</v>
      </c>
      <c r="E2064" s="123" t="s">
        <v>1248</v>
      </c>
      <c r="F2064" s="124">
        <v>795033119.5</v>
      </c>
      <c r="G2064" s="124">
        <v>745221814</v>
      </c>
      <c r="H2064" s="124">
        <v>429646572</v>
      </c>
      <c r="I2064" s="125"/>
      <c r="J2064" s="125"/>
    </row>
    <row r="2065" spans="1:10" hidden="1" x14ac:dyDescent="0.2">
      <c r="A2065" s="123" t="s">
        <v>4118</v>
      </c>
      <c r="B2065" s="123" t="s">
        <v>1899</v>
      </c>
      <c r="C2065" s="123" t="s">
        <v>1248</v>
      </c>
      <c r="D2065" s="123" t="s">
        <v>1248</v>
      </c>
      <c r="E2065" s="123" t="s">
        <v>1248</v>
      </c>
      <c r="F2065" s="124">
        <v>0</v>
      </c>
      <c r="G2065" s="124">
        <v>0</v>
      </c>
      <c r="H2065" s="124">
        <v>0</v>
      </c>
      <c r="I2065" s="125"/>
      <c r="J2065" s="125"/>
    </row>
    <row r="2066" spans="1:10" ht="10.5" hidden="1" x14ac:dyDescent="0.25">
      <c r="A2066" s="126" t="s">
        <v>4119</v>
      </c>
      <c r="B2066" s="126" t="s">
        <v>4120</v>
      </c>
      <c r="C2066" s="126" t="s">
        <v>1248</v>
      </c>
      <c r="D2066" s="126" t="s">
        <v>1248</v>
      </c>
      <c r="E2066" s="126" t="s">
        <v>1248</v>
      </c>
      <c r="F2066" s="127">
        <v>0</v>
      </c>
      <c r="G2066" s="127">
        <v>0</v>
      </c>
      <c r="H2066" s="127">
        <v>0</v>
      </c>
      <c r="I2066" s="128" t="s">
        <v>498</v>
      </c>
      <c r="J2066" s="128" t="s">
        <v>10</v>
      </c>
    </row>
    <row r="2067" spans="1:10" hidden="1" x14ac:dyDescent="0.2">
      <c r="A2067" s="123" t="s">
        <v>4121</v>
      </c>
      <c r="B2067" s="123" t="s">
        <v>3878</v>
      </c>
      <c r="C2067" s="123" t="s">
        <v>1262</v>
      </c>
      <c r="D2067" s="123" t="s">
        <v>1263</v>
      </c>
      <c r="E2067" s="123" t="s">
        <v>3852</v>
      </c>
      <c r="F2067" s="124">
        <v>0</v>
      </c>
      <c r="G2067" s="124">
        <v>0</v>
      </c>
      <c r="H2067" s="124">
        <v>0</v>
      </c>
      <c r="I2067" s="125" t="s">
        <v>498</v>
      </c>
      <c r="J2067" s="125" t="s">
        <v>1265</v>
      </c>
    </row>
    <row r="2068" spans="1:10" hidden="1" x14ac:dyDescent="0.2">
      <c r="A2068" s="123" t="s">
        <v>4122</v>
      </c>
      <c r="B2068" s="123" t="s">
        <v>4123</v>
      </c>
      <c r="C2068" s="123" t="s">
        <v>1248</v>
      </c>
      <c r="D2068" s="123" t="s">
        <v>1248</v>
      </c>
      <c r="E2068" s="123" t="s">
        <v>1248</v>
      </c>
      <c r="F2068" s="124">
        <v>22983065</v>
      </c>
      <c r="G2068" s="124">
        <v>0</v>
      </c>
      <c r="H2068" s="124">
        <v>0</v>
      </c>
      <c r="I2068" s="125"/>
      <c r="J2068" s="125"/>
    </row>
    <row r="2069" spans="1:10" ht="10.5" hidden="1" x14ac:dyDescent="0.25">
      <c r="A2069" s="126" t="s">
        <v>4124</v>
      </c>
      <c r="B2069" s="126" t="s">
        <v>4120</v>
      </c>
      <c r="C2069" s="126" t="s">
        <v>1248</v>
      </c>
      <c r="D2069" s="126" t="s">
        <v>1248</v>
      </c>
      <c r="E2069" s="126" t="s">
        <v>1248</v>
      </c>
      <c r="F2069" s="127">
        <v>22983065</v>
      </c>
      <c r="G2069" s="127">
        <v>0</v>
      </c>
      <c r="H2069" s="127">
        <v>0</v>
      </c>
      <c r="I2069" s="128" t="s">
        <v>498</v>
      </c>
      <c r="J2069" s="128" t="s">
        <v>10</v>
      </c>
    </row>
    <row r="2070" spans="1:10" hidden="1" x14ac:dyDescent="0.2">
      <c r="A2070" s="123" t="s">
        <v>4125</v>
      </c>
      <c r="B2070" s="123" t="s">
        <v>3878</v>
      </c>
      <c r="C2070" s="123" t="s">
        <v>1262</v>
      </c>
      <c r="D2070" s="123" t="s">
        <v>1263</v>
      </c>
      <c r="E2070" s="123" t="s">
        <v>3852</v>
      </c>
      <c r="F2070" s="124">
        <v>22983065</v>
      </c>
      <c r="G2070" s="124">
        <v>0</v>
      </c>
      <c r="H2070" s="124">
        <v>0</v>
      </c>
      <c r="I2070" s="125" t="s">
        <v>498</v>
      </c>
      <c r="J2070" s="125" t="s">
        <v>1265</v>
      </c>
    </row>
    <row r="2071" spans="1:10" hidden="1" x14ac:dyDescent="0.2">
      <c r="A2071" s="123" t="s">
        <v>4126</v>
      </c>
      <c r="B2071" s="123" t="s">
        <v>4127</v>
      </c>
      <c r="C2071" s="123" t="s">
        <v>1248</v>
      </c>
      <c r="D2071" s="123" t="s">
        <v>1248</v>
      </c>
      <c r="E2071" s="123" t="s">
        <v>1248</v>
      </c>
      <c r="F2071" s="124">
        <v>772050054.5</v>
      </c>
      <c r="G2071" s="124">
        <v>745221814</v>
      </c>
      <c r="H2071" s="124">
        <v>429646572</v>
      </c>
      <c r="I2071" s="125"/>
      <c r="J2071" s="125"/>
    </row>
    <row r="2072" spans="1:10" ht="10.5" hidden="1" x14ac:dyDescent="0.25">
      <c r="A2072" s="126" t="s">
        <v>4128</v>
      </c>
      <c r="B2072" s="126" t="s">
        <v>4120</v>
      </c>
      <c r="C2072" s="126" t="s">
        <v>1248</v>
      </c>
      <c r="D2072" s="126" t="s">
        <v>1248</v>
      </c>
      <c r="E2072" s="126" t="s">
        <v>1248</v>
      </c>
      <c r="F2072" s="127">
        <v>772050054.5</v>
      </c>
      <c r="G2072" s="127">
        <v>745221814</v>
      </c>
      <c r="H2072" s="127">
        <v>429646572</v>
      </c>
      <c r="I2072" s="128" t="s">
        <v>498</v>
      </c>
      <c r="J2072" s="128" t="s">
        <v>10</v>
      </c>
    </row>
    <row r="2073" spans="1:10" hidden="1" x14ac:dyDescent="0.2">
      <c r="A2073" s="123" t="s">
        <v>4129</v>
      </c>
      <c r="B2073" s="123" t="s">
        <v>3953</v>
      </c>
      <c r="C2073" s="123" t="s">
        <v>1262</v>
      </c>
      <c r="D2073" s="123" t="s">
        <v>1263</v>
      </c>
      <c r="E2073" s="123" t="s">
        <v>3852</v>
      </c>
      <c r="F2073" s="124">
        <v>45500000</v>
      </c>
      <c r="G2073" s="124">
        <v>44660000</v>
      </c>
      <c r="H2073" s="124">
        <v>37800000</v>
      </c>
      <c r="I2073" s="125" t="s">
        <v>498</v>
      </c>
      <c r="J2073" s="125" t="s">
        <v>1265</v>
      </c>
    </row>
    <row r="2074" spans="1:10" hidden="1" x14ac:dyDescent="0.2">
      <c r="A2074" s="123" t="s">
        <v>4130</v>
      </c>
      <c r="B2074" s="123" t="s">
        <v>1778</v>
      </c>
      <c r="C2074" s="123" t="s">
        <v>1262</v>
      </c>
      <c r="D2074" s="123" t="s">
        <v>1263</v>
      </c>
      <c r="E2074" s="123" t="s">
        <v>3852</v>
      </c>
      <c r="F2074" s="124">
        <v>68000000</v>
      </c>
      <c r="G2074" s="124">
        <v>68000000</v>
      </c>
      <c r="H2074" s="124">
        <v>0</v>
      </c>
      <c r="I2074" s="125" t="s">
        <v>498</v>
      </c>
      <c r="J2074" s="125" t="s">
        <v>1265</v>
      </c>
    </row>
    <row r="2075" spans="1:10" hidden="1" x14ac:dyDescent="0.2">
      <c r="A2075" s="123" t="s">
        <v>4131</v>
      </c>
      <c r="B2075" s="123" t="s">
        <v>1702</v>
      </c>
      <c r="C2075" s="123" t="s">
        <v>1262</v>
      </c>
      <c r="D2075" s="123" t="s">
        <v>1263</v>
      </c>
      <c r="E2075" s="123" t="s">
        <v>3852</v>
      </c>
      <c r="F2075" s="124">
        <v>0</v>
      </c>
      <c r="G2075" s="124">
        <v>0</v>
      </c>
      <c r="H2075" s="124">
        <v>0</v>
      </c>
      <c r="I2075" s="125" t="s">
        <v>498</v>
      </c>
      <c r="J2075" s="125" t="s">
        <v>1265</v>
      </c>
    </row>
    <row r="2076" spans="1:10" hidden="1" x14ac:dyDescent="0.2">
      <c r="A2076" s="123" t="s">
        <v>4132</v>
      </c>
      <c r="B2076" s="123" t="s">
        <v>1704</v>
      </c>
      <c r="C2076" s="123" t="s">
        <v>1262</v>
      </c>
      <c r="D2076" s="123" t="s">
        <v>1263</v>
      </c>
      <c r="E2076" s="123" t="s">
        <v>3852</v>
      </c>
      <c r="F2076" s="124">
        <v>13333333</v>
      </c>
      <c r="G2076" s="124">
        <v>12000000</v>
      </c>
      <c r="H2076" s="124">
        <v>8000000</v>
      </c>
      <c r="I2076" s="125" t="s">
        <v>498</v>
      </c>
      <c r="J2076" s="125" t="s">
        <v>1265</v>
      </c>
    </row>
    <row r="2077" spans="1:10" hidden="1" x14ac:dyDescent="0.2">
      <c r="A2077" s="123" t="s">
        <v>4133</v>
      </c>
      <c r="B2077" s="123" t="s">
        <v>3878</v>
      </c>
      <c r="C2077" s="123" t="s">
        <v>1262</v>
      </c>
      <c r="D2077" s="123" t="s">
        <v>1263</v>
      </c>
      <c r="E2077" s="123" t="s">
        <v>3852</v>
      </c>
      <c r="F2077" s="124">
        <v>177200000</v>
      </c>
      <c r="G2077" s="124">
        <v>162299999</v>
      </c>
      <c r="H2077" s="124">
        <v>148299999</v>
      </c>
      <c r="I2077" s="125" t="s">
        <v>498</v>
      </c>
      <c r="J2077" s="125" t="s">
        <v>1265</v>
      </c>
    </row>
    <row r="2078" spans="1:10" hidden="1" x14ac:dyDescent="0.2">
      <c r="A2078" s="123" t="s">
        <v>4134</v>
      </c>
      <c r="B2078" s="123" t="s">
        <v>4135</v>
      </c>
      <c r="C2078" s="123" t="s">
        <v>1262</v>
      </c>
      <c r="D2078" s="123" t="s">
        <v>1263</v>
      </c>
      <c r="E2078" s="123" t="s">
        <v>3852</v>
      </c>
      <c r="F2078" s="124">
        <v>458261815</v>
      </c>
      <c r="G2078" s="124">
        <v>458261815</v>
      </c>
      <c r="H2078" s="124">
        <v>235546573</v>
      </c>
      <c r="I2078" s="125" t="s">
        <v>498</v>
      </c>
      <c r="J2078" s="125" t="s">
        <v>1265</v>
      </c>
    </row>
    <row r="2079" spans="1:10" hidden="1" x14ac:dyDescent="0.2">
      <c r="A2079" s="123" t="s">
        <v>4134</v>
      </c>
      <c r="B2079" s="123" t="s">
        <v>4135</v>
      </c>
      <c r="C2079" s="123" t="s">
        <v>2152</v>
      </c>
      <c r="D2079" s="123" t="s">
        <v>2153</v>
      </c>
      <c r="E2079" s="123" t="s">
        <v>3852</v>
      </c>
      <c r="F2079" s="124">
        <v>9754906.5</v>
      </c>
      <c r="G2079" s="124">
        <v>0</v>
      </c>
      <c r="H2079" s="124">
        <v>0</v>
      </c>
      <c r="I2079" s="125" t="s">
        <v>498</v>
      </c>
      <c r="J2079" s="125" t="s">
        <v>1265</v>
      </c>
    </row>
    <row r="2080" spans="1:10" hidden="1" x14ac:dyDescent="0.2">
      <c r="A2080" s="123" t="s">
        <v>4136</v>
      </c>
      <c r="B2080" s="123" t="s">
        <v>3887</v>
      </c>
      <c r="C2080" s="123" t="s">
        <v>1248</v>
      </c>
      <c r="D2080" s="123" t="s">
        <v>1248</v>
      </c>
      <c r="E2080" s="123" t="s">
        <v>1248</v>
      </c>
      <c r="F2080" s="124">
        <v>100000000</v>
      </c>
      <c r="G2080" s="124">
        <v>0</v>
      </c>
      <c r="H2080" s="124">
        <v>0</v>
      </c>
      <c r="I2080" s="125" t="s">
        <v>4137</v>
      </c>
      <c r="J2080" s="125" t="s">
        <v>4137</v>
      </c>
    </row>
    <row r="2081" spans="1:10" hidden="1" x14ac:dyDescent="0.2">
      <c r="A2081" s="123" t="s">
        <v>4138</v>
      </c>
      <c r="B2081" s="123" t="s">
        <v>3845</v>
      </c>
      <c r="C2081" s="123" t="s">
        <v>1248</v>
      </c>
      <c r="D2081" s="123" t="s">
        <v>1248</v>
      </c>
      <c r="E2081" s="123" t="s">
        <v>1248</v>
      </c>
      <c r="F2081" s="124">
        <v>100000000</v>
      </c>
      <c r="G2081" s="124">
        <v>0</v>
      </c>
      <c r="H2081" s="124">
        <v>0</v>
      </c>
      <c r="I2081" s="125" t="s">
        <v>4137</v>
      </c>
      <c r="J2081" s="125" t="s">
        <v>4137</v>
      </c>
    </row>
    <row r="2082" spans="1:10" hidden="1" x14ac:dyDescent="0.2">
      <c r="A2082" s="123" t="s">
        <v>4139</v>
      </c>
      <c r="B2082" s="123" t="s">
        <v>3964</v>
      </c>
      <c r="C2082" s="123" t="s">
        <v>1248</v>
      </c>
      <c r="D2082" s="123" t="s">
        <v>1248</v>
      </c>
      <c r="E2082" s="123" t="s">
        <v>1248</v>
      </c>
      <c r="F2082" s="124">
        <v>100000000</v>
      </c>
      <c r="G2082" s="124">
        <v>0</v>
      </c>
      <c r="H2082" s="124">
        <v>0</v>
      </c>
      <c r="I2082" s="125" t="s">
        <v>4137</v>
      </c>
      <c r="J2082" s="125" t="s">
        <v>4137</v>
      </c>
    </row>
    <row r="2083" spans="1:10" ht="10.5" hidden="1" x14ac:dyDescent="0.25">
      <c r="A2083" s="126" t="s">
        <v>4140</v>
      </c>
      <c r="B2083" s="126" t="s">
        <v>4141</v>
      </c>
      <c r="C2083" s="126" t="s">
        <v>1248</v>
      </c>
      <c r="D2083" s="126" t="s">
        <v>1248</v>
      </c>
      <c r="E2083" s="126" t="s">
        <v>1248</v>
      </c>
      <c r="F2083" s="127">
        <v>100000000</v>
      </c>
      <c r="G2083" s="127">
        <v>0</v>
      </c>
      <c r="H2083" s="127">
        <v>0</v>
      </c>
      <c r="I2083" s="128" t="s">
        <v>498</v>
      </c>
      <c r="J2083" s="128" t="s">
        <v>10</v>
      </c>
    </row>
    <row r="2084" spans="1:10" hidden="1" x14ac:dyDescent="0.2">
      <c r="A2084" s="123" t="s">
        <v>4142</v>
      </c>
      <c r="B2084" s="123" t="s">
        <v>4143</v>
      </c>
      <c r="C2084" s="123" t="s">
        <v>2152</v>
      </c>
      <c r="D2084" s="123" t="s">
        <v>2153</v>
      </c>
      <c r="E2084" s="123" t="s">
        <v>3852</v>
      </c>
      <c r="F2084" s="124">
        <v>2241876</v>
      </c>
      <c r="G2084" s="124">
        <v>0</v>
      </c>
      <c r="H2084" s="124">
        <v>0</v>
      </c>
      <c r="I2084" s="125" t="s">
        <v>498</v>
      </c>
      <c r="J2084" s="125" t="s">
        <v>1265</v>
      </c>
    </row>
    <row r="2085" spans="1:10" hidden="1" x14ac:dyDescent="0.2">
      <c r="A2085" s="123" t="s">
        <v>4144</v>
      </c>
      <c r="B2085" s="123" t="s">
        <v>4145</v>
      </c>
      <c r="C2085" s="123" t="s">
        <v>2152</v>
      </c>
      <c r="D2085" s="123" t="s">
        <v>2153</v>
      </c>
      <c r="E2085" s="123" t="s">
        <v>3852</v>
      </c>
      <c r="F2085" s="124">
        <v>1666800</v>
      </c>
      <c r="G2085" s="124">
        <v>0</v>
      </c>
      <c r="H2085" s="124">
        <v>0</v>
      </c>
      <c r="I2085" s="125" t="s">
        <v>498</v>
      </c>
      <c r="J2085" s="125" t="s">
        <v>1265</v>
      </c>
    </row>
    <row r="2086" spans="1:10" hidden="1" x14ac:dyDescent="0.2">
      <c r="A2086" s="123" t="s">
        <v>4146</v>
      </c>
      <c r="B2086" s="123" t="s">
        <v>4147</v>
      </c>
      <c r="C2086" s="123" t="s">
        <v>2152</v>
      </c>
      <c r="D2086" s="123" t="s">
        <v>2153</v>
      </c>
      <c r="E2086" s="123" t="s">
        <v>3852</v>
      </c>
      <c r="F2086" s="124">
        <v>1968750</v>
      </c>
      <c r="G2086" s="124">
        <v>0</v>
      </c>
      <c r="H2086" s="124">
        <v>0</v>
      </c>
      <c r="I2086" s="125" t="s">
        <v>498</v>
      </c>
      <c r="J2086" s="125" t="s">
        <v>1265</v>
      </c>
    </row>
    <row r="2087" spans="1:10" hidden="1" x14ac:dyDescent="0.2">
      <c r="A2087" s="123" t="s">
        <v>4148</v>
      </c>
      <c r="B2087" s="123" t="s">
        <v>4149</v>
      </c>
      <c r="C2087" s="123" t="s">
        <v>2152</v>
      </c>
      <c r="D2087" s="123" t="s">
        <v>2153</v>
      </c>
      <c r="E2087" s="123" t="s">
        <v>3852</v>
      </c>
      <c r="F2087" s="124">
        <v>5658300</v>
      </c>
      <c r="G2087" s="124">
        <v>0</v>
      </c>
      <c r="H2087" s="124">
        <v>0</v>
      </c>
      <c r="I2087" s="125" t="s">
        <v>498</v>
      </c>
      <c r="J2087" s="125" t="s">
        <v>1265</v>
      </c>
    </row>
    <row r="2088" spans="1:10" hidden="1" x14ac:dyDescent="0.2">
      <c r="A2088" s="123" t="s">
        <v>4150</v>
      </c>
      <c r="B2088" s="123" t="s">
        <v>4151</v>
      </c>
      <c r="C2088" s="123" t="s">
        <v>2152</v>
      </c>
      <c r="D2088" s="123" t="s">
        <v>2153</v>
      </c>
      <c r="E2088" s="123" t="s">
        <v>3852</v>
      </c>
      <c r="F2088" s="124">
        <v>1863000</v>
      </c>
      <c r="G2088" s="124">
        <v>0</v>
      </c>
      <c r="H2088" s="124">
        <v>0</v>
      </c>
      <c r="I2088" s="125" t="s">
        <v>498</v>
      </c>
      <c r="J2088" s="125" t="s">
        <v>1265</v>
      </c>
    </row>
    <row r="2089" spans="1:10" hidden="1" x14ac:dyDescent="0.2">
      <c r="A2089" s="123" t="s">
        <v>4152</v>
      </c>
      <c r="B2089" s="123" t="s">
        <v>4153</v>
      </c>
      <c r="C2089" s="123" t="s">
        <v>2152</v>
      </c>
      <c r="D2089" s="123" t="s">
        <v>2153</v>
      </c>
      <c r="E2089" s="123" t="s">
        <v>3852</v>
      </c>
      <c r="F2089" s="124">
        <v>3406144</v>
      </c>
      <c r="G2089" s="124">
        <v>0</v>
      </c>
      <c r="H2089" s="124">
        <v>0</v>
      </c>
      <c r="I2089" s="125" t="s">
        <v>498</v>
      </c>
      <c r="J2089" s="125" t="s">
        <v>1265</v>
      </c>
    </row>
    <row r="2090" spans="1:10" hidden="1" x14ac:dyDescent="0.2">
      <c r="A2090" s="123" t="s">
        <v>4154</v>
      </c>
      <c r="B2090" s="123" t="s">
        <v>4155</v>
      </c>
      <c r="C2090" s="123" t="s">
        <v>2152</v>
      </c>
      <c r="D2090" s="123" t="s">
        <v>2153</v>
      </c>
      <c r="E2090" s="123" t="s">
        <v>3852</v>
      </c>
      <c r="F2090" s="124">
        <v>5400000</v>
      </c>
      <c r="G2090" s="124">
        <v>0</v>
      </c>
      <c r="H2090" s="124">
        <v>0</v>
      </c>
      <c r="I2090" s="125" t="s">
        <v>498</v>
      </c>
      <c r="J2090" s="125" t="s">
        <v>1265</v>
      </c>
    </row>
    <row r="2091" spans="1:10" hidden="1" x14ac:dyDescent="0.2">
      <c r="A2091" s="123" t="s">
        <v>4156</v>
      </c>
      <c r="B2091" s="123" t="s">
        <v>4157</v>
      </c>
      <c r="C2091" s="123" t="s">
        <v>2152</v>
      </c>
      <c r="D2091" s="123" t="s">
        <v>2153</v>
      </c>
      <c r="E2091" s="123" t="s">
        <v>3852</v>
      </c>
      <c r="F2091" s="124">
        <v>5805000</v>
      </c>
      <c r="G2091" s="124">
        <v>0</v>
      </c>
      <c r="H2091" s="124">
        <v>0</v>
      </c>
      <c r="I2091" s="125" t="s">
        <v>498</v>
      </c>
      <c r="J2091" s="125" t="s">
        <v>1265</v>
      </c>
    </row>
    <row r="2092" spans="1:10" hidden="1" x14ac:dyDescent="0.2">
      <c r="A2092" s="123" t="s">
        <v>4158</v>
      </c>
      <c r="B2092" s="123" t="s">
        <v>4159</v>
      </c>
      <c r="C2092" s="123" t="s">
        <v>2152</v>
      </c>
      <c r="D2092" s="123" t="s">
        <v>2153</v>
      </c>
      <c r="E2092" s="123" t="s">
        <v>3852</v>
      </c>
      <c r="F2092" s="124">
        <v>2043000</v>
      </c>
      <c r="G2092" s="124">
        <v>0</v>
      </c>
      <c r="H2092" s="124">
        <v>0</v>
      </c>
      <c r="I2092" s="125" t="s">
        <v>498</v>
      </c>
      <c r="J2092" s="125" t="s">
        <v>1265</v>
      </c>
    </row>
    <row r="2093" spans="1:10" hidden="1" x14ac:dyDescent="0.2">
      <c r="A2093" s="123" t="s">
        <v>4160</v>
      </c>
      <c r="B2093" s="123" t="s">
        <v>4161</v>
      </c>
      <c r="C2093" s="123" t="s">
        <v>2152</v>
      </c>
      <c r="D2093" s="123" t="s">
        <v>2153</v>
      </c>
      <c r="E2093" s="123" t="s">
        <v>3852</v>
      </c>
      <c r="F2093" s="124">
        <v>2736000</v>
      </c>
      <c r="G2093" s="124">
        <v>0</v>
      </c>
      <c r="H2093" s="124">
        <v>0</v>
      </c>
      <c r="I2093" s="125" t="s">
        <v>498</v>
      </c>
      <c r="J2093" s="125" t="s">
        <v>1265</v>
      </c>
    </row>
    <row r="2094" spans="1:10" hidden="1" x14ac:dyDescent="0.2">
      <c r="A2094" s="123" t="s">
        <v>4162</v>
      </c>
      <c r="B2094" s="123" t="s">
        <v>4163</v>
      </c>
      <c r="C2094" s="123" t="s">
        <v>2152</v>
      </c>
      <c r="D2094" s="123" t="s">
        <v>2153</v>
      </c>
      <c r="E2094" s="123" t="s">
        <v>3852</v>
      </c>
      <c r="F2094" s="124">
        <v>1210950</v>
      </c>
      <c r="G2094" s="124">
        <v>0</v>
      </c>
      <c r="H2094" s="124">
        <v>0</v>
      </c>
      <c r="I2094" s="125" t="s">
        <v>498</v>
      </c>
      <c r="J2094" s="125" t="s">
        <v>1265</v>
      </c>
    </row>
    <row r="2095" spans="1:10" hidden="1" x14ac:dyDescent="0.2">
      <c r="A2095" s="123" t="s">
        <v>4164</v>
      </c>
      <c r="B2095" s="123" t="s">
        <v>3506</v>
      </c>
      <c r="C2095" s="123" t="s">
        <v>2152</v>
      </c>
      <c r="D2095" s="123" t="s">
        <v>2153</v>
      </c>
      <c r="E2095" s="123" t="s">
        <v>3852</v>
      </c>
      <c r="F2095" s="124">
        <v>65000000</v>
      </c>
      <c r="G2095" s="124">
        <v>0</v>
      </c>
      <c r="H2095" s="124">
        <v>0</v>
      </c>
      <c r="I2095" s="125" t="s">
        <v>498</v>
      </c>
      <c r="J2095" s="125" t="s">
        <v>1265</v>
      </c>
    </row>
    <row r="2096" spans="1:10" hidden="1" x14ac:dyDescent="0.2">
      <c r="A2096" s="123" t="s">
        <v>4165</v>
      </c>
      <c r="B2096" s="123" t="s">
        <v>3878</v>
      </c>
      <c r="C2096" s="123" t="s">
        <v>2152</v>
      </c>
      <c r="D2096" s="123" t="s">
        <v>2153</v>
      </c>
      <c r="E2096" s="123" t="s">
        <v>3852</v>
      </c>
      <c r="F2096" s="124">
        <v>1000180</v>
      </c>
      <c r="G2096" s="124">
        <v>0</v>
      </c>
      <c r="H2096" s="124">
        <v>0</v>
      </c>
      <c r="I2096" s="125" t="s">
        <v>498</v>
      </c>
      <c r="J2096" s="125" t="s">
        <v>1265</v>
      </c>
    </row>
    <row r="2097" spans="1:10" hidden="1" x14ac:dyDescent="0.2">
      <c r="A2097" s="123" t="s">
        <v>4166</v>
      </c>
      <c r="B2097" s="123" t="s">
        <v>3887</v>
      </c>
      <c r="C2097" s="123" t="s">
        <v>1248</v>
      </c>
      <c r="D2097" s="123" t="s">
        <v>1248</v>
      </c>
      <c r="E2097" s="123" t="s">
        <v>1248</v>
      </c>
      <c r="F2097" s="124">
        <v>0</v>
      </c>
      <c r="G2097" s="124">
        <v>0</v>
      </c>
      <c r="H2097" s="124">
        <v>0</v>
      </c>
      <c r="I2097" s="125"/>
      <c r="J2097" s="125"/>
    </row>
    <row r="2098" spans="1:10" hidden="1" x14ac:dyDescent="0.2">
      <c r="A2098" s="123" t="s">
        <v>4167</v>
      </c>
      <c r="B2098" s="123" t="s">
        <v>3845</v>
      </c>
      <c r="C2098" s="123" t="s">
        <v>1248</v>
      </c>
      <c r="D2098" s="123" t="s">
        <v>1248</v>
      </c>
      <c r="E2098" s="123" t="s">
        <v>1248</v>
      </c>
      <c r="F2098" s="124">
        <v>0</v>
      </c>
      <c r="G2098" s="124">
        <v>0</v>
      </c>
      <c r="H2098" s="124">
        <v>0</v>
      </c>
      <c r="I2098" s="125"/>
      <c r="J2098" s="125"/>
    </row>
    <row r="2099" spans="1:10" hidden="1" x14ac:dyDescent="0.2">
      <c r="A2099" s="123" t="s">
        <v>4168</v>
      </c>
      <c r="B2099" s="123" t="s">
        <v>3456</v>
      </c>
      <c r="C2099" s="123" t="s">
        <v>1248</v>
      </c>
      <c r="D2099" s="123" t="s">
        <v>1248</v>
      </c>
      <c r="E2099" s="123" t="s">
        <v>1248</v>
      </c>
      <c r="F2099" s="124">
        <v>0</v>
      </c>
      <c r="G2099" s="124">
        <v>0</v>
      </c>
      <c r="H2099" s="124">
        <v>0</v>
      </c>
      <c r="I2099" s="125"/>
      <c r="J2099" s="125"/>
    </row>
    <row r="2100" spans="1:10" ht="10.5" hidden="1" x14ac:dyDescent="0.25">
      <c r="A2100" s="126" t="s">
        <v>4169</v>
      </c>
      <c r="B2100" s="126" t="s">
        <v>4087</v>
      </c>
      <c r="C2100" s="126" t="s">
        <v>1248</v>
      </c>
      <c r="D2100" s="126" t="s">
        <v>1248</v>
      </c>
      <c r="E2100" s="126" t="s">
        <v>1248</v>
      </c>
      <c r="F2100" s="127">
        <v>0</v>
      </c>
      <c r="G2100" s="127">
        <v>0</v>
      </c>
      <c r="H2100" s="127">
        <v>0</v>
      </c>
      <c r="I2100" s="128" t="s">
        <v>498</v>
      </c>
      <c r="J2100" s="128" t="s">
        <v>10</v>
      </c>
    </row>
    <row r="2101" spans="1:10" hidden="1" x14ac:dyDescent="0.2">
      <c r="A2101" s="123" t="s">
        <v>4170</v>
      </c>
      <c r="B2101" s="123" t="s">
        <v>4089</v>
      </c>
      <c r="C2101" s="123" t="s">
        <v>1262</v>
      </c>
      <c r="D2101" s="123" t="s">
        <v>1263</v>
      </c>
      <c r="E2101" s="123" t="s">
        <v>3852</v>
      </c>
      <c r="F2101" s="124">
        <v>0</v>
      </c>
      <c r="G2101" s="124">
        <v>0</v>
      </c>
      <c r="H2101" s="124">
        <v>0</v>
      </c>
      <c r="I2101" s="125" t="s">
        <v>498</v>
      </c>
      <c r="J2101" s="125" t="s">
        <v>1265</v>
      </c>
    </row>
    <row r="2102" spans="1:10" hidden="1" x14ac:dyDescent="0.2">
      <c r="A2102" s="123" t="s">
        <v>4171</v>
      </c>
      <c r="B2102" s="123" t="s">
        <v>1702</v>
      </c>
      <c r="C2102" s="123" t="s">
        <v>1262</v>
      </c>
      <c r="D2102" s="123" t="s">
        <v>1263</v>
      </c>
      <c r="E2102" s="123" t="s">
        <v>3852</v>
      </c>
      <c r="F2102" s="124">
        <v>0</v>
      </c>
      <c r="G2102" s="124">
        <v>0</v>
      </c>
      <c r="H2102" s="124">
        <v>0</v>
      </c>
      <c r="I2102" s="125" t="s">
        <v>498</v>
      </c>
      <c r="J2102" s="125" t="s">
        <v>1265</v>
      </c>
    </row>
    <row r="2103" spans="1:10" hidden="1" x14ac:dyDescent="0.2">
      <c r="A2103" s="123" t="s">
        <v>4172</v>
      </c>
      <c r="B2103" s="123" t="s">
        <v>1704</v>
      </c>
      <c r="C2103" s="123" t="s">
        <v>1262</v>
      </c>
      <c r="D2103" s="123" t="s">
        <v>1263</v>
      </c>
      <c r="E2103" s="123" t="s">
        <v>3852</v>
      </c>
      <c r="F2103" s="124">
        <v>0</v>
      </c>
      <c r="G2103" s="124">
        <v>0</v>
      </c>
      <c r="H2103" s="124">
        <v>0</v>
      </c>
      <c r="I2103" s="125" t="s">
        <v>498</v>
      </c>
      <c r="J2103" s="125" t="s">
        <v>1265</v>
      </c>
    </row>
    <row r="2104" spans="1:10" hidden="1" x14ac:dyDescent="0.2">
      <c r="A2104" s="123" t="s">
        <v>4173</v>
      </c>
      <c r="B2104" s="123" t="s">
        <v>3851</v>
      </c>
      <c r="C2104" s="123" t="s">
        <v>1262</v>
      </c>
      <c r="D2104" s="123" t="s">
        <v>1263</v>
      </c>
      <c r="E2104" s="123" t="s">
        <v>3852</v>
      </c>
      <c r="F2104" s="124">
        <v>0</v>
      </c>
      <c r="G2104" s="124">
        <v>0</v>
      </c>
      <c r="H2104" s="124">
        <v>0</v>
      </c>
      <c r="I2104" s="125" t="s">
        <v>498</v>
      </c>
      <c r="J2104" s="125" t="s">
        <v>1265</v>
      </c>
    </row>
    <row r="2105" spans="1:10" hidden="1" x14ac:dyDescent="0.2">
      <c r="A2105" s="123" t="s">
        <v>4174</v>
      </c>
      <c r="B2105" s="123" t="s">
        <v>3878</v>
      </c>
      <c r="C2105" s="123" t="s">
        <v>1262</v>
      </c>
      <c r="D2105" s="123" t="s">
        <v>1263</v>
      </c>
      <c r="E2105" s="123" t="s">
        <v>3852</v>
      </c>
      <c r="F2105" s="124">
        <v>0</v>
      </c>
      <c r="G2105" s="124">
        <v>0</v>
      </c>
      <c r="H2105" s="124">
        <v>0</v>
      </c>
      <c r="I2105" s="125" t="s">
        <v>498</v>
      </c>
      <c r="J2105" s="125" t="s">
        <v>1265</v>
      </c>
    </row>
    <row r="2106" spans="1:10" hidden="1" x14ac:dyDescent="0.2">
      <c r="A2106" s="123" t="s">
        <v>4175</v>
      </c>
      <c r="B2106" s="123" t="s">
        <v>4176</v>
      </c>
      <c r="C2106" s="123" t="s">
        <v>1248</v>
      </c>
      <c r="D2106" s="123" t="s">
        <v>1248</v>
      </c>
      <c r="E2106" s="123" t="s">
        <v>1248</v>
      </c>
      <c r="F2106" s="124">
        <v>0</v>
      </c>
      <c r="G2106" s="124">
        <v>0</v>
      </c>
      <c r="H2106" s="124">
        <v>0</v>
      </c>
      <c r="I2106" s="125"/>
      <c r="J2106" s="125"/>
    </row>
    <row r="2107" spans="1:10" ht="10.5" hidden="1" x14ac:dyDescent="0.25">
      <c r="A2107" s="126" t="s">
        <v>4177</v>
      </c>
      <c r="B2107" s="126" t="s">
        <v>4087</v>
      </c>
      <c r="C2107" s="126" t="s">
        <v>1248</v>
      </c>
      <c r="D2107" s="126" t="s">
        <v>1248</v>
      </c>
      <c r="E2107" s="126" t="s">
        <v>1248</v>
      </c>
      <c r="F2107" s="127">
        <v>0</v>
      </c>
      <c r="G2107" s="127">
        <v>0</v>
      </c>
      <c r="H2107" s="127">
        <v>0</v>
      </c>
      <c r="I2107" s="128" t="s">
        <v>498</v>
      </c>
      <c r="J2107" s="128" t="s">
        <v>10</v>
      </c>
    </row>
    <row r="2108" spans="1:10" hidden="1" x14ac:dyDescent="0.2">
      <c r="A2108" s="123" t="s">
        <v>4178</v>
      </c>
      <c r="B2108" s="123" t="s">
        <v>1702</v>
      </c>
      <c r="C2108" s="123" t="s">
        <v>1262</v>
      </c>
      <c r="D2108" s="123" t="s">
        <v>1263</v>
      </c>
      <c r="E2108" s="123" t="s">
        <v>3852</v>
      </c>
      <c r="F2108" s="124">
        <v>0</v>
      </c>
      <c r="G2108" s="124">
        <v>0</v>
      </c>
      <c r="H2108" s="124">
        <v>0</v>
      </c>
      <c r="I2108" s="125" t="s">
        <v>498</v>
      </c>
      <c r="J2108" s="125" t="s">
        <v>1265</v>
      </c>
    </row>
    <row r="2109" spans="1:10" hidden="1" x14ac:dyDescent="0.2">
      <c r="A2109" s="123" t="s">
        <v>4179</v>
      </c>
      <c r="B2109" s="123" t="s">
        <v>1704</v>
      </c>
      <c r="C2109" s="123" t="s">
        <v>1262</v>
      </c>
      <c r="D2109" s="123" t="s">
        <v>1263</v>
      </c>
      <c r="E2109" s="123" t="s">
        <v>3852</v>
      </c>
      <c r="F2109" s="124">
        <v>0</v>
      </c>
      <c r="G2109" s="124">
        <v>0</v>
      </c>
      <c r="H2109" s="124">
        <v>0</v>
      </c>
      <c r="I2109" s="125" t="s">
        <v>498</v>
      </c>
      <c r="J2109" s="125" t="s">
        <v>1265</v>
      </c>
    </row>
    <row r="2110" spans="1:10" hidden="1" x14ac:dyDescent="0.2">
      <c r="A2110" s="123" t="s">
        <v>4180</v>
      </c>
      <c r="B2110" s="123" t="s">
        <v>3851</v>
      </c>
      <c r="C2110" s="123" t="s">
        <v>1262</v>
      </c>
      <c r="D2110" s="123" t="s">
        <v>1263</v>
      </c>
      <c r="E2110" s="123" t="s">
        <v>3852</v>
      </c>
      <c r="F2110" s="124">
        <v>0</v>
      </c>
      <c r="G2110" s="124">
        <v>0</v>
      </c>
      <c r="H2110" s="124">
        <v>0</v>
      </c>
      <c r="I2110" s="125" t="s">
        <v>498</v>
      </c>
      <c r="J2110" s="125" t="s">
        <v>1265</v>
      </c>
    </row>
    <row r="2111" spans="1:10" hidden="1" x14ac:dyDescent="0.2">
      <c r="A2111" s="123" t="s">
        <v>4181</v>
      </c>
      <c r="B2111" s="123" t="s">
        <v>3878</v>
      </c>
      <c r="C2111" s="123" t="s">
        <v>1262</v>
      </c>
      <c r="D2111" s="123" t="s">
        <v>1263</v>
      </c>
      <c r="E2111" s="123" t="s">
        <v>3852</v>
      </c>
      <c r="F2111" s="124">
        <v>0</v>
      </c>
      <c r="G2111" s="124">
        <v>0</v>
      </c>
      <c r="H2111" s="124">
        <v>0</v>
      </c>
      <c r="I2111" s="125" t="s">
        <v>498</v>
      </c>
      <c r="J2111" s="125" t="s">
        <v>1265</v>
      </c>
    </row>
    <row r="2112" spans="1:10" hidden="1" x14ac:dyDescent="0.2">
      <c r="A2112" s="123" t="s">
        <v>4182</v>
      </c>
      <c r="B2112" s="123" t="s">
        <v>4183</v>
      </c>
      <c r="C2112" s="123" t="s">
        <v>1248</v>
      </c>
      <c r="D2112" s="123" t="s">
        <v>1248</v>
      </c>
      <c r="E2112" s="123" t="s">
        <v>1248</v>
      </c>
      <c r="F2112" s="124">
        <v>0</v>
      </c>
      <c r="G2112" s="124">
        <v>0</v>
      </c>
      <c r="H2112" s="124">
        <v>0</v>
      </c>
      <c r="I2112" s="125"/>
      <c r="J2112" s="125"/>
    </row>
    <row r="2113" spans="1:10" ht="10.5" hidden="1" x14ac:dyDescent="0.25">
      <c r="A2113" s="126" t="s">
        <v>4184</v>
      </c>
      <c r="B2113" s="126" t="s">
        <v>4087</v>
      </c>
      <c r="C2113" s="126" t="s">
        <v>1248</v>
      </c>
      <c r="D2113" s="126" t="s">
        <v>1248</v>
      </c>
      <c r="E2113" s="126" t="s">
        <v>1248</v>
      </c>
      <c r="F2113" s="127">
        <v>0</v>
      </c>
      <c r="G2113" s="127">
        <v>0</v>
      </c>
      <c r="H2113" s="127">
        <v>0</v>
      </c>
      <c r="I2113" s="128" t="s">
        <v>498</v>
      </c>
      <c r="J2113" s="128" t="s">
        <v>10</v>
      </c>
    </row>
    <row r="2114" spans="1:10" hidden="1" x14ac:dyDescent="0.2">
      <c r="A2114" s="123" t="s">
        <v>4185</v>
      </c>
      <c r="B2114" s="123" t="s">
        <v>3878</v>
      </c>
      <c r="C2114" s="123" t="s">
        <v>1262</v>
      </c>
      <c r="D2114" s="123" t="s">
        <v>1263</v>
      </c>
      <c r="E2114" s="123" t="s">
        <v>3852</v>
      </c>
      <c r="F2114" s="124">
        <v>0</v>
      </c>
      <c r="G2114" s="124">
        <v>0</v>
      </c>
      <c r="H2114" s="124">
        <v>0</v>
      </c>
      <c r="I2114" s="125" t="s">
        <v>498</v>
      </c>
      <c r="J2114" s="125" t="s">
        <v>1265</v>
      </c>
    </row>
    <row r="2115" spans="1:10" hidden="1" x14ac:dyDescent="0.2">
      <c r="A2115" s="123" t="s">
        <v>4186</v>
      </c>
      <c r="B2115" s="123" t="s">
        <v>4187</v>
      </c>
      <c r="C2115" s="123" t="s">
        <v>1248</v>
      </c>
      <c r="D2115" s="123" t="s">
        <v>1248</v>
      </c>
      <c r="E2115" s="123" t="s">
        <v>1248</v>
      </c>
      <c r="F2115" s="124">
        <v>0</v>
      </c>
      <c r="G2115" s="124">
        <v>0</v>
      </c>
      <c r="H2115" s="124">
        <v>0</v>
      </c>
      <c r="I2115" s="125"/>
      <c r="J2115" s="125"/>
    </row>
    <row r="2116" spans="1:10" ht="10.5" hidden="1" x14ac:dyDescent="0.25">
      <c r="A2116" s="126" t="s">
        <v>4188</v>
      </c>
      <c r="B2116" s="126" t="s">
        <v>4087</v>
      </c>
      <c r="C2116" s="126" t="s">
        <v>1248</v>
      </c>
      <c r="D2116" s="126" t="s">
        <v>1248</v>
      </c>
      <c r="E2116" s="126" t="s">
        <v>1248</v>
      </c>
      <c r="F2116" s="127">
        <v>0</v>
      </c>
      <c r="G2116" s="127">
        <v>0</v>
      </c>
      <c r="H2116" s="127">
        <v>0</v>
      </c>
      <c r="I2116" s="128" t="s">
        <v>498</v>
      </c>
      <c r="J2116" s="128" t="s">
        <v>10</v>
      </c>
    </row>
    <row r="2117" spans="1:10" hidden="1" x14ac:dyDescent="0.2">
      <c r="A2117" s="123" t="s">
        <v>4189</v>
      </c>
      <c r="B2117" s="123" t="s">
        <v>3878</v>
      </c>
      <c r="C2117" s="123" t="s">
        <v>1262</v>
      </c>
      <c r="D2117" s="123" t="s">
        <v>1263</v>
      </c>
      <c r="E2117" s="123" t="s">
        <v>3852</v>
      </c>
      <c r="F2117" s="124">
        <v>0</v>
      </c>
      <c r="G2117" s="124">
        <v>0</v>
      </c>
      <c r="H2117" s="124">
        <v>0</v>
      </c>
      <c r="I2117" s="125" t="s">
        <v>498</v>
      </c>
      <c r="J2117" s="125" t="s">
        <v>1265</v>
      </c>
    </row>
    <row r="2118" spans="1:10" hidden="1" x14ac:dyDescent="0.2">
      <c r="A2118" s="123" t="s">
        <v>4190</v>
      </c>
      <c r="B2118" s="123" t="s">
        <v>3843</v>
      </c>
      <c r="C2118" s="123" t="s">
        <v>1248</v>
      </c>
      <c r="D2118" s="123" t="s">
        <v>1248</v>
      </c>
      <c r="E2118" s="123" t="s">
        <v>1248</v>
      </c>
      <c r="F2118" s="124">
        <v>0</v>
      </c>
      <c r="G2118" s="124">
        <v>0</v>
      </c>
      <c r="H2118" s="124">
        <v>0</v>
      </c>
      <c r="I2118" s="125"/>
      <c r="J2118" s="125"/>
    </row>
    <row r="2119" spans="1:10" hidden="1" x14ac:dyDescent="0.2">
      <c r="A2119" s="123" t="s">
        <v>4191</v>
      </c>
      <c r="B2119" s="123" t="s">
        <v>4066</v>
      </c>
      <c r="C2119" s="123" t="s">
        <v>1248</v>
      </c>
      <c r="D2119" s="123" t="s">
        <v>1248</v>
      </c>
      <c r="E2119" s="123" t="s">
        <v>1248</v>
      </c>
      <c r="F2119" s="124">
        <v>0</v>
      </c>
      <c r="G2119" s="124">
        <v>0</v>
      </c>
      <c r="H2119" s="124">
        <v>0</v>
      </c>
      <c r="I2119" s="125"/>
      <c r="J2119" s="125"/>
    </row>
    <row r="2120" spans="1:10" hidden="1" x14ac:dyDescent="0.2">
      <c r="A2120" s="123" t="s">
        <v>4192</v>
      </c>
      <c r="B2120" s="123" t="s">
        <v>3847</v>
      </c>
      <c r="C2120" s="123" t="s">
        <v>1248</v>
      </c>
      <c r="D2120" s="123" t="s">
        <v>1248</v>
      </c>
      <c r="E2120" s="123" t="s">
        <v>1248</v>
      </c>
      <c r="F2120" s="124">
        <v>0</v>
      </c>
      <c r="G2120" s="124">
        <v>0</v>
      </c>
      <c r="H2120" s="124">
        <v>0</v>
      </c>
      <c r="I2120" s="125"/>
      <c r="J2120" s="125"/>
    </row>
    <row r="2121" spans="1:10" ht="10.5" hidden="1" x14ac:dyDescent="0.25">
      <c r="A2121" s="126" t="s">
        <v>4193</v>
      </c>
      <c r="B2121" s="126" t="s">
        <v>4070</v>
      </c>
      <c r="C2121" s="126" t="s">
        <v>1248</v>
      </c>
      <c r="D2121" s="126" t="s">
        <v>1248</v>
      </c>
      <c r="E2121" s="126" t="s">
        <v>1248</v>
      </c>
      <c r="F2121" s="127">
        <v>0</v>
      </c>
      <c r="G2121" s="127">
        <v>0</v>
      </c>
      <c r="H2121" s="127">
        <v>0</v>
      </c>
      <c r="I2121" s="128" t="s">
        <v>498</v>
      </c>
      <c r="J2121" s="128" t="s">
        <v>10</v>
      </c>
    </row>
    <row r="2122" spans="1:10" hidden="1" x14ac:dyDescent="0.2">
      <c r="A2122" s="123" t="s">
        <v>4194</v>
      </c>
      <c r="B2122" s="123" t="s">
        <v>3953</v>
      </c>
      <c r="C2122" s="123" t="s">
        <v>1262</v>
      </c>
      <c r="D2122" s="123" t="s">
        <v>1263</v>
      </c>
      <c r="E2122" s="123" t="s">
        <v>3852</v>
      </c>
      <c r="F2122" s="124">
        <v>0</v>
      </c>
      <c r="G2122" s="124">
        <v>0</v>
      </c>
      <c r="H2122" s="124">
        <v>0</v>
      </c>
      <c r="I2122" s="125" t="s">
        <v>498</v>
      </c>
      <c r="J2122" s="125" t="s">
        <v>1265</v>
      </c>
    </row>
    <row r="2123" spans="1:10" hidden="1" x14ac:dyDescent="0.2">
      <c r="A2123" s="123" t="s">
        <v>4195</v>
      </c>
      <c r="B2123" s="123" t="s">
        <v>1702</v>
      </c>
      <c r="C2123" s="123" t="s">
        <v>1262</v>
      </c>
      <c r="D2123" s="123" t="s">
        <v>1263</v>
      </c>
      <c r="E2123" s="123" t="s">
        <v>3852</v>
      </c>
      <c r="F2123" s="124">
        <v>0</v>
      </c>
      <c r="G2123" s="124">
        <v>0</v>
      </c>
      <c r="H2123" s="124">
        <v>0</v>
      </c>
      <c r="I2123" s="125" t="s">
        <v>498</v>
      </c>
      <c r="J2123" s="125" t="s">
        <v>1265</v>
      </c>
    </row>
    <row r="2124" spans="1:10" hidden="1" x14ac:dyDescent="0.2">
      <c r="A2124" s="123" t="s">
        <v>4196</v>
      </c>
      <c r="B2124" s="123" t="s">
        <v>3851</v>
      </c>
      <c r="C2124" s="123" t="s">
        <v>1262</v>
      </c>
      <c r="D2124" s="123" t="s">
        <v>1263</v>
      </c>
      <c r="E2124" s="123" t="s">
        <v>3852</v>
      </c>
      <c r="F2124" s="124">
        <v>0</v>
      </c>
      <c r="G2124" s="124">
        <v>0</v>
      </c>
      <c r="H2124" s="124">
        <v>0</v>
      </c>
      <c r="I2124" s="125" t="s">
        <v>498</v>
      </c>
      <c r="J2124" s="125" t="s">
        <v>1265</v>
      </c>
    </row>
    <row r="2125" spans="1:10" hidden="1" x14ac:dyDescent="0.2">
      <c r="A2125" s="123" t="s">
        <v>4197</v>
      </c>
      <c r="B2125" s="123" t="s">
        <v>3878</v>
      </c>
      <c r="C2125" s="123" t="s">
        <v>1262</v>
      </c>
      <c r="D2125" s="123" t="s">
        <v>1263</v>
      </c>
      <c r="E2125" s="123" t="s">
        <v>3852</v>
      </c>
      <c r="F2125" s="124">
        <v>0</v>
      </c>
      <c r="G2125" s="124">
        <v>0</v>
      </c>
      <c r="H2125" s="124">
        <v>0</v>
      </c>
      <c r="I2125" s="125" t="s">
        <v>498</v>
      </c>
      <c r="J2125" s="125" t="s">
        <v>1265</v>
      </c>
    </row>
    <row r="2126" spans="1:10" hidden="1" x14ac:dyDescent="0.2">
      <c r="A2126" s="123" t="s">
        <v>4198</v>
      </c>
      <c r="B2126" s="123" t="s">
        <v>4199</v>
      </c>
      <c r="C2126" s="123" t="s">
        <v>1248</v>
      </c>
      <c r="D2126" s="123" t="s">
        <v>1248</v>
      </c>
      <c r="E2126" s="123" t="s">
        <v>1248</v>
      </c>
      <c r="F2126" s="124">
        <v>0</v>
      </c>
      <c r="G2126" s="124">
        <v>0</v>
      </c>
      <c r="H2126" s="124">
        <v>0</v>
      </c>
      <c r="I2126" s="125"/>
      <c r="J2126" s="125"/>
    </row>
    <row r="2127" spans="1:10" ht="10.5" hidden="1" x14ac:dyDescent="0.25">
      <c r="A2127" s="126" t="s">
        <v>4200</v>
      </c>
      <c r="B2127" s="126" t="s">
        <v>4070</v>
      </c>
      <c r="C2127" s="126" t="s">
        <v>1248</v>
      </c>
      <c r="D2127" s="126" t="s">
        <v>1248</v>
      </c>
      <c r="E2127" s="126" t="s">
        <v>1248</v>
      </c>
      <c r="F2127" s="127">
        <v>0</v>
      </c>
      <c r="G2127" s="127">
        <v>0</v>
      </c>
      <c r="H2127" s="127">
        <v>0</v>
      </c>
      <c r="I2127" s="128" t="s">
        <v>498</v>
      </c>
      <c r="J2127" s="128" t="s">
        <v>10</v>
      </c>
    </row>
    <row r="2128" spans="1:10" hidden="1" x14ac:dyDescent="0.2">
      <c r="A2128" s="123" t="s">
        <v>4201</v>
      </c>
      <c r="B2128" s="123" t="s">
        <v>4089</v>
      </c>
      <c r="C2128" s="123" t="s">
        <v>1262</v>
      </c>
      <c r="D2128" s="123" t="s">
        <v>1263</v>
      </c>
      <c r="E2128" s="123" t="s">
        <v>3852</v>
      </c>
      <c r="F2128" s="124">
        <v>0</v>
      </c>
      <c r="G2128" s="124">
        <v>0</v>
      </c>
      <c r="H2128" s="124">
        <v>0</v>
      </c>
      <c r="I2128" s="125" t="s">
        <v>498</v>
      </c>
      <c r="J2128" s="125" t="s">
        <v>1265</v>
      </c>
    </row>
    <row r="2129" spans="1:10" hidden="1" x14ac:dyDescent="0.2">
      <c r="A2129" s="123" t="s">
        <v>4202</v>
      </c>
      <c r="B2129" s="123" t="s">
        <v>1702</v>
      </c>
      <c r="C2129" s="123" t="s">
        <v>1262</v>
      </c>
      <c r="D2129" s="123" t="s">
        <v>1263</v>
      </c>
      <c r="E2129" s="123" t="s">
        <v>3852</v>
      </c>
      <c r="F2129" s="124">
        <v>0</v>
      </c>
      <c r="G2129" s="124">
        <v>0</v>
      </c>
      <c r="H2129" s="124">
        <v>0</v>
      </c>
      <c r="I2129" s="125" t="s">
        <v>498</v>
      </c>
      <c r="J2129" s="125" t="s">
        <v>1265</v>
      </c>
    </row>
    <row r="2130" spans="1:10" hidden="1" x14ac:dyDescent="0.2">
      <c r="A2130" s="123" t="s">
        <v>4203</v>
      </c>
      <c r="B2130" s="123" t="s">
        <v>3851</v>
      </c>
      <c r="C2130" s="123" t="s">
        <v>1262</v>
      </c>
      <c r="D2130" s="123" t="s">
        <v>1263</v>
      </c>
      <c r="E2130" s="123" t="s">
        <v>3852</v>
      </c>
      <c r="F2130" s="124">
        <v>0</v>
      </c>
      <c r="G2130" s="124">
        <v>0</v>
      </c>
      <c r="H2130" s="124">
        <v>0</v>
      </c>
      <c r="I2130" s="125" t="s">
        <v>498</v>
      </c>
      <c r="J2130" s="125" t="s">
        <v>1265</v>
      </c>
    </row>
    <row r="2131" spans="1:10" hidden="1" x14ac:dyDescent="0.2">
      <c r="A2131" s="123" t="s">
        <v>4204</v>
      </c>
      <c r="B2131" s="123" t="s">
        <v>3878</v>
      </c>
      <c r="C2131" s="123" t="s">
        <v>1262</v>
      </c>
      <c r="D2131" s="123" t="s">
        <v>1263</v>
      </c>
      <c r="E2131" s="123" t="s">
        <v>3852</v>
      </c>
      <c r="F2131" s="124">
        <v>0</v>
      </c>
      <c r="G2131" s="124">
        <v>0</v>
      </c>
      <c r="H2131" s="124">
        <v>0</v>
      </c>
      <c r="I2131" s="125" t="s">
        <v>498</v>
      </c>
      <c r="J2131" s="125" t="s">
        <v>1265</v>
      </c>
    </row>
    <row r="2132" spans="1:10" hidden="1" x14ac:dyDescent="0.2">
      <c r="A2132" s="123" t="s">
        <v>4205</v>
      </c>
      <c r="B2132" s="123" t="s">
        <v>4206</v>
      </c>
      <c r="C2132" s="123" t="s">
        <v>1248</v>
      </c>
      <c r="D2132" s="123" t="s">
        <v>1248</v>
      </c>
      <c r="E2132" s="123" t="s">
        <v>1248</v>
      </c>
      <c r="F2132" s="124">
        <v>0</v>
      </c>
      <c r="G2132" s="124">
        <v>0</v>
      </c>
      <c r="H2132" s="124">
        <v>0</v>
      </c>
      <c r="I2132" s="125"/>
      <c r="J2132" s="125"/>
    </row>
    <row r="2133" spans="1:10" ht="10.5" hidden="1" x14ac:dyDescent="0.25">
      <c r="A2133" s="126" t="s">
        <v>4207</v>
      </c>
      <c r="B2133" s="126" t="s">
        <v>4070</v>
      </c>
      <c r="C2133" s="126" t="s">
        <v>1248</v>
      </c>
      <c r="D2133" s="126" t="s">
        <v>1248</v>
      </c>
      <c r="E2133" s="126" t="s">
        <v>1248</v>
      </c>
      <c r="F2133" s="127">
        <v>0</v>
      </c>
      <c r="G2133" s="127">
        <v>0</v>
      </c>
      <c r="H2133" s="127">
        <v>0</v>
      </c>
      <c r="I2133" s="128" t="s">
        <v>498</v>
      </c>
      <c r="J2133" s="128" t="s">
        <v>10</v>
      </c>
    </row>
    <row r="2134" spans="1:10" hidden="1" x14ac:dyDescent="0.2">
      <c r="A2134" s="123" t="s">
        <v>4208</v>
      </c>
      <c r="B2134" s="123" t="s">
        <v>1702</v>
      </c>
      <c r="C2134" s="123" t="s">
        <v>1262</v>
      </c>
      <c r="D2134" s="123" t="s">
        <v>1263</v>
      </c>
      <c r="E2134" s="123" t="s">
        <v>3852</v>
      </c>
      <c r="F2134" s="124">
        <v>0</v>
      </c>
      <c r="G2134" s="124">
        <v>0</v>
      </c>
      <c r="H2134" s="124">
        <v>0</v>
      </c>
      <c r="I2134" s="125" t="s">
        <v>498</v>
      </c>
      <c r="J2134" s="125" t="s">
        <v>1265</v>
      </c>
    </row>
    <row r="2135" spans="1:10" hidden="1" x14ac:dyDescent="0.2">
      <c r="A2135" s="123" t="s">
        <v>4209</v>
      </c>
      <c r="B2135" s="123" t="s">
        <v>3843</v>
      </c>
      <c r="C2135" s="123" t="s">
        <v>1248</v>
      </c>
      <c r="D2135" s="123" t="s">
        <v>1248</v>
      </c>
      <c r="E2135" s="123" t="s">
        <v>1248</v>
      </c>
      <c r="F2135" s="124">
        <v>366729542</v>
      </c>
      <c r="G2135" s="124">
        <v>345250000</v>
      </c>
      <c r="H2135" s="124">
        <v>286500000</v>
      </c>
      <c r="I2135" s="125"/>
      <c r="J2135" s="125"/>
    </row>
    <row r="2136" spans="1:10" hidden="1" x14ac:dyDescent="0.2">
      <c r="A2136" s="123" t="s">
        <v>4210</v>
      </c>
      <c r="B2136" s="123" t="s">
        <v>4066</v>
      </c>
      <c r="C2136" s="123" t="s">
        <v>1248</v>
      </c>
      <c r="D2136" s="123" t="s">
        <v>1248</v>
      </c>
      <c r="E2136" s="123" t="s">
        <v>1248</v>
      </c>
      <c r="F2136" s="124">
        <v>366729542</v>
      </c>
      <c r="G2136" s="124">
        <v>345250000</v>
      </c>
      <c r="H2136" s="124">
        <v>286500000</v>
      </c>
      <c r="I2136" s="125"/>
      <c r="J2136" s="125"/>
    </row>
    <row r="2137" spans="1:10" hidden="1" x14ac:dyDescent="0.2">
      <c r="A2137" s="123" t="s">
        <v>4211</v>
      </c>
      <c r="B2137" s="123" t="s">
        <v>3847</v>
      </c>
      <c r="C2137" s="123" t="s">
        <v>1248</v>
      </c>
      <c r="D2137" s="123" t="s">
        <v>1248</v>
      </c>
      <c r="E2137" s="123" t="s">
        <v>1248</v>
      </c>
      <c r="F2137" s="124">
        <v>323329542</v>
      </c>
      <c r="G2137" s="124">
        <v>301850000</v>
      </c>
      <c r="H2137" s="124">
        <v>248700000</v>
      </c>
      <c r="I2137" s="125"/>
      <c r="J2137" s="125"/>
    </row>
    <row r="2138" spans="1:10" ht="10.5" hidden="1" x14ac:dyDescent="0.25">
      <c r="A2138" s="126" t="s">
        <v>4212</v>
      </c>
      <c r="B2138" s="126" t="s">
        <v>4213</v>
      </c>
      <c r="C2138" s="126" t="s">
        <v>1248</v>
      </c>
      <c r="D2138" s="126" t="s">
        <v>1248</v>
      </c>
      <c r="E2138" s="126" t="s">
        <v>1248</v>
      </c>
      <c r="F2138" s="127">
        <v>323329542</v>
      </c>
      <c r="G2138" s="127">
        <v>301850000</v>
      </c>
      <c r="H2138" s="127">
        <v>248700000</v>
      </c>
      <c r="I2138" s="128" t="s">
        <v>498</v>
      </c>
      <c r="J2138" s="128" t="s">
        <v>10</v>
      </c>
    </row>
    <row r="2139" spans="1:10" hidden="1" x14ac:dyDescent="0.2">
      <c r="A2139" s="123" t="s">
        <v>4214</v>
      </c>
      <c r="B2139" s="123" t="s">
        <v>3953</v>
      </c>
      <c r="C2139" s="123" t="s">
        <v>1262</v>
      </c>
      <c r="D2139" s="123" t="s">
        <v>1263</v>
      </c>
      <c r="E2139" s="123" t="s">
        <v>3852</v>
      </c>
      <c r="F2139" s="124">
        <v>83916667</v>
      </c>
      <c r="G2139" s="124">
        <v>82500000</v>
      </c>
      <c r="H2139" s="124">
        <v>69900000</v>
      </c>
      <c r="I2139" s="125" t="s">
        <v>498</v>
      </c>
      <c r="J2139" s="125" t="s">
        <v>1265</v>
      </c>
    </row>
    <row r="2140" spans="1:10" hidden="1" x14ac:dyDescent="0.2">
      <c r="A2140" s="123" t="s">
        <v>4215</v>
      </c>
      <c r="B2140" s="123" t="s">
        <v>1702</v>
      </c>
      <c r="C2140" s="123" t="s">
        <v>1262</v>
      </c>
      <c r="D2140" s="123" t="s">
        <v>1263</v>
      </c>
      <c r="E2140" s="123" t="s">
        <v>3852</v>
      </c>
      <c r="F2140" s="124">
        <v>0</v>
      </c>
      <c r="G2140" s="124">
        <v>0</v>
      </c>
      <c r="H2140" s="124">
        <v>0</v>
      </c>
      <c r="I2140" s="125" t="s">
        <v>498</v>
      </c>
      <c r="J2140" s="125" t="s">
        <v>1265</v>
      </c>
    </row>
    <row r="2141" spans="1:10" hidden="1" x14ac:dyDescent="0.2">
      <c r="A2141" s="123" t="s">
        <v>4216</v>
      </c>
      <c r="B2141" s="123" t="s">
        <v>1704</v>
      </c>
      <c r="C2141" s="123" t="s">
        <v>1262</v>
      </c>
      <c r="D2141" s="123" t="s">
        <v>1263</v>
      </c>
      <c r="E2141" s="123" t="s">
        <v>3852</v>
      </c>
      <c r="F2141" s="124">
        <v>59833333</v>
      </c>
      <c r="G2141" s="124">
        <v>55800000</v>
      </c>
      <c r="H2141" s="124">
        <v>45600000</v>
      </c>
      <c r="I2141" s="125" t="s">
        <v>498</v>
      </c>
      <c r="J2141" s="125" t="s">
        <v>1265</v>
      </c>
    </row>
    <row r="2142" spans="1:10" hidden="1" x14ac:dyDescent="0.2">
      <c r="A2142" s="123" t="s">
        <v>4217</v>
      </c>
      <c r="B2142" s="123" t="s">
        <v>3851</v>
      </c>
      <c r="C2142" s="123" t="s">
        <v>1262</v>
      </c>
      <c r="D2142" s="123" t="s">
        <v>1263</v>
      </c>
      <c r="E2142" s="123" t="s">
        <v>3852</v>
      </c>
      <c r="F2142" s="124">
        <v>77620000</v>
      </c>
      <c r="G2142" s="124">
        <v>67250000</v>
      </c>
      <c r="H2142" s="124">
        <v>59100000</v>
      </c>
      <c r="I2142" s="125" t="s">
        <v>498</v>
      </c>
      <c r="J2142" s="125" t="s">
        <v>1265</v>
      </c>
    </row>
    <row r="2143" spans="1:10" hidden="1" x14ac:dyDescent="0.2">
      <c r="A2143" s="123" t="s">
        <v>4217</v>
      </c>
      <c r="B2143" s="123" t="s">
        <v>3851</v>
      </c>
      <c r="C2143" s="123" t="s">
        <v>3864</v>
      </c>
      <c r="D2143" s="123" t="s">
        <v>3865</v>
      </c>
      <c r="E2143" s="123" t="s">
        <v>3852</v>
      </c>
      <c r="F2143" s="124">
        <v>1959542</v>
      </c>
      <c r="G2143" s="124">
        <v>0</v>
      </c>
      <c r="H2143" s="124">
        <v>0</v>
      </c>
      <c r="I2143" s="125" t="s">
        <v>498</v>
      </c>
      <c r="J2143" s="125" t="s">
        <v>1265</v>
      </c>
    </row>
    <row r="2144" spans="1:10" hidden="1" x14ac:dyDescent="0.2">
      <c r="A2144" s="123" t="s">
        <v>4218</v>
      </c>
      <c r="B2144" s="123" t="s">
        <v>3878</v>
      </c>
      <c r="C2144" s="123" t="s">
        <v>1262</v>
      </c>
      <c r="D2144" s="123" t="s">
        <v>1263</v>
      </c>
      <c r="E2144" s="123" t="s">
        <v>3852</v>
      </c>
      <c r="F2144" s="124">
        <v>100000000</v>
      </c>
      <c r="G2144" s="124">
        <v>96300000</v>
      </c>
      <c r="H2144" s="124">
        <v>74100000</v>
      </c>
      <c r="I2144" s="125" t="s">
        <v>498</v>
      </c>
      <c r="J2144" s="125" t="s">
        <v>1265</v>
      </c>
    </row>
    <row r="2145" spans="1:10" hidden="1" x14ac:dyDescent="0.2">
      <c r="A2145" s="123" t="s">
        <v>4219</v>
      </c>
      <c r="B2145" s="123" t="s">
        <v>4206</v>
      </c>
      <c r="C2145" s="123" t="s">
        <v>1248</v>
      </c>
      <c r="D2145" s="123" t="s">
        <v>1248</v>
      </c>
      <c r="E2145" s="123" t="s">
        <v>1248</v>
      </c>
      <c r="F2145" s="124">
        <v>43400000</v>
      </c>
      <c r="G2145" s="124">
        <v>43400000</v>
      </c>
      <c r="H2145" s="124">
        <v>37800000</v>
      </c>
      <c r="I2145" s="125"/>
      <c r="J2145" s="125"/>
    </row>
    <row r="2146" spans="1:10" ht="10.5" hidden="1" x14ac:dyDescent="0.25">
      <c r="A2146" s="126" t="s">
        <v>4220</v>
      </c>
      <c r="B2146" s="126" t="s">
        <v>3849</v>
      </c>
      <c r="C2146" s="126" t="s">
        <v>1248</v>
      </c>
      <c r="D2146" s="126" t="s">
        <v>1248</v>
      </c>
      <c r="E2146" s="126" t="s">
        <v>1248</v>
      </c>
      <c r="F2146" s="127">
        <v>43400000</v>
      </c>
      <c r="G2146" s="127">
        <v>43400000</v>
      </c>
      <c r="H2146" s="127">
        <v>37800000</v>
      </c>
      <c r="I2146" s="128" t="s">
        <v>498</v>
      </c>
      <c r="J2146" s="128" t="s">
        <v>10</v>
      </c>
    </row>
    <row r="2147" spans="1:10" hidden="1" x14ac:dyDescent="0.2">
      <c r="A2147" s="123" t="s">
        <v>4221</v>
      </c>
      <c r="B2147" s="123" t="s">
        <v>1702</v>
      </c>
      <c r="C2147" s="123" t="s">
        <v>1262</v>
      </c>
      <c r="D2147" s="123" t="s">
        <v>1263</v>
      </c>
      <c r="E2147" s="123" t="s">
        <v>3852</v>
      </c>
      <c r="F2147" s="124">
        <v>43400000</v>
      </c>
      <c r="G2147" s="124">
        <v>43400000</v>
      </c>
      <c r="H2147" s="124">
        <v>37800000</v>
      </c>
      <c r="I2147" s="125" t="s">
        <v>498</v>
      </c>
      <c r="J2147" s="125" t="s">
        <v>1265</v>
      </c>
    </row>
    <row r="2148" spans="1:10" hidden="1" x14ac:dyDescent="0.2">
      <c r="A2148" s="123" t="s">
        <v>4222</v>
      </c>
      <c r="B2148" s="123" t="s">
        <v>1704</v>
      </c>
      <c r="C2148" s="123" t="s">
        <v>1262</v>
      </c>
      <c r="D2148" s="123" t="s">
        <v>1263</v>
      </c>
      <c r="E2148" s="123" t="s">
        <v>3852</v>
      </c>
      <c r="F2148" s="124">
        <v>0</v>
      </c>
      <c r="G2148" s="124">
        <v>0</v>
      </c>
      <c r="H2148" s="124">
        <v>0</v>
      </c>
      <c r="I2148" s="125" t="s">
        <v>498</v>
      </c>
      <c r="J2148" s="125" t="s">
        <v>1265</v>
      </c>
    </row>
    <row r="2149" spans="1:10" hidden="1" x14ac:dyDescent="0.2">
      <c r="A2149" s="123" t="s">
        <v>4223</v>
      </c>
      <c r="B2149" s="123" t="s">
        <v>4224</v>
      </c>
      <c r="C2149" s="123" t="s">
        <v>1248</v>
      </c>
      <c r="D2149" s="123" t="s">
        <v>1248</v>
      </c>
      <c r="E2149" s="123" t="s">
        <v>1248</v>
      </c>
      <c r="F2149" s="124">
        <v>0</v>
      </c>
      <c r="G2149" s="124">
        <v>0</v>
      </c>
      <c r="H2149" s="124">
        <v>0</v>
      </c>
      <c r="I2149" s="125"/>
      <c r="J2149" s="125"/>
    </row>
    <row r="2150" spans="1:10" ht="10.5" hidden="1" x14ac:dyDescent="0.25">
      <c r="A2150" s="126" t="s">
        <v>4225</v>
      </c>
      <c r="B2150" s="126" t="s">
        <v>3849</v>
      </c>
      <c r="C2150" s="126" t="s">
        <v>1248</v>
      </c>
      <c r="D2150" s="126" t="s">
        <v>1248</v>
      </c>
      <c r="E2150" s="126" t="s">
        <v>1248</v>
      </c>
      <c r="F2150" s="127">
        <v>0</v>
      </c>
      <c r="G2150" s="127">
        <v>0</v>
      </c>
      <c r="H2150" s="127">
        <v>0</v>
      </c>
      <c r="I2150" s="128" t="s">
        <v>498</v>
      </c>
      <c r="J2150" s="128" t="s">
        <v>10</v>
      </c>
    </row>
    <row r="2151" spans="1:10" hidden="1" x14ac:dyDescent="0.2">
      <c r="A2151" s="123" t="s">
        <v>4226</v>
      </c>
      <c r="B2151" s="123" t="s">
        <v>1702</v>
      </c>
      <c r="C2151" s="123" t="s">
        <v>1262</v>
      </c>
      <c r="D2151" s="123" t="s">
        <v>1263</v>
      </c>
      <c r="E2151" s="123" t="s">
        <v>3852</v>
      </c>
      <c r="F2151" s="124">
        <v>0</v>
      </c>
      <c r="G2151" s="124">
        <v>0</v>
      </c>
      <c r="H2151" s="124">
        <v>0</v>
      </c>
      <c r="I2151" s="125" t="s">
        <v>498</v>
      </c>
      <c r="J2151" s="125" t="s">
        <v>1265</v>
      </c>
    </row>
    <row r="2152" spans="1:10" hidden="1" x14ac:dyDescent="0.2">
      <c r="A2152" s="123" t="s">
        <v>4227</v>
      </c>
      <c r="B2152" s="123" t="s">
        <v>3843</v>
      </c>
      <c r="C2152" s="123" t="s">
        <v>1248</v>
      </c>
      <c r="D2152" s="123" t="s">
        <v>1248</v>
      </c>
      <c r="E2152" s="123" t="s">
        <v>1248</v>
      </c>
      <c r="F2152" s="124">
        <v>0</v>
      </c>
      <c r="G2152" s="124">
        <v>0</v>
      </c>
      <c r="H2152" s="124">
        <v>0</v>
      </c>
      <c r="I2152" s="125"/>
      <c r="J2152" s="125"/>
    </row>
    <row r="2153" spans="1:10" hidden="1" x14ac:dyDescent="0.2">
      <c r="A2153" s="123" t="s">
        <v>4228</v>
      </c>
      <c r="B2153" s="123" t="s">
        <v>3845</v>
      </c>
      <c r="C2153" s="123" t="s">
        <v>1248</v>
      </c>
      <c r="D2153" s="123" t="s">
        <v>1248</v>
      </c>
      <c r="E2153" s="123" t="s">
        <v>1248</v>
      </c>
      <c r="F2153" s="124">
        <v>0</v>
      </c>
      <c r="G2153" s="124">
        <v>0</v>
      </c>
      <c r="H2153" s="124">
        <v>0</v>
      </c>
      <c r="I2153" s="125"/>
      <c r="J2153" s="125"/>
    </row>
    <row r="2154" spans="1:10" hidden="1" x14ac:dyDescent="0.2">
      <c r="A2154" s="123" t="s">
        <v>4229</v>
      </c>
      <c r="B2154" s="123" t="s">
        <v>4230</v>
      </c>
      <c r="C2154" s="123" t="s">
        <v>1248</v>
      </c>
      <c r="D2154" s="123" t="s">
        <v>1248</v>
      </c>
      <c r="E2154" s="123" t="s">
        <v>1248</v>
      </c>
      <c r="F2154" s="124">
        <v>0</v>
      </c>
      <c r="G2154" s="124">
        <v>0</v>
      </c>
      <c r="H2154" s="124">
        <v>0</v>
      </c>
      <c r="I2154" s="125"/>
      <c r="J2154" s="125"/>
    </row>
    <row r="2155" spans="1:10" ht="10.5" hidden="1" x14ac:dyDescent="0.25">
      <c r="A2155" s="126" t="s">
        <v>4231</v>
      </c>
      <c r="B2155" s="126" t="s">
        <v>4087</v>
      </c>
      <c r="C2155" s="126" t="s">
        <v>1248</v>
      </c>
      <c r="D2155" s="126" t="s">
        <v>1248</v>
      </c>
      <c r="E2155" s="126" t="s">
        <v>1248</v>
      </c>
      <c r="F2155" s="127">
        <v>0</v>
      </c>
      <c r="G2155" s="127">
        <v>0</v>
      </c>
      <c r="H2155" s="127">
        <v>0</v>
      </c>
      <c r="I2155" s="128" t="s">
        <v>498</v>
      </c>
      <c r="J2155" s="128" t="s">
        <v>10</v>
      </c>
    </row>
    <row r="2156" spans="1:10" hidden="1" x14ac:dyDescent="0.2">
      <c r="A2156" s="123" t="s">
        <v>4232</v>
      </c>
      <c r="B2156" s="123" t="s">
        <v>3851</v>
      </c>
      <c r="C2156" s="123" t="s">
        <v>1262</v>
      </c>
      <c r="D2156" s="123" t="s">
        <v>1263</v>
      </c>
      <c r="E2156" s="123" t="s">
        <v>3852</v>
      </c>
      <c r="F2156" s="124">
        <v>0</v>
      </c>
      <c r="G2156" s="124">
        <v>0</v>
      </c>
      <c r="H2156" s="124">
        <v>0</v>
      </c>
      <c r="I2156" s="125" t="s">
        <v>498</v>
      </c>
      <c r="J2156" s="125" t="s">
        <v>1265</v>
      </c>
    </row>
    <row r="2157" spans="1:10" hidden="1" x14ac:dyDescent="0.2">
      <c r="A2157" s="123" t="s">
        <v>4233</v>
      </c>
      <c r="B2157" s="123" t="s">
        <v>3878</v>
      </c>
      <c r="C2157" s="123" t="s">
        <v>1262</v>
      </c>
      <c r="D2157" s="123" t="s">
        <v>1263</v>
      </c>
      <c r="E2157" s="123" t="s">
        <v>3852</v>
      </c>
      <c r="F2157" s="124">
        <v>0</v>
      </c>
      <c r="G2157" s="124">
        <v>0</v>
      </c>
      <c r="H2157" s="124">
        <v>0</v>
      </c>
      <c r="I2157" s="125" t="s">
        <v>498</v>
      </c>
      <c r="J2157" s="125" t="s">
        <v>1265</v>
      </c>
    </row>
    <row r="2158" spans="1:10" hidden="1" x14ac:dyDescent="0.2">
      <c r="A2158" s="123" t="s">
        <v>3835</v>
      </c>
      <c r="B2158" s="123" t="s">
        <v>4234</v>
      </c>
      <c r="C2158" s="123" t="s">
        <v>1248</v>
      </c>
      <c r="D2158" s="123" t="s">
        <v>1248</v>
      </c>
      <c r="E2158" s="123" t="s">
        <v>1248</v>
      </c>
      <c r="F2158" s="124">
        <v>180889152670.57999</v>
      </c>
      <c r="G2158" s="124">
        <v>153841887746.87</v>
      </c>
      <c r="H2158" s="124">
        <v>136925146843.85001</v>
      </c>
      <c r="I2158" s="125"/>
      <c r="J2158" s="125"/>
    </row>
    <row r="2159" spans="1:10" ht="10.5" hidden="1" x14ac:dyDescent="0.25">
      <c r="A2159" s="117" t="s">
        <v>1246</v>
      </c>
      <c r="B2159" s="117" t="s">
        <v>1247</v>
      </c>
      <c r="C2159" s="117" t="s">
        <v>1248</v>
      </c>
      <c r="D2159" s="117" t="s">
        <v>1248</v>
      </c>
      <c r="E2159" s="117" t="s">
        <v>1248</v>
      </c>
      <c r="F2159" s="118">
        <v>177231779345.57999</v>
      </c>
      <c r="G2159" s="118">
        <v>150756120770.87</v>
      </c>
      <c r="H2159" s="118">
        <v>134042235867.85001</v>
      </c>
      <c r="I2159" s="119"/>
      <c r="J2159" s="119" t="s">
        <v>1249</v>
      </c>
    </row>
    <row r="2160" spans="1:10" ht="10.5" hidden="1" x14ac:dyDescent="0.25">
      <c r="A2160" s="120" t="s">
        <v>4235</v>
      </c>
      <c r="B2160" s="120" t="s">
        <v>4236</v>
      </c>
      <c r="C2160" s="120" t="s">
        <v>1248</v>
      </c>
      <c r="D2160" s="120" t="s">
        <v>1248</v>
      </c>
      <c r="E2160" s="120" t="s">
        <v>1248</v>
      </c>
      <c r="F2160" s="121">
        <v>177231779345.57999</v>
      </c>
      <c r="G2160" s="121">
        <v>150756120770.87</v>
      </c>
      <c r="H2160" s="121">
        <v>134042235867.85001</v>
      </c>
      <c r="I2160" s="122"/>
      <c r="J2160" s="122" t="s">
        <v>1241</v>
      </c>
    </row>
    <row r="2161" spans="1:10" hidden="1" x14ac:dyDescent="0.2">
      <c r="A2161" s="123" t="s">
        <v>4237</v>
      </c>
      <c r="B2161" s="123" t="s">
        <v>4238</v>
      </c>
      <c r="C2161" s="123" t="s">
        <v>1248</v>
      </c>
      <c r="D2161" s="123" t="s">
        <v>1248</v>
      </c>
      <c r="E2161" s="123" t="s">
        <v>1248</v>
      </c>
      <c r="F2161" s="124">
        <v>171710622366.57999</v>
      </c>
      <c r="G2161" s="124">
        <v>145368537022.87</v>
      </c>
      <c r="H2161" s="124">
        <v>130379850033.55</v>
      </c>
      <c r="I2161" s="125"/>
      <c r="J2161" s="125"/>
    </row>
    <row r="2162" spans="1:10" hidden="1" x14ac:dyDescent="0.2">
      <c r="A2162" s="123" t="s">
        <v>4239</v>
      </c>
      <c r="B2162" s="123" t="s">
        <v>4240</v>
      </c>
      <c r="C2162" s="123" t="s">
        <v>1248</v>
      </c>
      <c r="D2162" s="123" t="s">
        <v>1248</v>
      </c>
      <c r="E2162" s="123" t="s">
        <v>1248</v>
      </c>
      <c r="F2162" s="124">
        <v>171710622366.57999</v>
      </c>
      <c r="G2162" s="124">
        <v>145368537022.87</v>
      </c>
      <c r="H2162" s="124">
        <v>130379850033.55</v>
      </c>
      <c r="I2162" s="125"/>
      <c r="J2162" s="125"/>
    </row>
    <row r="2163" spans="1:10" hidden="1" x14ac:dyDescent="0.2">
      <c r="A2163" s="123" t="s">
        <v>4241</v>
      </c>
      <c r="B2163" s="123" t="s">
        <v>4242</v>
      </c>
      <c r="C2163" s="123" t="s">
        <v>1248</v>
      </c>
      <c r="D2163" s="123" t="s">
        <v>1248</v>
      </c>
      <c r="E2163" s="123" t="s">
        <v>1248</v>
      </c>
      <c r="F2163" s="124">
        <v>8088301445.2299995</v>
      </c>
      <c r="G2163" s="124">
        <v>0</v>
      </c>
      <c r="H2163" s="124">
        <v>0</v>
      </c>
      <c r="I2163" s="125"/>
      <c r="J2163" s="125"/>
    </row>
    <row r="2164" spans="1:10" ht="10.5" hidden="1" x14ac:dyDescent="0.25">
      <c r="A2164" s="126" t="s">
        <v>4243</v>
      </c>
      <c r="B2164" s="126" t="s">
        <v>4244</v>
      </c>
      <c r="C2164" s="126" t="s">
        <v>1248</v>
      </c>
      <c r="D2164" s="126" t="s">
        <v>1248</v>
      </c>
      <c r="E2164" s="126" t="s">
        <v>1248</v>
      </c>
      <c r="F2164" s="127">
        <v>3918871298</v>
      </c>
      <c r="G2164" s="127">
        <v>0</v>
      </c>
      <c r="H2164" s="127">
        <v>0</v>
      </c>
      <c r="I2164" s="128" t="s">
        <v>23</v>
      </c>
      <c r="J2164" s="128" t="s">
        <v>10</v>
      </c>
    </row>
    <row r="2165" spans="1:10" hidden="1" x14ac:dyDescent="0.2">
      <c r="A2165" s="123" t="s">
        <v>4245</v>
      </c>
      <c r="B2165" s="123" t="s">
        <v>1850</v>
      </c>
      <c r="C2165" s="123" t="s">
        <v>2117</v>
      </c>
      <c r="D2165" s="123" t="s">
        <v>2118</v>
      </c>
      <c r="E2165" s="123" t="s">
        <v>4246</v>
      </c>
      <c r="F2165" s="124">
        <v>3562610270.9099998</v>
      </c>
      <c r="G2165" s="124">
        <v>0</v>
      </c>
      <c r="H2165" s="124">
        <v>0</v>
      </c>
      <c r="I2165" s="125" t="s">
        <v>23</v>
      </c>
      <c r="J2165" s="125" t="s">
        <v>1265</v>
      </c>
    </row>
    <row r="2166" spans="1:10" hidden="1" x14ac:dyDescent="0.2">
      <c r="A2166" s="123" t="s">
        <v>4247</v>
      </c>
      <c r="B2166" s="123" t="s">
        <v>2339</v>
      </c>
      <c r="C2166" s="123" t="s">
        <v>2117</v>
      </c>
      <c r="D2166" s="123" t="s">
        <v>2118</v>
      </c>
      <c r="E2166" s="123" t="s">
        <v>4246</v>
      </c>
      <c r="F2166" s="124">
        <v>356261027.08999997</v>
      </c>
      <c r="G2166" s="124">
        <v>0</v>
      </c>
      <c r="H2166" s="124">
        <v>0</v>
      </c>
      <c r="I2166" s="125" t="s">
        <v>23</v>
      </c>
      <c r="J2166" s="125" t="s">
        <v>1265</v>
      </c>
    </row>
    <row r="2167" spans="1:10" ht="10.5" hidden="1" x14ac:dyDescent="0.25">
      <c r="A2167" s="126" t="s">
        <v>4248</v>
      </c>
      <c r="B2167" s="126" t="s">
        <v>4249</v>
      </c>
      <c r="C2167" s="126" t="s">
        <v>1248</v>
      </c>
      <c r="D2167" s="126" t="s">
        <v>1248</v>
      </c>
      <c r="E2167" s="126" t="s">
        <v>1248</v>
      </c>
      <c r="F2167" s="127">
        <v>4169430147.23</v>
      </c>
      <c r="G2167" s="127">
        <v>0</v>
      </c>
      <c r="H2167" s="127">
        <v>0</v>
      </c>
      <c r="I2167" s="128" t="s">
        <v>23</v>
      </c>
      <c r="J2167" s="128" t="s">
        <v>10</v>
      </c>
    </row>
    <row r="2168" spans="1:10" hidden="1" x14ac:dyDescent="0.2">
      <c r="A2168" s="123" t="s">
        <v>4250</v>
      </c>
      <c r="B2168" s="123" t="s">
        <v>1850</v>
      </c>
      <c r="C2168" s="123" t="s">
        <v>2117</v>
      </c>
      <c r="D2168" s="123" t="s">
        <v>2118</v>
      </c>
      <c r="E2168" s="123" t="s">
        <v>4246</v>
      </c>
      <c r="F2168" s="124">
        <v>3896663667.23</v>
      </c>
      <c r="G2168" s="124">
        <v>0</v>
      </c>
      <c r="H2168" s="124">
        <v>0</v>
      </c>
      <c r="I2168" s="125" t="s">
        <v>23</v>
      </c>
      <c r="J2168" s="125" t="s">
        <v>1265</v>
      </c>
    </row>
    <row r="2169" spans="1:10" hidden="1" x14ac:dyDescent="0.2">
      <c r="A2169" s="123" t="s">
        <v>4251</v>
      </c>
      <c r="B2169" s="123" t="s">
        <v>2339</v>
      </c>
      <c r="C2169" s="123" t="s">
        <v>2117</v>
      </c>
      <c r="D2169" s="123" t="s">
        <v>2118</v>
      </c>
      <c r="E2169" s="123" t="s">
        <v>4246</v>
      </c>
      <c r="F2169" s="124">
        <v>272766480</v>
      </c>
      <c r="G2169" s="124">
        <v>0</v>
      </c>
      <c r="H2169" s="124">
        <v>0</v>
      </c>
      <c r="I2169" s="125" t="s">
        <v>23</v>
      </c>
      <c r="J2169" s="125" t="s">
        <v>1265</v>
      </c>
    </row>
    <row r="2170" spans="1:10" hidden="1" x14ac:dyDescent="0.2">
      <c r="A2170" s="123" t="s">
        <v>4252</v>
      </c>
      <c r="B2170" s="123" t="s">
        <v>4253</v>
      </c>
      <c r="C2170" s="123" t="s">
        <v>1248</v>
      </c>
      <c r="D2170" s="123" t="s">
        <v>1248</v>
      </c>
      <c r="E2170" s="123" t="s">
        <v>1248</v>
      </c>
      <c r="F2170" s="124">
        <v>250000000</v>
      </c>
      <c r="G2170" s="124">
        <v>249998320</v>
      </c>
      <c r="H2170" s="124">
        <v>124999160</v>
      </c>
      <c r="I2170" s="125" t="s">
        <v>4137</v>
      </c>
      <c r="J2170" s="125" t="s">
        <v>4137</v>
      </c>
    </row>
    <row r="2171" spans="1:10" ht="10.5" hidden="1" x14ac:dyDescent="0.25">
      <c r="A2171" s="126" t="s">
        <v>4254</v>
      </c>
      <c r="B2171" s="126" t="s">
        <v>4255</v>
      </c>
      <c r="C2171" s="126" t="s">
        <v>1248</v>
      </c>
      <c r="D2171" s="126" t="s">
        <v>1248</v>
      </c>
      <c r="E2171" s="126" t="s">
        <v>1248</v>
      </c>
      <c r="F2171" s="127">
        <v>250000000</v>
      </c>
      <c r="G2171" s="127">
        <v>249998320</v>
      </c>
      <c r="H2171" s="127">
        <v>124999160</v>
      </c>
      <c r="I2171" s="128" t="s">
        <v>23</v>
      </c>
      <c r="J2171" s="128" t="s">
        <v>10</v>
      </c>
    </row>
    <row r="2172" spans="1:10" hidden="1" x14ac:dyDescent="0.2">
      <c r="A2172" s="123" t="s">
        <v>4256</v>
      </c>
      <c r="B2172" s="123" t="s">
        <v>4257</v>
      </c>
      <c r="C2172" s="123" t="s">
        <v>1262</v>
      </c>
      <c r="D2172" s="123" t="s">
        <v>1263</v>
      </c>
      <c r="E2172" s="123" t="s">
        <v>4246</v>
      </c>
      <c r="F2172" s="124">
        <v>250000000</v>
      </c>
      <c r="G2172" s="124">
        <v>249998320</v>
      </c>
      <c r="H2172" s="124">
        <v>124999160</v>
      </c>
      <c r="I2172" s="125" t="s">
        <v>23</v>
      </c>
      <c r="J2172" s="125" t="s">
        <v>1265</v>
      </c>
    </row>
    <row r="2173" spans="1:10" hidden="1" x14ac:dyDescent="0.2">
      <c r="A2173" s="123" t="s">
        <v>4258</v>
      </c>
      <c r="B2173" s="123" t="s">
        <v>4259</v>
      </c>
      <c r="C2173" s="123" t="s">
        <v>1248</v>
      </c>
      <c r="D2173" s="123" t="s">
        <v>1248</v>
      </c>
      <c r="E2173" s="123" t="s">
        <v>1248</v>
      </c>
      <c r="F2173" s="124">
        <v>2654419834</v>
      </c>
      <c r="G2173" s="124">
        <v>1253364872</v>
      </c>
      <c r="H2173" s="124">
        <v>1253364872</v>
      </c>
      <c r="I2173" s="125"/>
      <c r="J2173" s="125"/>
    </row>
    <row r="2174" spans="1:10" ht="10.5" hidden="1" x14ac:dyDescent="0.25">
      <c r="A2174" s="126" t="s">
        <v>4260</v>
      </c>
      <c r="B2174" s="126" t="s">
        <v>4261</v>
      </c>
      <c r="C2174" s="126" t="s">
        <v>1248</v>
      </c>
      <c r="D2174" s="126" t="s">
        <v>1248</v>
      </c>
      <c r="E2174" s="126" t="s">
        <v>1248</v>
      </c>
      <c r="F2174" s="127">
        <v>2654419834</v>
      </c>
      <c r="G2174" s="127">
        <v>1253364872</v>
      </c>
      <c r="H2174" s="127">
        <v>1253364872</v>
      </c>
      <c r="I2174" s="128" t="s">
        <v>23</v>
      </c>
      <c r="J2174" s="128" t="s">
        <v>10</v>
      </c>
    </row>
    <row r="2175" spans="1:10" hidden="1" x14ac:dyDescent="0.2">
      <c r="A2175" s="123" t="s">
        <v>4262</v>
      </c>
      <c r="B2175" s="123" t="s">
        <v>4263</v>
      </c>
      <c r="C2175" s="123" t="s">
        <v>4264</v>
      </c>
      <c r="D2175" s="123" t="s">
        <v>4265</v>
      </c>
      <c r="E2175" s="123" t="s">
        <v>4246</v>
      </c>
      <c r="F2175" s="124">
        <v>992829286</v>
      </c>
      <c r="G2175" s="124">
        <v>417677286</v>
      </c>
      <c r="H2175" s="124">
        <v>417677286</v>
      </c>
      <c r="I2175" s="125" t="s">
        <v>23</v>
      </c>
      <c r="J2175" s="125" t="s">
        <v>1265</v>
      </c>
    </row>
    <row r="2176" spans="1:10" hidden="1" x14ac:dyDescent="0.2">
      <c r="A2176" s="123" t="s">
        <v>4266</v>
      </c>
      <c r="B2176" s="123" t="s">
        <v>4267</v>
      </c>
      <c r="C2176" s="123" t="s">
        <v>4268</v>
      </c>
      <c r="D2176" s="123" t="s">
        <v>4269</v>
      </c>
      <c r="E2176" s="123" t="s">
        <v>4246</v>
      </c>
      <c r="F2176" s="124">
        <v>292400170</v>
      </c>
      <c r="G2176" s="124">
        <v>292400170</v>
      </c>
      <c r="H2176" s="124">
        <v>292400170</v>
      </c>
      <c r="I2176" s="125" t="s">
        <v>23</v>
      </c>
      <c r="J2176" s="125" t="s">
        <v>1265</v>
      </c>
    </row>
    <row r="2177" spans="1:10" hidden="1" x14ac:dyDescent="0.2">
      <c r="A2177" s="123" t="s">
        <v>4266</v>
      </c>
      <c r="B2177" s="123" t="s">
        <v>4267</v>
      </c>
      <c r="C2177" s="123" t="s">
        <v>4270</v>
      </c>
      <c r="D2177" s="123" t="s">
        <v>4271</v>
      </c>
      <c r="E2177" s="123" t="s">
        <v>4246</v>
      </c>
      <c r="F2177" s="124">
        <v>205090825.31</v>
      </c>
      <c r="G2177" s="124">
        <v>204987367.31</v>
      </c>
      <c r="H2177" s="124">
        <v>204987367.31</v>
      </c>
      <c r="I2177" s="125" t="s">
        <v>23</v>
      </c>
      <c r="J2177" s="125" t="s">
        <v>1265</v>
      </c>
    </row>
    <row r="2178" spans="1:10" hidden="1" x14ac:dyDescent="0.2">
      <c r="A2178" s="123" t="s">
        <v>4266</v>
      </c>
      <c r="B2178" s="123" t="s">
        <v>4263</v>
      </c>
      <c r="C2178" s="123" t="s">
        <v>4272</v>
      </c>
      <c r="D2178" s="123" t="s">
        <v>4273</v>
      </c>
      <c r="E2178" s="123" t="s">
        <v>4246</v>
      </c>
      <c r="F2178" s="124">
        <v>742951504</v>
      </c>
      <c r="G2178" s="124">
        <v>0</v>
      </c>
      <c r="H2178" s="124">
        <v>0</v>
      </c>
      <c r="I2178" s="125" t="s">
        <v>23</v>
      </c>
      <c r="J2178" s="125" t="s">
        <v>1265</v>
      </c>
    </row>
    <row r="2179" spans="1:10" hidden="1" x14ac:dyDescent="0.2">
      <c r="A2179" s="123" t="s">
        <v>4266</v>
      </c>
      <c r="B2179" s="123" t="s">
        <v>4267</v>
      </c>
      <c r="C2179" s="123" t="s">
        <v>4274</v>
      </c>
      <c r="D2179" s="123" t="s">
        <v>4275</v>
      </c>
      <c r="E2179" s="123" t="s">
        <v>4246</v>
      </c>
      <c r="F2179" s="124">
        <v>28153135.670000002</v>
      </c>
      <c r="G2179" s="124">
        <v>28153135.670000002</v>
      </c>
      <c r="H2179" s="124">
        <v>28153135.670000002</v>
      </c>
      <c r="I2179" s="125" t="s">
        <v>23</v>
      </c>
      <c r="J2179" s="125" t="s">
        <v>1265</v>
      </c>
    </row>
    <row r="2180" spans="1:10" hidden="1" x14ac:dyDescent="0.2">
      <c r="A2180" s="123" t="s">
        <v>4266</v>
      </c>
      <c r="B2180" s="123" t="s">
        <v>4267</v>
      </c>
      <c r="C2180" s="123" t="s">
        <v>4276</v>
      </c>
      <c r="D2180" s="123" t="s">
        <v>4277</v>
      </c>
      <c r="E2180" s="123" t="s">
        <v>4246</v>
      </c>
      <c r="F2180" s="124">
        <v>18005691.449999999</v>
      </c>
      <c r="G2180" s="124">
        <v>18005691.449999999</v>
      </c>
      <c r="H2180" s="124">
        <v>18005691.449999999</v>
      </c>
      <c r="I2180" s="125" t="s">
        <v>23</v>
      </c>
      <c r="J2180" s="125" t="s">
        <v>1265</v>
      </c>
    </row>
    <row r="2181" spans="1:10" hidden="1" x14ac:dyDescent="0.2">
      <c r="A2181" s="123" t="s">
        <v>4266</v>
      </c>
      <c r="B2181" s="123" t="s">
        <v>4267</v>
      </c>
      <c r="C2181" s="123" t="s">
        <v>4264</v>
      </c>
      <c r="D2181" s="123" t="s">
        <v>4265</v>
      </c>
      <c r="E2181" s="123" t="s">
        <v>4246</v>
      </c>
      <c r="F2181" s="124">
        <v>264204483</v>
      </c>
      <c r="G2181" s="124">
        <v>264204483</v>
      </c>
      <c r="H2181" s="124">
        <v>264204483</v>
      </c>
      <c r="I2181" s="125" t="s">
        <v>23</v>
      </c>
      <c r="J2181" s="125" t="s">
        <v>1265</v>
      </c>
    </row>
    <row r="2182" spans="1:10" hidden="1" x14ac:dyDescent="0.2">
      <c r="A2182" s="123" t="s">
        <v>4266</v>
      </c>
      <c r="B2182" s="123" t="s">
        <v>4267</v>
      </c>
      <c r="C2182" s="123" t="s">
        <v>4278</v>
      </c>
      <c r="D2182" s="123" t="s">
        <v>4279</v>
      </c>
      <c r="E2182" s="123" t="s">
        <v>4246</v>
      </c>
      <c r="F2182" s="124">
        <v>110784738.56999999</v>
      </c>
      <c r="G2182" s="124">
        <v>27936738.57</v>
      </c>
      <c r="H2182" s="124">
        <v>27936738.57</v>
      </c>
      <c r="I2182" s="125" t="s">
        <v>23</v>
      </c>
      <c r="J2182" s="125" t="s">
        <v>1265</v>
      </c>
    </row>
    <row r="2183" spans="1:10" hidden="1" x14ac:dyDescent="0.2">
      <c r="A2183" s="123" t="s">
        <v>4280</v>
      </c>
      <c r="B2183" s="123" t="s">
        <v>4281</v>
      </c>
      <c r="C2183" s="123" t="s">
        <v>1248</v>
      </c>
      <c r="D2183" s="123" t="s">
        <v>1248</v>
      </c>
      <c r="E2183" s="123" t="s">
        <v>1248</v>
      </c>
      <c r="F2183" s="124">
        <v>148188127136.48001</v>
      </c>
      <c r="G2183" s="124">
        <v>133648975495.49001</v>
      </c>
      <c r="H2183" s="124">
        <v>124348018954.82001</v>
      </c>
      <c r="I2183" s="125"/>
      <c r="J2183" s="125"/>
    </row>
    <row r="2184" spans="1:10" ht="10.5" hidden="1" x14ac:dyDescent="0.25">
      <c r="A2184" s="126" t="s">
        <v>4282</v>
      </c>
      <c r="B2184" s="126" t="s">
        <v>4283</v>
      </c>
      <c r="C2184" s="126" t="s">
        <v>1248</v>
      </c>
      <c r="D2184" s="126" t="s">
        <v>1248</v>
      </c>
      <c r="E2184" s="126" t="s">
        <v>1248</v>
      </c>
      <c r="F2184" s="127">
        <v>396900000</v>
      </c>
      <c r="G2184" s="127">
        <v>381083334</v>
      </c>
      <c r="H2184" s="127">
        <v>340600000</v>
      </c>
      <c r="I2184" s="128" t="s">
        <v>23</v>
      </c>
      <c r="J2184" s="128" t="s">
        <v>10</v>
      </c>
    </row>
    <row r="2185" spans="1:10" hidden="1" x14ac:dyDescent="0.2">
      <c r="A2185" s="123" t="s">
        <v>4284</v>
      </c>
      <c r="B2185" s="123" t="s">
        <v>2559</v>
      </c>
      <c r="C2185" s="123" t="s">
        <v>4285</v>
      </c>
      <c r="D2185" s="123" t="s">
        <v>4286</v>
      </c>
      <c r="E2185" s="123" t="s">
        <v>4246</v>
      </c>
      <c r="F2185" s="124">
        <v>78300000</v>
      </c>
      <c r="G2185" s="124">
        <v>72600000</v>
      </c>
      <c r="H2185" s="124">
        <v>69300000</v>
      </c>
      <c r="I2185" s="125" t="s">
        <v>23</v>
      </c>
      <c r="J2185" s="125" t="s">
        <v>1265</v>
      </c>
    </row>
    <row r="2186" spans="1:10" hidden="1" x14ac:dyDescent="0.2">
      <c r="A2186" s="123" t="s">
        <v>4284</v>
      </c>
      <c r="B2186" s="123" t="s">
        <v>2559</v>
      </c>
      <c r="C2186" s="123" t="s">
        <v>4287</v>
      </c>
      <c r="D2186" s="123" t="s">
        <v>4288</v>
      </c>
      <c r="E2186" s="123" t="s">
        <v>4246</v>
      </c>
      <c r="F2186" s="124">
        <v>0</v>
      </c>
      <c r="G2186" s="124">
        <v>0</v>
      </c>
      <c r="H2186" s="124">
        <v>0</v>
      </c>
      <c r="I2186" s="125" t="s">
        <v>23</v>
      </c>
      <c r="J2186" s="125" t="s">
        <v>1265</v>
      </c>
    </row>
    <row r="2187" spans="1:10" hidden="1" x14ac:dyDescent="0.2">
      <c r="A2187" s="123" t="s">
        <v>4289</v>
      </c>
      <c r="B2187" s="123" t="s">
        <v>1409</v>
      </c>
      <c r="C2187" s="123" t="s">
        <v>1262</v>
      </c>
      <c r="D2187" s="123" t="s">
        <v>1263</v>
      </c>
      <c r="E2187" s="123" t="s">
        <v>4246</v>
      </c>
      <c r="F2187" s="124">
        <v>11900000</v>
      </c>
      <c r="G2187" s="124">
        <v>11850000</v>
      </c>
      <c r="H2187" s="124">
        <v>5400000</v>
      </c>
      <c r="I2187" s="125" t="s">
        <v>23</v>
      </c>
      <c r="J2187" s="125" t="s">
        <v>1265</v>
      </c>
    </row>
    <row r="2188" spans="1:10" hidden="1" x14ac:dyDescent="0.2">
      <c r="A2188" s="123" t="s">
        <v>4289</v>
      </c>
      <c r="B2188" s="123" t="s">
        <v>1409</v>
      </c>
      <c r="C2188" s="123" t="s">
        <v>4285</v>
      </c>
      <c r="D2188" s="123" t="s">
        <v>4286</v>
      </c>
      <c r="E2188" s="123" t="s">
        <v>4246</v>
      </c>
      <c r="F2188" s="124">
        <v>306700000</v>
      </c>
      <c r="G2188" s="124">
        <v>296633334</v>
      </c>
      <c r="H2188" s="124">
        <v>265900000</v>
      </c>
      <c r="I2188" s="125" t="s">
        <v>23</v>
      </c>
      <c r="J2188" s="125" t="s">
        <v>1265</v>
      </c>
    </row>
    <row r="2189" spans="1:10" hidden="1" x14ac:dyDescent="0.2">
      <c r="A2189" s="123" t="s">
        <v>4289</v>
      </c>
      <c r="B2189" s="123" t="s">
        <v>1409</v>
      </c>
      <c r="C2189" s="123" t="s">
        <v>4287</v>
      </c>
      <c r="D2189" s="123" t="s">
        <v>4288</v>
      </c>
      <c r="E2189" s="123" t="s">
        <v>4246</v>
      </c>
      <c r="F2189" s="124">
        <v>0</v>
      </c>
      <c r="G2189" s="124">
        <v>0</v>
      </c>
      <c r="H2189" s="124">
        <v>0</v>
      </c>
      <c r="I2189" s="125" t="s">
        <v>23</v>
      </c>
      <c r="J2189" s="125" t="s">
        <v>1265</v>
      </c>
    </row>
    <row r="2190" spans="1:10" ht="10.5" hidden="1" x14ac:dyDescent="0.25">
      <c r="A2190" s="126" t="s">
        <v>4290</v>
      </c>
      <c r="B2190" s="126" t="s">
        <v>4291</v>
      </c>
      <c r="C2190" s="126" t="s">
        <v>1248</v>
      </c>
      <c r="D2190" s="126" t="s">
        <v>1248</v>
      </c>
      <c r="E2190" s="126" t="s">
        <v>1248</v>
      </c>
      <c r="F2190" s="127">
        <v>105722455832.38</v>
      </c>
      <c r="G2190" s="127">
        <v>92368696034</v>
      </c>
      <c r="H2190" s="127">
        <v>92368696034</v>
      </c>
      <c r="I2190" s="128" t="s">
        <v>23</v>
      </c>
      <c r="J2190" s="128" t="s">
        <v>10</v>
      </c>
    </row>
    <row r="2191" spans="1:10" hidden="1" x14ac:dyDescent="0.2">
      <c r="A2191" s="123" t="s">
        <v>4292</v>
      </c>
      <c r="B2191" s="123" t="s">
        <v>4293</v>
      </c>
      <c r="C2191" s="123" t="s">
        <v>1248</v>
      </c>
      <c r="D2191" s="123" t="s">
        <v>1248</v>
      </c>
      <c r="E2191" s="123" t="s">
        <v>1248</v>
      </c>
      <c r="F2191" s="124">
        <v>1481000000</v>
      </c>
      <c r="G2191" s="124">
        <v>997771457</v>
      </c>
      <c r="H2191" s="124">
        <v>997771457</v>
      </c>
      <c r="I2191" s="125"/>
      <c r="J2191" s="125"/>
    </row>
    <row r="2192" spans="1:10" hidden="1" x14ac:dyDescent="0.2">
      <c r="A2192" s="123" t="s">
        <v>4294</v>
      </c>
      <c r="B2192" s="123" t="s">
        <v>4295</v>
      </c>
      <c r="C2192" s="123" t="s">
        <v>4285</v>
      </c>
      <c r="D2192" s="123" t="s">
        <v>4286</v>
      </c>
      <c r="E2192" s="123" t="s">
        <v>4246</v>
      </c>
      <c r="F2192" s="124">
        <v>1481000000</v>
      </c>
      <c r="G2192" s="124">
        <v>997771457</v>
      </c>
      <c r="H2192" s="124">
        <v>997771457</v>
      </c>
      <c r="I2192" s="125" t="s">
        <v>23</v>
      </c>
      <c r="J2192" s="125" t="s">
        <v>1265</v>
      </c>
    </row>
    <row r="2193" spans="1:10" hidden="1" x14ac:dyDescent="0.2">
      <c r="A2193" s="123" t="s">
        <v>4296</v>
      </c>
      <c r="B2193" s="123" t="s">
        <v>4297</v>
      </c>
      <c r="C2193" s="123" t="s">
        <v>4285</v>
      </c>
      <c r="D2193" s="123" t="s">
        <v>4286</v>
      </c>
      <c r="E2193" s="123" t="s">
        <v>4246</v>
      </c>
      <c r="F2193" s="124">
        <v>245000000</v>
      </c>
      <c r="G2193" s="124">
        <v>222622563</v>
      </c>
      <c r="H2193" s="124">
        <v>222622563</v>
      </c>
      <c r="I2193" s="125" t="s">
        <v>23</v>
      </c>
      <c r="J2193" s="125" t="s">
        <v>1265</v>
      </c>
    </row>
    <row r="2194" spans="1:10" hidden="1" x14ac:dyDescent="0.2">
      <c r="A2194" s="123" t="s">
        <v>4298</v>
      </c>
      <c r="B2194" s="123" t="s">
        <v>4299</v>
      </c>
      <c r="C2194" s="123" t="s">
        <v>1248</v>
      </c>
      <c r="D2194" s="123" t="s">
        <v>1248</v>
      </c>
      <c r="E2194" s="123" t="s">
        <v>1248</v>
      </c>
      <c r="F2194" s="124">
        <v>105477455832.38</v>
      </c>
      <c r="G2194" s="124">
        <v>92146073471</v>
      </c>
      <c r="H2194" s="124">
        <v>92146073471</v>
      </c>
      <c r="I2194" s="125"/>
      <c r="J2194" s="125"/>
    </row>
    <row r="2195" spans="1:10" hidden="1" x14ac:dyDescent="0.2">
      <c r="A2195" s="123" t="s">
        <v>4300</v>
      </c>
      <c r="B2195" s="123" t="s">
        <v>4301</v>
      </c>
      <c r="C2195" s="123" t="s">
        <v>4285</v>
      </c>
      <c r="D2195" s="123" t="s">
        <v>4286</v>
      </c>
      <c r="E2195" s="123" t="s">
        <v>4246</v>
      </c>
      <c r="F2195" s="124">
        <v>2848294077</v>
      </c>
      <c r="G2195" s="124">
        <v>2406937559</v>
      </c>
      <c r="H2195" s="124">
        <v>2406937559</v>
      </c>
      <c r="I2195" s="125" t="s">
        <v>23</v>
      </c>
      <c r="J2195" s="125" t="s">
        <v>1265</v>
      </c>
    </row>
    <row r="2196" spans="1:10" hidden="1" x14ac:dyDescent="0.2">
      <c r="A2196" s="123" t="s">
        <v>4302</v>
      </c>
      <c r="B2196" s="123" t="s">
        <v>4303</v>
      </c>
      <c r="C2196" s="123" t="s">
        <v>4285</v>
      </c>
      <c r="D2196" s="123" t="s">
        <v>4286</v>
      </c>
      <c r="E2196" s="123" t="s">
        <v>4246</v>
      </c>
      <c r="F2196" s="124">
        <v>514833435</v>
      </c>
      <c r="G2196" s="124">
        <v>473349300</v>
      </c>
      <c r="H2196" s="124">
        <v>473349300</v>
      </c>
      <c r="I2196" s="125" t="s">
        <v>23</v>
      </c>
      <c r="J2196" s="125" t="s">
        <v>1265</v>
      </c>
    </row>
    <row r="2197" spans="1:10" hidden="1" x14ac:dyDescent="0.2">
      <c r="A2197" s="123" t="s">
        <v>4304</v>
      </c>
      <c r="B2197" s="123" t="s">
        <v>4305</v>
      </c>
      <c r="C2197" s="123" t="s">
        <v>1248</v>
      </c>
      <c r="D2197" s="123" t="s">
        <v>1248</v>
      </c>
      <c r="E2197" s="123" t="s">
        <v>1248</v>
      </c>
      <c r="F2197" s="124">
        <v>84812886536.380005</v>
      </c>
      <c r="G2197" s="124">
        <v>74823533230</v>
      </c>
      <c r="H2197" s="124">
        <v>74823533230</v>
      </c>
      <c r="I2197" s="125"/>
      <c r="J2197" s="125"/>
    </row>
    <row r="2198" spans="1:10" hidden="1" x14ac:dyDescent="0.2">
      <c r="A2198" s="123" t="s">
        <v>4306</v>
      </c>
      <c r="B2198" s="123" t="s">
        <v>4307</v>
      </c>
      <c r="C2198" s="123" t="s">
        <v>1248</v>
      </c>
      <c r="D2198" s="123" t="s">
        <v>1248</v>
      </c>
      <c r="E2198" s="123" t="s">
        <v>1248</v>
      </c>
      <c r="F2198" s="124">
        <v>83331886536.380005</v>
      </c>
      <c r="G2198" s="124">
        <v>73825761773</v>
      </c>
      <c r="H2198" s="124">
        <v>73825761773</v>
      </c>
      <c r="I2198" s="125"/>
      <c r="J2198" s="125"/>
    </row>
    <row r="2199" spans="1:10" hidden="1" x14ac:dyDescent="0.2">
      <c r="A2199" s="123" t="s">
        <v>4308</v>
      </c>
      <c r="B2199" s="123" t="s">
        <v>4309</v>
      </c>
      <c r="C2199" s="123" t="s">
        <v>1248</v>
      </c>
      <c r="D2199" s="123" t="s">
        <v>1248</v>
      </c>
      <c r="E2199" s="123" t="s">
        <v>1248</v>
      </c>
      <c r="F2199" s="124">
        <v>76994336115.380005</v>
      </c>
      <c r="G2199" s="124">
        <v>67923774655</v>
      </c>
      <c r="H2199" s="124">
        <v>67923774655</v>
      </c>
      <c r="I2199" s="125"/>
      <c r="J2199" s="125"/>
    </row>
    <row r="2200" spans="1:10" hidden="1" x14ac:dyDescent="0.2">
      <c r="A2200" s="123" t="s">
        <v>4310</v>
      </c>
      <c r="B2200" s="123" t="s">
        <v>4311</v>
      </c>
      <c r="C2200" s="123" t="s">
        <v>4285</v>
      </c>
      <c r="D2200" s="123" t="s">
        <v>4286</v>
      </c>
      <c r="E2200" s="123" t="s">
        <v>4246</v>
      </c>
      <c r="F2200" s="124">
        <v>62756017833</v>
      </c>
      <c r="G2200" s="124">
        <v>56804655029</v>
      </c>
      <c r="H2200" s="124">
        <v>56804655029</v>
      </c>
      <c r="I2200" s="125" t="s">
        <v>23</v>
      </c>
      <c r="J2200" s="125" t="s">
        <v>1265</v>
      </c>
    </row>
    <row r="2201" spans="1:10" hidden="1" x14ac:dyDescent="0.2">
      <c r="A2201" s="123" t="s">
        <v>4310</v>
      </c>
      <c r="B2201" s="123" t="s">
        <v>4311</v>
      </c>
      <c r="C2201" s="123" t="s">
        <v>4312</v>
      </c>
      <c r="D2201" s="123" t="s">
        <v>4313</v>
      </c>
      <c r="E2201" s="123" t="s">
        <v>4246</v>
      </c>
      <c r="F2201" s="124">
        <v>1392680325.3800001</v>
      </c>
      <c r="G2201" s="124">
        <v>1105015643</v>
      </c>
      <c r="H2201" s="124">
        <v>1105015643</v>
      </c>
      <c r="I2201" s="125" t="s">
        <v>23</v>
      </c>
      <c r="J2201" s="125" t="s">
        <v>1265</v>
      </c>
    </row>
    <row r="2202" spans="1:10" hidden="1" x14ac:dyDescent="0.2">
      <c r="A2202" s="123" t="s">
        <v>4314</v>
      </c>
      <c r="B2202" s="123" t="s">
        <v>4315</v>
      </c>
      <c r="C2202" s="123" t="s">
        <v>4285</v>
      </c>
      <c r="D2202" s="123" t="s">
        <v>4286</v>
      </c>
      <c r="E2202" s="123" t="s">
        <v>4246</v>
      </c>
      <c r="F2202" s="124">
        <v>5808821865</v>
      </c>
      <c r="G2202" s="124">
        <v>4785262396</v>
      </c>
      <c r="H2202" s="124">
        <v>4785262396</v>
      </c>
      <c r="I2202" s="125" t="s">
        <v>23</v>
      </c>
      <c r="J2202" s="125" t="s">
        <v>1265</v>
      </c>
    </row>
    <row r="2203" spans="1:10" hidden="1" x14ac:dyDescent="0.2">
      <c r="A2203" s="123" t="s">
        <v>4316</v>
      </c>
      <c r="B2203" s="123" t="s">
        <v>4317</v>
      </c>
      <c r="C2203" s="123" t="s">
        <v>4285</v>
      </c>
      <c r="D2203" s="123" t="s">
        <v>4286</v>
      </c>
      <c r="E2203" s="123" t="s">
        <v>4246</v>
      </c>
      <c r="F2203" s="124">
        <v>6344323529</v>
      </c>
      <c r="G2203" s="124">
        <v>5029453207</v>
      </c>
      <c r="H2203" s="124">
        <v>5029453207</v>
      </c>
      <c r="I2203" s="125" t="s">
        <v>23</v>
      </c>
      <c r="J2203" s="125" t="s">
        <v>1265</v>
      </c>
    </row>
    <row r="2204" spans="1:10" hidden="1" x14ac:dyDescent="0.2">
      <c r="A2204" s="123" t="s">
        <v>4316</v>
      </c>
      <c r="B2204" s="123" t="s">
        <v>4317</v>
      </c>
      <c r="C2204" s="123" t="s">
        <v>1262</v>
      </c>
      <c r="D2204" s="123" t="s">
        <v>1263</v>
      </c>
      <c r="E2204" s="123" t="s">
        <v>4246</v>
      </c>
      <c r="F2204" s="124">
        <v>692492563</v>
      </c>
      <c r="G2204" s="124">
        <v>199388380</v>
      </c>
      <c r="H2204" s="124">
        <v>199388380</v>
      </c>
      <c r="I2204" s="125" t="s">
        <v>23</v>
      </c>
      <c r="J2204" s="125" t="s">
        <v>1265</v>
      </c>
    </row>
    <row r="2205" spans="1:10" hidden="1" x14ac:dyDescent="0.2">
      <c r="A2205" s="123" t="s">
        <v>4318</v>
      </c>
      <c r="B2205" s="123" t="s">
        <v>4319</v>
      </c>
      <c r="C2205" s="123" t="s">
        <v>1248</v>
      </c>
      <c r="D2205" s="123" t="s">
        <v>1248</v>
      </c>
      <c r="E2205" s="123" t="s">
        <v>1248</v>
      </c>
      <c r="F2205" s="124">
        <v>2177770085</v>
      </c>
      <c r="G2205" s="124">
        <v>1957193417</v>
      </c>
      <c r="H2205" s="124">
        <v>1957193417</v>
      </c>
      <c r="I2205" s="125"/>
      <c r="J2205" s="125"/>
    </row>
    <row r="2206" spans="1:10" hidden="1" x14ac:dyDescent="0.2">
      <c r="A2206" s="123" t="s">
        <v>4320</v>
      </c>
      <c r="B2206" s="123" t="s">
        <v>4321</v>
      </c>
      <c r="C2206" s="123" t="s">
        <v>4285</v>
      </c>
      <c r="D2206" s="123" t="s">
        <v>4286</v>
      </c>
      <c r="E2206" s="123" t="s">
        <v>4246</v>
      </c>
      <c r="F2206" s="124">
        <v>2045095929</v>
      </c>
      <c r="G2206" s="124">
        <v>1860974872</v>
      </c>
      <c r="H2206" s="124">
        <v>1860974872</v>
      </c>
      <c r="I2206" s="125" t="s">
        <v>23</v>
      </c>
      <c r="J2206" s="125" t="s">
        <v>1265</v>
      </c>
    </row>
    <row r="2207" spans="1:10" hidden="1" x14ac:dyDescent="0.2">
      <c r="A2207" s="123" t="s">
        <v>4322</v>
      </c>
      <c r="B2207" s="123" t="s">
        <v>4323</v>
      </c>
      <c r="C2207" s="123" t="s">
        <v>4285</v>
      </c>
      <c r="D2207" s="123" t="s">
        <v>4286</v>
      </c>
      <c r="E2207" s="123" t="s">
        <v>4246</v>
      </c>
      <c r="F2207" s="124">
        <v>132674156</v>
      </c>
      <c r="G2207" s="124">
        <v>96218545</v>
      </c>
      <c r="H2207" s="124">
        <v>96218545</v>
      </c>
      <c r="I2207" s="125" t="s">
        <v>23</v>
      </c>
      <c r="J2207" s="125" t="s">
        <v>1265</v>
      </c>
    </row>
    <row r="2208" spans="1:10" hidden="1" x14ac:dyDescent="0.2">
      <c r="A2208" s="123" t="s">
        <v>4324</v>
      </c>
      <c r="B2208" s="123" t="s">
        <v>4325</v>
      </c>
      <c r="C2208" s="123" t="s">
        <v>4285</v>
      </c>
      <c r="D2208" s="123" t="s">
        <v>4286</v>
      </c>
      <c r="E2208" s="123" t="s">
        <v>4246</v>
      </c>
      <c r="F2208" s="124">
        <v>66337078</v>
      </c>
      <c r="G2208" s="124">
        <v>63679564</v>
      </c>
      <c r="H2208" s="124">
        <v>63679564</v>
      </c>
      <c r="I2208" s="125" t="s">
        <v>23</v>
      </c>
      <c r="J2208" s="125" t="s">
        <v>1265</v>
      </c>
    </row>
    <row r="2209" spans="1:10" hidden="1" x14ac:dyDescent="0.2">
      <c r="A2209" s="123" t="s">
        <v>4326</v>
      </c>
      <c r="B2209" s="123" t="s">
        <v>4327</v>
      </c>
      <c r="C2209" s="123" t="s">
        <v>4285</v>
      </c>
      <c r="D2209" s="123" t="s">
        <v>4286</v>
      </c>
      <c r="E2209" s="123" t="s">
        <v>4246</v>
      </c>
      <c r="F2209" s="124">
        <v>209216939</v>
      </c>
      <c r="G2209" s="124">
        <v>102931855</v>
      </c>
      <c r="H2209" s="124">
        <v>102931855</v>
      </c>
      <c r="I2209" s="125" t="s">
        <v>23</v>
      </c>
      <c r="J2209" s="125" t="s">
        <v>1265</v>
      </c>
    </row>
    <row r="2210" spans="1:10" hidden="1" x14ac:dyDescent="0.2">
      <c r="A2210" s="123" t="s">
        <v>4328</v>
      </c>
      <c r="B2210" s="123" t="s">
        <v>4329</v>
      </c>
      <c r="C2210" s="123" t="s">
        <v>4285</v>
      </c>
      <c r="D2210" s="123" t="s">
        <v>4286</v>
      </c>
      <c r="E2210" s="123" t="s">
        <v>4246</v>
      </c>
      <c r="F2210" s="124">
        <v>3147590145</v>
      </c>
      <c r="G2210" s="124">
        <v>3080898243</v>
      </c>
      <c r="H2210" s="124">
        <v>3080898243</v>
      </c>
      <c r="I2210" s="125" t="s">
        <v>23</v>
      </c>
      <c r="J2210" s="125" t="s">
        <v>1265</v>
      </c>
    </row>
    <row r="2211" spans="1:10" hidden="1" x14ac:dyDescent="0.2">
      <c r="A2211" s="123" t="s">
        <v>4330</v>
      </c>
      <c r="B2211" s="123" t="s">
        <v>4331</v>
      </c>
      <c r="C2211" s="123" t="s">
        <v>4285</v>
      </c>
      <c r="D2211" s="123" t="s">
        <v>4286</v>
      </c>
      <c r="E2211" s="123" t="s">
        <v>4246</v>
      </c>
      <c r="F2211" s="124">
        <v>676636174</v>
      </c>
      <c r="G2211" s="124">
        <v>640184558</v>
      </c>
      <c r="H2211" s="124">
        <v>640184558</v>
      </c>
      <c r="I2211" s="125" t="s">
        <v>23</v>
      </c>
      <c r="J2211" s="125" t="s">
        <v>1265</v>
      </c>
    </row>
    <row r="2212" spans="1:10" hidden="1" x14ac:dyDescent="0.2">
      <c r="A2212" s="123" t="s">
        <v>4332</v>
      </c>
      <c r="B2212" s="123" t="s">
        <v>4333</v>
      </c>
      <c r="C2212" s="123" t="s">
        <v>1248</v>
      </c>
      <c r="D2212" s="123" t="s">
        <v>1248</v>
      </c>
      <c r="E2212" s="123" t="s">
        <v>1248</v>
      </c>
      <c r="F2212" s="124">
        <v>1731766248</v>
      </c>
      <c r="G2212" s="124">
        <v>352016265</v>
      </c>
      <c r="H2212" s="124">
        <v>352016265</v>
      </c>
      <c r="I2212" s="125"/>
      <c r="J2212" s="125"/>
    </row>
    <row r="2213" spans="1:10" hidden="1" x14ac:dyDescent="0.2">
      <c r="A2213" s="123" t="s">
        <v>4334</v>
      </c>
      <c r="B2213" s="123" t="s">
        <v>4335</v>
      </c>
      <c r="C2213" s="123" t="s">
        <v>4285</v>
      </c>
      <c r="D2213" s="123" t="s">
        <v>4286</v>
      </c>
      <c r="E2213" s="123" t="s">
        <v>4246</v>
      </c>
      <c r="F2213" s="124">
        <v>1170270354</v>
      </c>
      <c r="G2213" s="124">
        <v>120229017</v>
      </c>
      <c r="H2213" s="124">
        <v>120229017</v>
      </c>
      <c r="I2213" s="125" t="s">
        <v>23</v>
      </c>
      <c r="J2213" s="125" t="s">
        <v>1265</v>
      </c>
    </row>
    <row r="2214" spans="1:10" hidden="1" x14ac:dyDescent="0.2">
      <c r="A2214" s="123" t="s">
        <v>4336</v>
      </c>
      <c r="B2214" s="123" t="s">
        <v>4337</v>
      </c>
      <c r="C2214" s="123" t="s">
        <v>4285</v>
      </c>
      <c r="D2214" s="123" t="s">
        <v>4286</v>
      </c>
      <c r="E2214" s="123" t="s">
        <v>4246</v>
      </c>
      <c r="F2214" s="124">
        <v>561495894</v>
      </c>
      <c r="G2214" s="124">
        <v>231787248</v>
      </c>
      <c r="H2214" s="124">
        <v>231787248</v>
      </c>
      <c r="I2214" s="125" t="s">
        <v>23</v>
      </c>
      <c r="J2214" s="125" t="s">
        <v>1265</v>
      </c>
    </row>
    <row r="2215" spans="1:10" hidden="1" x14ac:dyDescent="0.2">
      <c r="A2215" s="123" t="s">
        <v>4338</v>
      </c>
      <c r="B2215" s="123" t="s">
        <v>4339</v>
      </c>
      <c r="C2215" s="123" t="s">
        <v>1262</v>
      </c>
      <c r="D2215" s="123" t="s">
        <v>1263</v>
      </c>
      <c r="E2215" s="123" t="s">
        <v>4246</v>
      </c>
      <c r="F2215" s="124">
        <v>20000000</v>
      </c>
      <c r="G2215" s="124">
        <v>19452156</v>
      </c>
      <c r="H2215" s="124">
        <v>19452156</v>
      </c>
      <c r="I2215" s="125" t="s">
        <v>23</v>
      </c>
      <c r="J2215" s="125" t="s">
        <v>1265</v>
      </c>
    </row>
    <row r="2216" spans="1:10" hidden="1" x14ac:dyDescent="0.2">
      <c r="A2216" s="123" t="s">
        <v>4338</v>
      </c>
      <c r="B2216" s="123" t="s">
        <v>4339</v>
      </c>
      <c r="C2216" s="123" t="s">
        <v>4285</v>
      </c>
      <c r="D2216" s="123" t="s">
        <v>4286</v>
      </c>
      <c r="E2216" s="123" t="s">
        <v>4246</v>
      </c>
      <c r="F2216" s="124">
        <v>40000000</v>
      </c>
      <c r="G2216" s="124">
        <v>37647325</v>
      </c>
      <c r="H2216" s="124">
        <v>37647325</v>
      </c>
      <c r="I2216" s="125" t="s">
        <v>23</v>
      </c>
      <c r="J2216" s="125" t="s">
        <v>1265</v>
      </c>
    </row>
    <row r="2217" spans="1:10" hidden="1" x14ac:dyDescent="0.2">
      <c r="A2217" s="123" t="s">
        <v>4340</v>
      </c>
      <c r="B2217" s="123" t="s">
        <v>4341</v>
      </c>
      <c r="C2217" s="123" t="s">
        <v>1248</v>
      </c>
      <c r="D2217" s="123" t="s">
        <v>1248</v>
      </c>
      <c r="E2217" s="123" t="s">
        <v>1248</v>
      </c>
      <c r="F2217" s="124">
        <v>17301441784</v>
      </c>
      <c r="G2217" s="124">
        <v>14442253382</v>
      </c>
      <c r="H2217" s="124">
        <v>14442253382</v>
      </c>
      <c r="I2217" s="125"/>
      <c r="J2217" s="125"/>
    </row>
    <row r="2218" spans="1:10" hidden="1" x14ac:dyDescent="0.2">
      <c r="A2218" s="123" t="s">
        <v>4342</v>
      </c>
      <c r="B2218" s="123" t="s">
        <v>4343</v>
      </c>
      <c r="C2218" s="123" t="s">
        <v>1248</v>
      </c>
      <c r="D2218" s="123" t="s">
        <v>1248</v>
      </c>
      <c r="E2218" s="123" t="s">
        <v>1248</v>
      </c>
      <c r="F2218" s="124">
        <v>2843823898</v>
      </c>
      <c r="G2218" s="124">
        <v>2722192138</v>
      </c>
      <c r="H2218" s="124">
        <v>2722192138</v>
      </c>
      <c r="I2218" s="125"/>
      <c r="J2218" s="125"/>
    </row>
    <row r="2219" spans="1:10" hidden="1" x14ac:dyDescent="0.2">
      <c r="A2219" s="123" t="s">
        <v>4344</v>
      </c>
      <c r="B2219" s="123" t="s">
        <v>4345</v>
      </c>
      <c r="C2219" s="123" t="s">
        <v>4285</v>
      </c>
      <c r="D2219" s="123" t="s">
        <v>4286</v>
      </c>
      <c r="E2219" s="123" t="s">
        <v>4246</v>
      </c>
      <c r="F2219" s="124">
        <v>2174039179</v>
      </c>
      <c r="G2219" s="124">
        <v>2165455338</v>
      </c>
      <c r="H2219" s="124">
        <v>2165455338</v>
      </c>
      <c r="I2219" s="125" t="s">
        <v>23</v>
      </c>
      <c r="J2219" s="125" t="s">
        <v>1265</v>
      </c>
    </row>
    <row r="2220" spans="1:10" hidden="1" x14ac:dyDescent="0.2">
      <c r="A2220" s="123" t="s">
        <v>4346</v>
      </c>
      <c r="B2220" s="123" t="s">
        <v>4347</v>
      </c>
      <c r="C2220" s="123" t="s">
        <v>4285</v>
      </c>
      <c r="D2220" s="123" t="s">
        <v>4286</v>
      </c>
      <c r="E2220" s="123" t="s">
        <v>4246</v>
      </c>
      <c r="F2220" s="124">
        <v>669784719</v>
      </c>
      <c r="G2220" s="124">
        <v>556736800</v>
      </c>
      <c r="H2220" s="124">
        <v>556736800</v>
      </c>
      <c r="I2220" s="125" t="s">
        <v>23</v>
      </c>
      <c r="J2220" s="125" t="s">
        <v>1265</v>
      </c>
    </row>
    <row r="2221" spans="1:10" hidden="1" x14ac:dyDescent="0.2">
      <c r="A2221" s="123" t="s">
        <v>4348</v>
      </c>
      <c r="B2221" s="123" t="s">
        <v>4349</v>
      </c>
      <c r="C2221" s="123" t="s">
        <v>4285</v>
      </c>
      <c r="D2221" s="123" t="s">
        <v>4286</v>
      </c>
      <c r="E2221" s="123" t="s">
        <v>4246</v>
      </c>
      <c r="F2221" s="124">
        <v>0</v>
      </c>
      <c r="G2221" s="124">
        <v>0</v>
      </c>
      <c r="H2221" s="124">
        <v>0</v>
      </c>
      <c r="I2221" s="125" t="s">
        <v>23</v>
      </c>
      <c r="J2221" s="125" t="s">
        <v>1265</v>
      </c>
    </row>
    <row r="2222" spans="1:10" hidden="1" x14ac:dyDescent="0.2">
      <c r="A2222" s="123" t="s">
        <v>4350</v>
      </c>
      <c r="B2222" s="123" t="s">
        <v>4351</v>
      </c>
      <c r="C2222" s="123" t="s">
        <v>1248</v>
      </c>
      <c r="D2222" s="123" t="s">
        <v>1248</v>
      </c>
      <c r="E2222" s="123" t="s">
        <v>1248</v>
      </c>
      <c r="F2222" s="124">
        <v>6823815124</v>
      </c>
      <c r="G2222" s="124">
        <v>4709027744</v>
      </c>
      <c r="H2222" s="124">
        <v>4709027744</v>
      </c>
      <c r="I2222" s="125"/>
      <c r="J2222" s="125"/>
    </row>
    <row r="2223" spans="1:10" hidden="1" x14ac:dyDescent="0.2">
      <c r="A2223" s="123" t="s">
        <v>4352</v>
      </c>
      <c r="B2223" s="123" t="s">
        <v>4353</v>
      </c>
      <c r="C2223" s="123" t="s">
        <v>4285</v>
      </c>
      <c r="D2223" s="123" t="s">
        <v>4286</v>
      </c>
      <c r="E2223" s="123" t="s">
        <v>4246</v>
      </c>
      <c r="F2223" s="124">
        <v>6151771815</v>
      </c>
      <c r="G2223" s="124">
        <v>4702513043</v>
      </c>
      <c r="H2223" s="124">
        <v>4702513043</v>
      </c>
      <c r="I2223" s="125" t="s">
        <v>23</v>
      </c>
      <c r="J2223" s="125" t="s">
        <v>1265</v>
      </c>
    </row>
    <row r="2224" spans="1:10" hidden="1" x14ac:dyDescent="0.2">
      <c r="A2224" s="123" t="s">
        <v>4354</v>
      </c>
      <c r="B2224" s="123" t="s">
        <v>4355</v>
      </c>
      <c r="C2224" s="123" t="s">
        <v>4285</v>
      </c>
      <c r="D2224" s="123" t="s">
        <v>4286</v>
      </c>
      <c r="E2224" s="123" t="s">
        <v>4246</v>
      </c>
      <c r="F2224" s="124">
        <v>672043309</v>
      </c>
      <c r="G2224" s="124">
        <v>6514701</v>
      </c>
      <c r="H2224" s="124">
        <v>6514701</v>
      </c>
      <c r="I2224" s="125" t="s">
        <v>23</v>
      </c>
      <c r="J2224" s="125" t="s">
        <v>1265</v>
      </c>
    </row>
    <row r="2225" spans="1:10" hidden="1" x14ac:dyDescent="0.2">
      <c r="A2225" s="123" t="s">
        <v>4356</v>
      </c>
      <c r="B2225" s="123" t="s">
        <v>4357</v>
      </c>
      <c r="C2225" s="123" t="s">
        <v>4285</v>
      </c>
      <c r="D2225" s="123" t="s">
        <v>4286</v>
      </c>
      <c r="E2225" s="123" t="s">
        <v>4246</v>
      </c>
      <c r="F2225" s="124">
        <v>3321301002</v>
      </c>
      <c r="G2225" s="124">
        <v>3065827300</v>
      </c>
      <c r="H2225" s="124">
        <v>3065827300</v>
      </c>
      <c r="I2225" s="125" t="s">
        <v>23</v>
      </c>
      <c r="J2225" s="125" t="s">
        <v>1265</v>
      </c>
    </row>
    <row r="2226" spans="1:10" hidden="1" x14ac:dyDescent="0.2">
      <c r="A2226" s="123" t="s">
        <v>4358</v>
      </c>
      <c r="B2226" s="123" t="s">
        <v>4359</v>
      </c>
      <c r="C2226" s="123" t="s">
        <v>4285</v>
      </c>
      <c r="D2226" s="123" t="s">
        <v>4286</v>
      </c>
      <c r="E2226" s="123" t="s">
        <v>4246</v>
      </c>
      <c r="F2226" s="124">
        <v>136952046</v>
      </c>
      <c r="G2226" s="124">
        <v>110282700</v>
      </c>
      <c r="H2226" s="124">
        <v>110282700</v>
      </c>
      <c r="I2226" s="125" t="s">
        <v>23</v>
      </c>
      <c r="J2226" s="125" t="s">
        <v>1265</v>
      </c>
    </row>
    <row r="2227" spans="1:10" hidden="1" x14ac:dyDescent="0.2">
      <c r="A2227" s="123" t="s">
        <v>4360</v>
      </c>
      <c r="B2227" s="123" t="s">
        <v>4361</v>
      </c>
      <c r="C2227" s="123" t="s">
        <v>4285</v>
      </c>
      <c r="D2227" s="123" t="s">
        <v>4286</v>
      </c>
      <c r="E2227" s="123" t="s">
        <v>4246</v>
      </c>
      <c r="F2227" s="124">
        <v>2495456427</v>
      </c>
      <c r="G2227" s="124">
        <v>2299629800</v>
      </c>
      <c r="H2227" s="124">
        <v>2299629800</v>
      </c>
      <c r="I2227" s="125" t="s">
        <v>23</v>
      </c>
      <c r="J2227" s="125" t="s">
        <v>1265</v>
      </c>
    </row>
    <row r="2228" spans="1:10" hidden="1" x14ac:dyDescent="0.2">
      <c r="A2228" s="123" t="s">
        <v>4362</v>
      </c>
      <c r="B2228" s="123" t="s">
        <v>4363</v>
      </c>
      <c r="C2228" s="123" t="s">
        <v>4285</v>
      </c>
      <c r="D2228" s="123" t="s">
        <v>4286</v>
      </c>
      <c r="E2228" s="123" t="s">
        <v>4246</v>
      </c>
      <c r="F2228" s="124">
        <v>421483169</v>
      </c>
      <c r="G2228" s="124">
        <v>384078400</v>
      </c>
      <c r="H2228" s="124">
        <v>384078400</v>
      </c>
      <c r="I2228" s="125" t="s">
        <v>23</v>
      </c>
      <c r="J2228" s="125" t="s">
        <v>1265</v>
      </c>
    </row>
    <row r="2229" spans="1:10" hidden="1" x14ac:dyDescent="0.2">
      <c r="A2229" s="123" t="s">
        <v>4364</v>
      </c>
      <c r="B2229" s="123" t="s">
        <v>4365</v>
      </c>
      <c r="C2229" s="123" t="s">
        <v>4285</v>
      </c>
      <c r="D2229" s="123" t="s">
        <v>4286</v>
      </c>
      <c r="E2229" s="123" t="s">
        <v>4246</v>
      </c>
      <c r="F2229" s="124">
        <v>421483169</v>
      </c>
      <c r="G2229" s="124">
        <v>384078400</v>
      </c>
      <c r="H2229" s="124">
        <v>384078400</v>
      </c>
      <c r="I2229" s="125" t="s">
        <v>23</v>
      </c>
      <c r="J2229" s="125" t="s">
        <v>1265</v>
      </c>
    </row>
    <row r="2230" spans="1:10" hidden="1" x14ac:dyDescent="0.2">
      <c r="A2230" s="123" t="s">
        <v>4366</v>
      </c>
      <c r="B2230" s="123" t="s">
        <v>4367</v>
      </c>
      <c r="C2230" s="123" t="s">
        <v>4285</v>
      </c>
      <c r="D2230" s="123" t="s">
        <v>4286</v>
      </c>
      <c r="E2230" s="123" t="s">
        <v>4246</v>
      </c>
      <c r="F2230" s="124">
        <v>837126949</v>
      </c>
      <c r="G2230" s="124">
        <v>767136900</v>
      </c>
      <c r="H2230" s="124">
        <v>767136900</v>
      </c>
      <c r="I2230" s="125" t="s">
        <v>23</v>
      </c>
      <c r="J2230" s="125" t="s">
        <v>1265</v>
      </c>
    </row>
    <row r="2231" spans="1:10" ht="10.5" hidden="1" x14ac:dyDescent="0.25">
      <c r="A2231" s="126" t="s">
        <v>4368</v>
      </c>
      <c r="B2231" s="126" t="s">
        <v>4369</v>
      </c>
      <c r="C2231" s="126" t="s">
        <v>1248</v>
      </c>
      <c r="D2231" s="126" t="s">
        <v>1248</v>
      </c>
      <c r="E2231" s="126" t="s">
        <v>1248</v>
      </c>
      <c r="F2231" s="127">
        <v>23515965553.099998</v>
      </c>
      <c r="G2231" s="127">
        <v>23228878584</v>
      </c>
      <c r="H2231" s="127">
        <v>19158492779.330002</v>
      </c>
      <c r="I2231" s="128" t="s">
        <v>23</v>
      </c>
      <c r="J2231" s="128" t="s">
        <v>10</v>
      </c>
    </row>
    <row r="2232" spans="1:10" hidden="1" x14ac:dyDescent="0.2">
      <c r="A2232" s="123" t="s">
        <v>4370</v>
      </c>
      <c r="B2232" s="123" t="s">
        <v>1618</v>
      </c>
      <c r="C2232" s="123" t="s">
        <v>4285</v>
      </c>
      <c r="D2232" s="123" t="s">
        <v>4286</v>
      </c>
      <c r="E2232" s="123" t="s">
        <v>4246</v>
      </c>
      <c r="F2232" s="124">
        <v>388700000</v>
      </c>
      <c r="G2232" s="124">
        <v>381760000</v>
      </c>
      <c r="H2232" s="124">
        <v>327700000</v>
      </c>
      <c r="I2232" s="125" t="s">
        <v>23</v>
      </c>
      <c r="J2232" s="125" t="s">
        <v>1265</v>
      </c>
    </row>
    <row r="2233" spans="1:10" hidden="1" x14ac:dyDescent="0.2">
      <c r="A2233" s="123" t="s">
        <v>4371</v>
      </c>
      <c r="B2233" s="123" t="s">
        <v>1391</v>
      </c>
      <c r="C2233" s="123" t="s">
        <v>4285</v>
      </c>
      <c r="D2233" s="123" t="s">
        <v>4286</v>
      </c>
      <c r="E2233" s="123" t="s">
        <v>4246</v>
      </c>
      <c r="F2233" s="124">
        <v>325769075</v>
      </c>
      <c r="G2233" s="124">
        <v>313086667</v>
      </c>
      <c r="H2233" s="124">
        <v>241086667</v>
      </c>
      <c r="I2233" s="125" t="s">
        <v>23</v>
      </c>
      <c r="J2233" s="125" t="s">
        <v>1265</v>
      </c>
    </row>
    <row r="2234" spans="1:10" hidden="1" x14ac:dyDescent="0.2">
      <c r="A2234" s="123" t="s">
        <v>4371</v>
      </c>
      <c r="B2234" s="123" t="s">
        <v>1391</v>
      </c>
      <c r="C2234" s="123" t="s">
        <v>1262</v>
      </c>
      <c r="D2234" s="123" t="s">
        <v>1263</v>
      </c>
      <c r="E2234" s="123" t="s">
        <v>4246</v>
      </c>
      <c r="F2234" s="124">
        <v>94538164</v>
      </c>
      <c r="G2234" s="124">
        <v>89066667</v>
      </c>
      <c r="H2234" s="124">
        <v>30000000</v>
      </c>
      <c r="I2234" s="125" t="s">
        <v>23</v>
      </c>
      <c r="J2234" s="125" t="s">
        <v>1265</v>
      </c>
    </row>
    <row r="2235" spans="1:10" hidden="1" x14ac:dyDescent="0.2">
      <c r="A2235" s="123" t="s">
        <v>4372</v>
      </c>
      <c r="B2235" s="123" t="s">
        <v>1431</v>
      </c>
      <c r="C2235" s="123" t="s">
        <v>1262</v>
      </c>
      <c r="D2235" s="123" t="s">
        <v>1263</v>
      </c>
      <c r="E2235" s="123" t="s">
        <v>4246</v>
      </c>
      <c r="F2235" s="124">
        <v>20000000</v>
      </c>
      <c r="G2235" s="124">
        <v>12666667</v>
      </c>
      <c r="H2235" s="124">
        <v>0</v>
      </c>
      <c r="I2235" s="125" t="s">
        <v>23</v>
      </c>
      <c r="J2235" s="125" t="s">
        <v>1265</v>
      </c>
    </row>
    <row r="2236" spans="1:10" hidden="1" x14ac:dyDescent="0.2">
      <c r="A2236" s="123" t="s">
        <v>4372</v>
      </c>
      <c r="B2236" s="123" t="s">
        <v>1431</v>
      </c>
      <c r="C2236" s="123" t="s">
        <v>4285</v>
      </c>
      <c r="D2236" s="123" t="s">
        <v>4286</v>
      </c>
      <c r="E2236" s="123" t="s">
        <v>4246</v>
      </c>
      <c r="F2236" s="124">
        <v>266011211</v>
      </c>
      <c r="G2236" s="124">
        <v>266000000</v>
      </c>
      <c r="H2236" s="124">
        <v>236000000</v>
      </c>
      <c r="I2236" s="125" t="s">
        <v>23</v>
      </c>
      <c r="J2236" s="125" t="s">
        <v>1265</v>
      </c>
    </row>
    <row r="2237" spans="1:10" hidden="1" x14ac:dyDescent="0.2">
      <c r="A2237" s="123" t="s">
        <v>4373</v>
      </c>
      <c r="B2237" s="123" t="s">
        <v>4374</v>
      </c>
      <c r="C2237" s="123" t="s">
        <v>4312</v>
      </c>
      <c r="D2237" s="123" t="s">
        <v>4313</v>
      </c>
      <c r="E2237" s="123" t="s">
        <v>4246</v>
      </c>
      <c r="F2237" s="124">
        <v>24422538</v>
      </c>
      <c r="G2237" s="124">
        <v>0</v>
      </c>
      <c r="H2237" s="124">
        <v>0</v>
      </c>
      <c r="I2237" s="125" t="s">
        <v>23</v>
      </c>
      <c r="J2237" s="125" t="s">
        <v>1265</v>
      </c>
    </row>
    <row r="2238" spans="1:10" hidden="1" x14ac:dyDescent="0.2">
      <c r="A2238" s="123" t="s">
        <v>4375</v>
      </c>
      <c r="B2238" s="123" t="s">
        <v>4376</v>
      </c>
      <c r="C2238" s="123" t="s">
        <v>4285</v>
      </c>
      <c r="D2238" s="123" t="s">
        <v>4286</v>
      </c>
      <c r="E2238" s="123" t="s">
        <v>4246</v>
      </c>
      <c r="F2238" s="124">
        <v>50400000</v>
      </c>
      <c r="G2238" s="124">
        <v>45600000</v>
      </c>
      <c r="H2238" s="124">
        <v>36000000</v>
      </c>
      <c r="I2238" s="125" t="s">
        <v>23</v>
      </c>
      <c r="J2238" s="125" t="s">
        <v>1265</v>
      </c>
    </row>
    <row r="2239" spans="1:10" hidden="1" x14ac:dyDescent="0.2">
      <c r="A2239" s="123" t="s">
        <v>4377</v>
      </c>
      <c r="B2239" s="123" t="s">
        <v>1772</v>
      </c>
      <c r="C2239" s="123" t="s">
        <v>4285</v>
      </c>
      <c r="D2239" s="123" t="s">
        <v>4286</v>
      </c>
      <c r="E2239" s="123" t="s">
        <v>4246</v>
      </c>
      <c r="F2239" s="124">
        <v>188859777</v>
      </c>
      <c r="G2239" s="124">
        <v>179600000</v>
      </c>
      <c r="H2239" s="124">
        <v>148800000</v>
      </c>
      <c r="I2239" s="125" t="s">
        <v>23</v>
      </c>
      <c r="J2239" s="125" t="s">
        <v>1265</v>
      </c>
    </row>
    <row r="2240" spans="1:10" hidden="1" x14ac:dyDescent="0.2">
      <c r="A2240" s="123" t="s">
        <v>4378</v>
      </c>
      <c r="B2240" s="123" t="s">
        <v>1620</v>
      </c>
      <c r="C2240" s="123" t="s">
        <v>1262</v>
      </c>
      <c r="D2240" s="123" t="s">
        <v>1263</v>
      </c>
      <c r="E2240" s="123" t="s">
        <v>4246</v>
      </c>
      <c r="F2240" s="124">
        <v>2500000</v>
      </c>
      <c r="G2240" s="124">
        <v>0</v>
      </c>
      <c r="H2240" s="124">
        <v>0</v>
      </c>
      <c r="I2240" s="125" t="s">
        <v>23</v>
      </c>
      <c r="J2240" s="125" t="s">
        <v>1265</v>
      </c>
    </row>
    <row r="2241" spans="1:10" hidden="1" x14ac:dyDescent="0.2">
      <c r="A2241" s="123" t="s">
        <v>4378</v>
      </c>
      <c r="B2241" s="123" t="s">
        <v>1620</v>
      </c>
      <c r="C2241" s="123" t="s">
        <v>4285</v>
      </c>
      <c r="D2241" s="123" t="s">
        <v>4286</v>
      </c>
      <c r="E2241" s="123" t="s">
        <v>4246</v>
      </c>
      <c r="F2241" s="124">
        <v>246400000</v>
      </c>
      <c r="G2241" s="124">
        <v>244066667</v>
      </c>
      <c r="H2241" s="124">
        <v>190233333.33000001</v>
      </c>
      <c r="I2241" s="125" t="s">
        <v>23</v>
      </c>
      <c r="J2241" s="125" t="s">
        <v>1265</v>
      </c>
    </row>
    <row r="2242" spans="1:10" hidden="1" x14ac:dyDescent="0.2">
      <c r="A2242" s="123" t="s">
        <v>4379</v>
      </c>
      <c r="B2242" s="123" t="s">
        <v>1409</v>
      </c>
      <c r="C2242" s="123" t="s">
        <v>1262</v>
      </c>
      <c r="D2242" s="123" t="s">
        <v>1263</v>
      </c>
      <c r="E2242" s="123" t="s">
        <v>4246</v>
      </c>
      <c r="F2242" s="124">
        <v>41700000</v>
      </c>
      <c r="G2242" s="124">
        <v>34600000</v>
      </c>
      <c r="H2242" s="124">
        <v>12000000</v>
      </c>
      <c r="I2242" s="125" t="s">
        <v>23</v>
      </c>
      <c r="J2242" s="125" t="s">
        <v>1265</v>
      </c>
    </row>
    <row r="2243" spans="1:10" hidden="1" x14ac:dyDescent="0.2">
      <c r="A2243" s="123" t="s">
        <v>4379</v>
      </c>
      <c r="B2243" s="123" t="s">
        <v>1409</v>
      </c>
      <c r="C2243" s="123" t="s">
        <v>4285</v>
      </c>
      <c r="D2243" s="123" t="s">
        <v>4286</v>
      </c>
      <c r="E2243" s="123" t="s">
        <v>4246</v>
      </c>
      <c r="F2243" s="124">
        <v>160500000</v>
      </c>
      <c r="G2243" s="124">
        <v>160000000</v>
      </c>
      <c r="H2243" s="124">
        <v>155500000</v>
      </c>
      <c r="I2243" s="125" t="s">
        <v>23</v>
      </c>
      <c r="J2243" s="125" t="s">
        <v>1265</v>
      </c>
    </row>
    <row r="2244" spans="1:10" hidden="1" x14ac:dyDescent="0.2">
      <c r="A2244" s="123" t="s">
        <v>4380</v>
      </c>
      <c r="B2244" s="123" t="s">
        <v>1376</v>
      </c>
      <c r="C2244" s="123" t="s">
        <v>4285</v>
      </c>
      <c r="D2244" s="123" t="s">
        <v>4286</v>
      </c>
      <c r="E2244" s="123" t="s">
        <v>4246</v>
      </c>
      <c r="F2244" s="124">
        <v>0</v>
      </c>
      <c r="G2244" s="124">
        <v>0</v>
      </c>
      <c r="H2244" s="124">
        <v>0</v>
      </c>
      <c r="I2244" s="125" t="s">
        <v>23</v>
      </c>
      <c r="J2244" s="125" t="s">
        <v>1265</v>
      </c>
    </row>
    <row r="2245" spans="1:10" hidden="1" x14ac:dyDescent="0.2">
      <c r="A2245" s="123" t="s">
        <v>4380</v>
      </c>
      <c r="B2245" s="123" t="s">
        <v>1376</v>
      </c>
      <c r="C2245" s="123" t="s">
        <v>1262</v>
      </c>
      <c r="D2245" s="123" t="s">
        <v>1263</v>
      </c>
      <c r="E2245" s="123" t="s">
        <v>4246</v>
      </c>
      <c r="F2245" s="124">
        <v>62400000</v>
      </c>
      <c r="G2245" s="124">
        <v>59400000</v>
      </c>
      <c r="H2245" s="124">
        <v>54900000</v>
      </c>
      <c r="I2245" s="125" t="s">
        <v>23</v>
      </c>
      <c r="J2245" s="125" t="s">
        <v>1265</v>
      </c>
    </row>
    <row r="2246" spans="1:10" hidden="1" x14ac:dyDescent="0.2">
      <c r="A2246" s="123" t="s">
        <v>4381</v>
      </c>
      <c r="B2246" s="123" t="s">
        <v>4382</v>
      </c>
      <c r="C2246" s="123" t="s">
        <v>4285</v>
      </c>
      <c r="D2246" s="123" t="s">
        <v>4286</v>
      </c>
      <c r="E2246" s="123" t="s">
        <v>4246</v>
      </c>
      <c r="F2246" s="124">
        <v>23000000</v>
      </c>
      <c r="G2246" s="124">
        <v>22540000</v>
      </c>
      <c r="H2246" s="124">
        <v>16100000</v>
      </c>
      <c r="I2246" s="125" t="s">
        <v>23</v>
      </c>
      <c r="J2246" s="125" t="s">
        <v>1265</v>
      </c>
    </row>
    <row r="2247" spans="1:10" hidden="1" x14ac:dyDescent="0.2">
      <c r="A2247" s="123" t="s">
        <v>4383</v>
      </c>
      <c r="B2247" s="123" t="s">
        <v>4384</v>
      </c>
      <c r="C2247" s="123" t="s">
        <v>4285</v>
      </c>
      <c r="D2247" s="123" t="s">
        <v>4286</v>
      </c>
      <c r="E2247" s="123" t="s">
        <v>4246</v>
      </c>
      <c r="F2247" s="124">
        <v>34000000</v>
      </c>
      <c r="G2247" s="124">
        <v>31506667</v>
      </c>
      <c r="H2247" s="124">
        <v>23800000</v>
      </c>
      <c r="I2247" s="125" t="s">
        <v>23</v>
      </c>
      <c r="J2247" s="125" t="s">
        <v>1265</v>
      </c>
    </row>
    <row r="2248" spans="1:10" hidden="1" x14ac:dyDescent="0.2">
      <c r="A2248" s="123" t="s">
        <v>4385</v>
      </c>
      <c r="B2248" s="123" t="s">
        <v>4386</v>
      </c>
      <c r="C2248" s="123" t="s">
        <v>4285</v>
      </c>
      <c r="D2248" s="123" t="s">
        <v>4286</v>
      </c>
      <c r="E2248" s="123" t="s">
        <v>4246</v>
      </c>
      <c r="F2248" s="124">
        <v>81600000</v>
      </c>
      <c r="G2248" s="124">
        <v>81600000</v>
      </c>
      <c r="H2248" s="124">
        <v>65733333</v>
      </c>
      <c r="I2248" s="125" t="s">
        <v>23</v>
      </c>
      <c r="J2248" s="125" t="s">
        <v>1265</v>
      </c>
    </row>
    <row r="2249" spans="1:10" hidden="1" x14ac:dyDescent="0.2">
      <c r="A2249" s="123" t="s">
        <v>4387</v>
      </c>
      <c r="B2249" s="123" t="s">
        <v>4388</v>
      </c>
      <c r="C2249" s="123" t="s">
        <v>4285</v>
      </c>
      <c r="D2249" s="123" t="s">
        <v>4286</v>
      </c>
      <c r="E2249" s="123" t="s">
        <v>4246</v>
      </c>
      <c r="F2249" s="124">
        <v>16000000</v>
      </c>
      <c r="G2249" s="124">
        <v>16000000</v>
      </c>
      <c r="H2249" s="124">
        <v>0</v>
      </c>
      <c r="I2249" s="125" t="s">
        <v>23</v>
      </c>
      <c r="J2249" s="125" t="s">
        <v>1265</v>
      </c>
    </row>
    <row r="2250" spans="1:10" hidden="1" x14ac:dyDescent="0.2">
      <c r="A2250" s="123" t="s">
        <v>4389</v>
      </c>
      <c r="B2250" s="123" t="s">
        <v>2559</v>
      </c>
      <c r="C2250" s="123" t="s">
        <v>4285</v>
      </c>
      <c r="D2250" s="123" t="s">
        <v>4286</v>
      </c>
      <c r="E2250" s="123" t="s">
        <v>4246</v>
      </c>
      <c r="F2250" s="124">
        <v>279800000</v>
      </c>
      <c r="G2250" s="124">
        <v>251200000</v>
      </c>
      <c r="H2250" s="124">
        <v>211000000</v>
      </c>
      <c r="I2250" s="125" t="s">
        <v>23</v>
      </c>
      <c r="J2250" s="125" t="s">
        <v>1265</v>
      </c>
    </row>
    <row r="2251" spans="1:10" hidden="1" x14ac:dyDescent="0.2">
      <c r="A2251" s="123" t="s">
        <v>4390</v>
      </c>
      <c r="B2251" s="123" t="s">
        <v>4391</v>
      </c>
      <c r="C2251" s="123" t="s">
        <v>4285</v>
      </c>
      <c r="D2251" s="123" t="s">
        <v>4286</v>
      </c>
      <c r="E2251" s="123" t="s">
        <v>4246</v>
      </c>
      <c r="F2251" s="124">
        <v>70000000</v>
      </c>
      <c r="G2251" s="124">
        <v>70000000</v>
      </c>
      <c r="H2251" s="124">
        <v>62000000</v>
      </c>
      <c r="I2251" s="125" t="s">
        <v>23</v>
      </c>
      <c r="J2251" s="125" t="s">
        <v>1265</v>
      </c>
    </row>
    <row r="2252" spans="1:10" hidden="1" x14ac:dyDescent="0.2">
      <c r="A2252" s="123" t="s">
        <v>4392</v>
      </c>
      <c r="B2252" s="123" t="s">
        <v>4393</v>
      </c>
      <c r="C2252" s="123" t="s">
        <v>4285</v>
      </c>
      <c r="D2252" s="123" t="s">
        <v>4286</v>
      </c>
      <c r="E2252" s="123" t="s">
        <v>4246</v>
      </c>
      <c r="F2252" s="124">
        <v>690454910</v>
      </c>
      <c r="G2252" s="124">
        <v>574940890</v>
      </c>
      <c r="H2252" s="124">
        <v>111934844</v>
      </c>
      <c r="I2252" s="125" t="s">
        <v>23</v>
      </c>
      <c r="J2252" s="125" t="s">
        <v>1265</v>
      </c>
    </row>
    <row r="2253" spans="1:10" hidden="1" x14ac:dyDescent="0.2">
      <c r="A2253" s="123" t="s">
        <v>4392</v>
      </c>
      <c r="B2253" s="123" t="s">
        <v>4393</v>
      </c>
      <c r="C2253" s="123" t="s">
        <v>1262</v>
      </c>
      <c r="D2253" s="123" t="s">
        <v>1263</v>
      </c>
      <c r="E2253" s="123" t="s">
        <v>4246</v>
      </c>
      <c r="F2253" s="124">
        <v>0</v>
      </c>
      <c r="G2253" s="124">
        <v>0</v>
      </c>
      <c r="H2253" s="124">
        <v>0</v>
      </c>
      <c r="I2253" s="125" t="s">
        <v>23</v>
      </c>
      <c r="J2253" s="125" t="s">
        <v>1265</v>
      </c>
    </row>
    <row r="2254" spans="1:10" hidden="1" x14ac:dyDescent="0.2">
      <c r="A2254" s="123" t="s">
        <v>4394</v>
      </c>
      <c r="B2254" s="123" t="s">
        <v>4395</v>
      </c>
      <c r="C2254" s="123" t="s">
        <v>1262</v>
      </c>
      <c r="D2254" s="123" t="s">
        <v>1263</v>
      </c>
      <c r="E2254" s="123" t="s">
        <v>4246</v>
      </c>
      <c r="F2254" s="124">
        <v>20000000</v>
      </c>
      <c r="G2254" s="124">
        <v>16190633</v>
      </c>
      <c r="H2254" s="124">
        <v>16190633</v>
      </c>
      <c r="I2254" s="125" t="s">
        <v>23</v>
      </c>
      <c r="J2254" s="125" t="s">
        <v>1265</v>
      </c>
    </row>
    <row r="2255" spans="1:10" hidden="1" x14ac:dyDescent="0.2">
      <c r="A2255" s="123" t="s">
        <v>4396</v>
      </c>
      <c r="B2255" s="123" t="s">
        <v>4397</v>
      </c>
      <c r="C2255" s="123" t="s">
        <v>1262</v>
      </c>
      <c r="D2255" s="123" t="s">
        <v>1263</v>
      </c>
      <c r="E2255" s="123" t="s">
        <v>4246</v>
      </c>
      <c r="F2255" s="124">
        <v>24422538</v>
      </c>
      <c r="G2255" s="124">
        <v>24422538</v>
      </c>
      <c r="H2255" s="124">
        <v>0</v>
      </c>
      <c r="I2255" s="125" t="s">
        <v>23</v>
      </c>
      <c r="J2255" s="125" t="s">
        <v>1265</v>
      </c>
    </row>
    <row r="2256" spans="1:10" hidden="1" x14ac:dyDescent="0.2">
      <c r="A2256" s="123" t="s">
        <v>4396</v>
      </c>
      <c r="B2256" s="123" t="s">
        <v>4397</v>
      </c>
      <c r="C2256" s="123" t="s">
        <v>4285</v>
      </c>
      <c r="D2256" s="123" t="s">
        <v>4286</v>
      </c>
      <c r="E2256" s="123" t="s">
        <v>4246</v>
      </c>
      <c r="F2256" s="124">
        <v>153513096</v>
      </c>
      <c r="G2256" s="124">
        <v>153513096</v>
      </c>
      <c r="H2256" s="124">
        <v>118042267</v>
      </c>
      <c r="I2256" s="125" t="s">
        <v>23</v>
      </c>
      <c r="J2256" s="125" t="s">
        <v>1265</v>
      </c>
    </row>
    <row r="2257" spans="1:10" hidden="1" x14ac:dyDescent="0.2">
      <c r="A2257" s="123" t="s">
        <v>4398</v>
      </c>
      <c r="B2257" s="123" t="s">
        <v>4399</v>
      </c>
      <c r="C2257" s="123" t="s">
        <v>1262</v>
      </c>
      <c r="D2257" s="123" t="s">
        <v>1263</v>
      </c>
      <c r="E2257" s="123" t="s">
        <v>4246</v>
      </c>
      <c r="F2257" s="124">
        <v>0</v>
      </c>
      <c r="G2257" s="124">
        <v>0</v>
      </c>
      <c r="H2257" s="124">
        <v>0</v>
      </c>
      <c r="I2257" s="125" t="s">
        <v>23</v>
      </c>
      <c r="J2257" s="125" t="s">
        <v>1265</v>
      </c>
    </row>
    <row r="2258" spans="1:10" hidden="1" x14ac:dyDescent="0.2">
      <c r="A2258" s="123" t="s">
        <v>4400</v>
      </c>
      <c r="B2258" s="123" t="s">
        <v>4401</v>
      </c>
      <c r="C2258" s="123" t="s">
        <v>1262</v>
      </c>
      <c r="D2258" s="123" t="s">
        <v>1263</v>
      </c>
      <c r="E2258" s="123" t="s">
        <v>4246</v>
      </c>
      <c r="F2258" s="124">
        <v>0</v>
      </c>
      <c r="G2258" s="124">
        <v>0</v>
      </c>
      <c r="H2258" s="124">
        <v>0</v>
      </c>
      <c r="I2258" s="125" t="s">
        <v>23</v>
      </c>
      <c r="J2258" s="125" t="s">
        <v>1265</v>
      </c>
    </row>
    <row r="2259" spans="1:10" hidden="1" x14ac:dyDescent="0.2">
      <c r="A2259" s="123" t="s">
        <v>4402</v>
      </c>
      <c r="B2259" s="123" t="s">
        <v>4403</v>
      </c>
      <c r="C2259" s="123" t="s">
        <v>1262</v>
      </c>
      <c r="D2259" s="123" t="s">
        <v>1263</v>
      </c>
      <c r="E2259" s="123" t="s">
        <v>4246</v>
      </c>
      <c r="F2259" s="124">
        <v>5450613852.3000002</v>
      </c>
      <c r="G2259" s="124">
        <v>5450581646</v>
      </c>
      <c r="H2259" s="124">
        <v>4962926271</v>
      </c>
      <c r="I2259" s="125" t="s">
        <v>23</v>
      </c>
      <c r="J2259" s="125" t="s">
        <v>1265</v>
      </c>
    </row>
    <row r="2260" spans="1:10" hidden="1" x14ac:dyDescent="0.2">
      <c r="A2260" s="123" t="s">
        <v>4404</v>
      </c>
      <c r="B2260" s="123" t="s">
        <v>4405</v>
      </c>
      <c r="C2260" s="123" t="s">
        <v>1262</v>
      </c>
      <c r="D2260" s="123" t="s">
        <v>1263</v>
      </c>
      <c r="E2260" s="123" t="s">
        <v>4246</v>
      </c>
      <c r="F2260" s="124">
        <v>100000000</v>
      </c>
      <c r="G2260" s="124">
        <v>94429863</v>
      </c>
      <c r="H2260" s="124">
        <v>93424644</v>
      </c>
      <c r="I2260" s="125" t="s">
        <v>23</v>
      </c>
      <c r="J2260" s="125" t="s">
        <v>1265</v>
      </c>
    </row>
    <row r="2261" spans="1:10" hidden="1" x14ac:dyDescent="0.2">
      <c r="A2261" s="123" t="s">
        <v>4406</v>
      </c>
      <c r="B2261" s="123" t="s">
        <v>4399</v>
      </c>
      <c r="C2261" s="123" t="s">
        <v>1262</v>
      </c>
      <c r="D2261" s="123" t="s">
        <v>1263</v>
      </c>
      <c r="E2261" s="123" t="s">
        <v>4246</v>
      </c>
      <c r="F2261" s="124">
        <v>11956798931</v>
      </c>
      <c r="G2261" s="124">
        <v>11934068064</v>
      </c>
      <c r="H2261" s="124">
        <v>9386345668</v>
      </c>
      <c r="I2261" s="125" t="s">
        <v>23</v>
      </c>
      <c r="J2261" s="125" t="s">
        <v>1265</v>
      </c>
    </row>
    <row r="2262" spans="1:10" hidden="1" x14ac:dyDescent="0.2">
      <c r="A2262" s="123" t="s">
        <v>4407</v>
      </c>
      <c r="B2262" s="123" t="s">
        <v>4408</v>
      </c>
      <c r="C2262" s="123" t="s">
        <v>1262</v>
      </c>
      <c r="D2262" s="123" t="s">
        <v>1263</v>
      </c>
      <c r="E2262" s="123" t="s">
        <v>4246</v>
      </c>
      <c r="F2262" s="124">
        <v>2514850884</v>
      </c>
      <c r="G2262" s="124">
        <v>2514850884</v>
      </c>
      <c r="H2262" s="124">
        <v>2514850884</v>
      </c>
      <c r="I2262" s="125" t="s">
        <v>23</v>
      </c>
      <c r="J2262" s="125" t="s">
        <v>1265</v>
      </c>
    </row>
    <row r="2263" spans="1:10" hidden="1" x14ac:dyDescent="0.2">
      <c r="A2263" s="123" t="s">
        <v>4402</v>
      </c>
      <c r="B2263" s="123" t="s">
        <v>4403</v>
      </c>
      <c r="C2263" s="123" t="s">
        <v>1307</v>
      </c>
      <c r="D2263" s="123" t="s">
        <v>1308</v>
      </c>
      <c r="E2263" s="123" t="s">
        <v>4246</v>
      </c>
      <c r="F2263" s="124">
        <v>228710576.80000001</v>
      </c>
      <c r="G2263" s="124">
        <v>207187635</v>
      </c>
      <c r="H2263" s="124">
        <v>143924235</v>
      </c>
      <c r="I2263" s="125" t="s">
        <v>23</v>
      </c>
      <c r="J2263" s="125" t="s">
        <v>1265</v>
      </c>
    </row>
    <row r="2264" spans="1:10" ht="10.5" hidden="1" x14ac:dyDescent="0.25">
      <c r="A2264" s="126" t="s">
        <v>4409</v>
      </c>
      <c r="B2264" s="126" t="s">
        <v>4410</v>
      </c>
      <c r="C2264" s="126" t="s">
        <v>1248</v>
      </c>
      <c r="D2264" s="126" t="s">
        <v>1248</v>
      </c>
      <c r="E2264" s="126" t="s">
        <v>1248</v>
      </c>
      <c r="F2264" s="127">
        <v>9774307724</v>
      </c>
      <c r="G2264" s="127">
        <v>9555379981</v>
      </c>
      <c r="H2264" s="127">
        <v>4378424999</v>
      </c>
      <c r="I2264" s="128" t="s">
        <v>23</v>
      </c>
      <c r="J2264" s="128" t="s">
        <v>10</v>
      </c>
    </row>
    <row r="2265" spans="1:10" hidden="1" x14ac:dyDescent="0.2">
      <c r="A2265" s="123" t="s">
        <v>4411</v>
      </c>
      <c r="B2265" s="123" t="s">
        <v>4412</v>
      </c>
      <c r="C2265" s="123" t="s">
        <v>4285</v>
      </c>
      <c r="D2265" s="123" t="s">
        <v>4286</v>
      </c>
      <c r="E2265" s="123" t="s">
        <v>4246</v>
      </c>
      <c r="F2265" s="124">
        <v>1738782720</v>
      </c>
      <c r="G2265" s="124">
        <v>1738782720</v>
      </c>
      <c r="H2265" s="124">
        <v>0</v>
      </c>
      <c r="I2265" s="125" t="s">
        <v>23</v>
      </c>
      <c r="J2265" s="125" t="s">
        <v>1265</v>
      </c>
    </row>
    <row r="2266" spans="1:10" hidden="1" x14ac:dyDescent="0.2">
      <c r="A2266" s="123" t="s">
        <v>4413</v>
      </c>
      <c r="B2266" s="123" t="s">
        <v>4414</v>
      </c>
      <c r="C2266" s="123" t="s">
        <v>1262</v>
      </c>
      <c r="D2266" s="123" t="s">
        <v>1263</v>
      </c>
      <c r="E2266" s="123" t="s">
        <v>4246</v>
      </c>
      <c r="F2266" s="124">
        <v>4378000000</v>
      </c>
      <c r="G2266" s="124">
        <v>4350000000</v>
      </c>
      <c r="H2266" s="124">
        <v>2349486580</v>
      </c>
      <c r="I2266" s="125" t="s">
        <v>23</v>
      </c>
      <c r="J2266" s="125" t="s">
        <v>1265</v>
      </c>
    </row>
    <row r="2267" spans="1:10" hidden="1" x14ac:dyDescent="0.2">
      <c r="A2267" s="123" t="s">
        <v>4413</v>
      </c>
      <c r="B2267" s="123" t="s">
        <v>4414</v>
      </c>
      <c r="C2267" s="123" t="s">
        <v>1276</v>
      </c>
      <c r="D2267" s="123" t="s">
        <v>1277</v>
      </c>
      <c r="E2267" s="123" t="s">
        <v>4246</v>
      </c>
      <c r="F2267" s="124">
        <v>903000000</v>
      </c>
      <c r="G2267" s="124">
        <v>778984457</v>
      </c>
      <c r="H2267" s="124">
        <v>624859301</v>
      </c>
      <c r="I2267" s="125" t="s">
        <v>23</v>
      </c>
      <c r="J2267" s="125" t="s">
        <v>1265</v>
      </c>
    </row>
    <row r="2268" spans="1:10" hidden="1" x14ac:dyDescent="0.2">
      <c r="A2268" s="123" t="s">
        <v>4415</v>
      </c>
      <c r="B2268" s="123" t="s">
        <v>4416</v>
      </c>
      <c r="C2268" s="123" t="s">
        <v>1262</v>
      </c>
      <c r="D2268" s="123" t="s">
        <v>1263</v>
      </c>
      <c r="E2268" s="123" t="s">
        <v>4246</v>
      </c>
      <c r="F2268" s="124">
        <v>140165700</v>
      </c>
      <c r="G2268" s="124">
        <v>125253500</v>
      </c>
      <c r="H2268" s="124">
        <v>125253500</v>
      </c>
      <c r="I2268" s="125" t="s">
        <v>23</v>
      </c>
      <c r="J2268" s="125" t="s">
        <v>1265</v>
      </c>
    </row>
    <row r="2269" spans="1:10" hidden="1" x14ac:dyDescent="0.2">
      <c r="A2269" s="123" t="s">
        <v>4417</v>
      </c>
      <c r="B2269" s="123" t="s">
        <v>4418</v>
      </c>
      <c r="C2269" s="123" t="s">
        <v>1262</v>
      </c>
      <c r="D2269" s="123" t="s">
        <v>1263</v>
      </c>
      <c r="E2269" s="123" t="s">
        <v>4246</v>
      </c>
      <c r="F2269" s="124">
        <v>52000000</v>
      </c>
      <c r="G2269" s="124">
        <v>0</v>
      </c>
      <c r="H2269" s="124">
        <v>0</v>
      </c>
      <c r="I2269" s="125" t="s">
        <v>23</v>
      </c>
      <c r="J2269" s="125" t="s">
        <v>1265</v>
      </c>
    </row>
    <row r="2270" spans="1:10" hidden="1" x14ac:dyDescent="0.2">
      <c r="A2270" s="123" t="s">
        <v>4411</v>
      </c>
      <c r="B2270" s="123" t="s">
        <v>4412</v>
      </c>
      <c r="C2270" s="123" t="s">
        <v>4285</v>
      </c>
      <c r="D2270" s="123" t="s">
        <v>4286</v>
      </c>
      <c r="E2270" s="123" t="s">
        <v>4246</v>
      </c>
      <c r="F2270" s="124">
        <v>280000000</v>
      </c>
      <c r="G2270" s="124">
        <v>280000000</v>
      </c>
      <c r="H2270" s="124">
        <v>140000000</v>
      </c>
      <c r="I2270" s="125" t="s">
        <v>23</v>
      </c>
      <c r="J2270" s="125" t="s">
        <v>1265</v>
      </c>
    </row>
    <row r="2271" spans="1:10" hidden="1" x14ac:dyDescent="0.2">
      <c r="A2271" s="123" t="s">
        <v>4419</v>
      </c>
      <c r="B2271" s="123" t="s">
        <v>4412</v>
      </c>
      <c r="C2271" s="123" t="s">
        <v>4285</v>
      </c>
      <c r="D2271" s="123" t="s">
        <v>4286</v>
      </c>
      <c r="E2271" s="123" t="s">
        <v>4246</v>
      </c>
      <c r="F2271" s="124">
        <v>2282359304</v>
      </c>
      <c r="G2271" s="124">
        <v>2282359304</v>
      </c>
      <c r="H2271" s="124">
        <v>1138825618</v>
      </c>
      <c r="I2271" s="125" t="s">
        <v>23</v>
      </c>
      <c r="J2271" s="125" t="s">
        <v>1265</v>
      </c>
    </row>
    <row r="2272" spans="1:10" ht="10.5" hidden="1" x14ac:dyDescent="0.25">
      <c r="A2272" s="126" t="s">
        <v>4420</v>
      </c>
      <c r="B2272" s="126" t="s">
        <v>4421</v>
      </c>
      <c r="C2272" s="126" t="s">
        <v>1248</v>
      </c>
      <c r="D2272" s="126" t="s">
        <v>1248</v>
      </c>
      <c r="E2272" s="126" t="s">
        <v>1248</v>
      </c>
      <c r="F2272" s="127">
        <v>8778498027</v>
      </c>
      <c r="G2272" s="127">
        <v>8114937562.4899998</v>
      </c>
      <c r="H2272" s="127">
        <v>8101805142.4899998</v>
      </c>
      <c r="I2272" s="128" t="s">
        <v>23</v>
      </c>
      <c r="J2272" s="128" t="s">
        <v>10</v>
      </c>
    </row>
    <row r="2273" spans="1:10" hidden="1" x14ac:dyDescent="0.2">
      <c r="A2273" s="123" t="s">
        <v>4422</v>
      </c>
      <c r="B2273" s="123" t="s">
        <v>4423</v>
      </c>
      <c r="C2273" s="123" t="s">
        <v>4287</v>
      </c>
      <c r="D2273" s="123" t="s">
        <v>4288</v>
      </c>
      <c r="E2273" s="123" t="s">
        <v>4246</v>
      </c>
      <c r="F2273" s="124">
        <v>0</v>
      </c>
      <c r="G2273" s="124">
        <v>0</v>
      </c>
      <c r="H2273" s="124">
        <v>0</v>
      </c>
      <c r="I2273" s="125" t="s">
        <v>23</v>
      </c>
      <c r="J2273" s="125" t="s">
        <v>1265</v>
      </c>
    </row>
    <row r="2274" spans="1:10" hidden="1" x14ac:dyDescent="0.2">
      <c r="A2274" s="123" t="s">
        <v>4424</v>
      </c>
      <c r="B2274" s="123" t="s">
        <v>4425</v>
      </c>
      <c r="C2274" s="123" t="s">
        <v>4287</v>
      </c>
      <c r="D2274" s="123" t="s">
        <v>4288</v>
      </c>
      <c r="E2274" s="123" t="s">
        <v>4246</v>
      </c>
      <c r="F2274" s="124">
        <v>0</v>
      </c>
      <c r="G2274" s="124">
        <v>0</v>
      </c>
      <c r="H2274" s="124">
        <v>0</v>
      </c>
      <c r="I2274" s="125" t="s">
        <v>23</v>
      </c>
      <c r="J2274" s="125" t="s">
        <v>1265</v>
      </c>
    </row>
    <row r="2275" spans="1:10" hidden="1" x14ac:dyDescent="0.2">
      <c r="A2275" s="123" t="s">
        <v>4426</v>
      </c>
      <c r="B2275" s="123" t="s">
        <v>4427</v>
      </c>
      <c r="C2275" s="123" t="s">
        <v>4287</v>
      </c>
      <c r="D2275" s="123" t="s">
        <v>4288</v>
      </c>
      <c r="E2275" s="123" t="s">
        <v>4246</v>
      </c>
      <c r="F2275" s="124">
        <v>0</v>
      </c>
      <c r="G2275" s="124">
        <v>0</v>
      </c>
      <c r="H2275" s="124">
        <v>0</v>
      </c>
      <c r="I2275" s="125" t="s">
        <v>23</v>
      </c>
      <c r="J2275" s="125" t="s">
        <v>1265</v>
      </c>
    </row>
    <row r="2276" spans="1:10" hidden="1" x14ac:dyDescent="0.2">
      <c r="A2276" s="123" t="s">
        <v>4428</v>
      </c>
      <c r="B2276" s="123" t="s">
        <v>4429</v>
      </c>
      <c r="C2276" s="123" t="s">
        <v>1262</v>
      </c>
      <c r="D2276" s="123" t="s">
        <v>1263</v>
      </c>
      <c r="E2276" s="123" t="s">
        <v>4246</v>
      </c>
      <c r="F2276" s="124">
        <v>516764345</v>
      </c>
      <c r="G2276" s="124">
        <v>483619202.75999999</v>
      </c>
      <c r="H2276" s="124">
        <v>483619202.75999999</v>
      </c>
      <c r="I2276" s="125" t="s">
        <v>23</v>
      </c>
      <c r="J2276" s="125" t="s">
        <v>1265</v>
      </c>
    </row>
    <row r="2277" spans="1:10" hidden="1" x14ac:dyDescent="0.2">
      <c r="A2277" s="123" t="s">
        <v>4428</v>
      </c>
      <c r="B2277" s="123" t="s">
        <v>4429</v>
      </c>
      <c r="C2277" s="123" t="s">
        <v>4287</v>
      </c>
      <c r="D2277" s="123" t="s">
        <v>4288</v>
      </c>
      <c r="E2277" s="123" t="s">
        <v>4246</v>
      </c>
      <c r="F2277" s="124">
        <v>2013003280</v>
      </c>
      <c r="G2277" s="124">
        <v>1803328432.24</v>
      </c>
      <c r="H2277" s="124">
        <v>1803328432.24</v>
      </c>
      <c r="I2277" s="125" t="s">
        <v>23</v>
      </c>
      <c r="J2277" s="125" t="s">
        <v>1265</v>
      </c>
    </row>
    <row r="2278" spans="1:10" hidden="1" x14ac:dyDescent="0.2">
      <c r="A2278" s="123" t="s">
        <v>4430</v>
      </c>
      <c r="B2278" s="123" t="s">
        <v>4431</v>
      </c>
      <c r="C2278" s="123" t="s">
        <v>1262</v>
      </c>
      <c r="D2278" s="123" t="s">
        <v>1263</v>
      </c>
      <c r="E2278" s="123" t="s">
        <v>4246</v>
      </c>
      <c r="F2278" s="124">
        <v>19000000</v>
      </c>
      <c r="G2278" s="124">
        <v>18755653.73</v>
      </c>
      <c r="H2278" s="124">
        <v>18755653.73</v>
      </c>
      <c r="I2278" s="125" t="s">
        <v>23</v>
      </c>
      <c r="J2278" s="125" t="s">
        <v>1265</v>
      </c>
    </row>
    <row r="2279" spans="1:10" hidden="1" x14ac:dyDescent="0.2">
      <c r="A2279" s="123" t="s">
        <v>4430</v>
      </c>
      <c r="B2279" s="123" t="s">
        <v>4431</v>
      </c>
      <c r="C2279" s="123" t="s">
        <v>4287</v>
      </c>
      <c r="D2279" s="123" t="s">
        <v>4288</v>
      </c>
      <c r="E2279" s="123" t="s">
        <v>4246</v>
      </c>
      <c r="F2279" s="124">
        <v>27900016</v>
      </c>
      <c r="G2279" s="124">
        <v>24932843.760000002</v>
      </c>
      <c r="H2279" s="124">
        <v>24932843.760000002</v>
      </c>
      <c r="I2279" s="125" t="s">
        <v>23</v>
      </c>
      <c r="J2279" s="125" t="s">
        <v>1265</v>
      </c>
    </row>
    <row r="2280" spans="1:10" hidden="1" x14ac:dyDescent="0.2">
      <c r="A2280" s="123" t="s">
        <v>4432</v>
      </c>
      <c r="B2280" s="123" t="s">
        <v>4433</v>
      </c>
      <c r="C2280" s="123" t="s">
        <v>1262</v>
      </c>
      <c r="D2280" s="123" t="s">
        <v>1263</v>
      </c>
      <c r="E2280" s="123" t="s">
        <v>4246</v>
      </c>
      <c r="F2280" s="124">
        <v>99500000</v>
      </c>
      <c r="G2280" s="124">
        <v>98679065</v>
      </c>
      <c r="H2280" s="124">
        <v>98679065</v>
      </c>
      <c r="I2280" s="125" t="s">
        <v>23</v>
      </c>
      <c r="J2280" s="125" t="s">
        <v>1265</v>
      </c>
    </row>
    <row r="2281" spans="1:10" hidden="1" x14ac:dyDescent="0.2">
      <c r="A2281" s="123" t="s">
        <v>4432</v>
      </c>
      <c r="B2281" s="123" t="s">
        <v>4433</v>
      </c>
      <c r="C2281" s="123" t="s">
        <v>4287</v>
      </c>
      <c r="D2281" s="123" t="s">
        <v>4288</v>
      </c>
      <c r="E2281" s="123" t="s">
        <v>4246</v>
      </c>
      <c r="F2281" s="124">
        <v>409000000</v>
      </c>
      <c r="G2281" s="124">
        <v>350586475</v>
      </c>
      <c r="H2281" s="124">
        <v>350586475</v>
      </c>
      <c r="I2281" s="125" t="s">
        <v>23</v>
      </c>
      <c r="J2281" s="125" t="s">
        <v>1265</v>
      </c>
    </row>
    <row r="2282" spans="1:10" hidden="1" x14ac:dyDescent="0.2">
      <c r="A2282" s="123" t="s">
        <v>4422</v>
      </c>
      <c r="B2282" s="123" t="s">
        <v>4423</v>
      </c>
      <c r="C2282" s="123" t="s">
        <v>1262</v>
      </c>
      <c r="D2282" s="123" t="s">
        <v>1263</v>
      </c>
      <c r="E2282" s="123" t="s">
        <v>4246</v>
      </c>
      <c r="F2282" s="124">
        <v>0</v>
      </c>
      <c r="G2282" s="124">
        <v>0</v>
      </c>
      <c r="H2282" s="124">
        <v>0</v>
      </c>
      <c r="I2282" s="125" t="s">
        <v>23</v>
      </c>
      <c r="J2282" s="125" t="s">
        <v>1265</v>
      </c>
    </row>
    <row r="2283" spans="1:10" hidden="1" x14ac:dyDescent="0.2">
      <c r="A2283" s="123" t="s">
        <v>4424</v>
      </c>
      <c r="B2283" s="123" t="s">
        <v>4425</v>
      </c>
      <c r="C2283" s="123" t="s">
        <v>1262</v>
      </c>
      <c r="D2283" s="123" t="s">
        <v>1263</v>
      </c>
      <c r="E2283" s="123" t="s">
        <v>4246</v>
      </c>
      <c r="F2283" s="124">
        <v>0</v>
      </c>
      <c r="G2283" s="124">
        <v>0</v>
      </c>
      <c r="H2283" s="124">
        <v>0</v>
      </c>
      <c r="I2283" s="125" t="s">
        <v>23</v>
      </c>
      <c r="J2283" s="125" t="s">
        <v>1265</v>
      </c>
    </row>
    <row r="2284" spans="1:10" hidden="1" x14ac:dyDescent="0.2">
      <c r="A2284" s="123" t="s">
        <v>4434</v>
      </c>
      <c r="B2284" s="123" t="s">
        <v>2247</v>
      </c>
      <c r="C2284" s="123" t="s">
        <v>1262</v>
      </c>
      <c r="D2284" s="123" t="s">
        <v>1263</v>
      </c>
      <c r="E2284" s="123" t="s">
        <v>4246</v>
      </c>
      <c r="F2284" s="124">
        <v>100000000</v>
      </c>
      <c r="G2284" s="124">
        <v>0</v>
      </c>
      <c r="H2284" s="124">
        <v>0</v>
      </c>
      <c r="I2284" s="125" t="s">
        <v>23</v>
      </c>
      <c r="J2284" s="125" t="s">
        <v>1265</v>
      </c>
    </row>
    <row r="2285" spans="1:10" hidden="1" x14ac:dyDescent="0.2">
      <c r="A2285" s="123" t="s">
        <v>4435</v>
      </c>
      <c r="B2285" s="123" t="s">
        <v>4436</v>
      </c>
      <c r="C2285" s="123" t="s">
        <v>1262</v>
      </c>
      <c r="D2285" s="123" t="s">
        <v>1263</v>
      </c>
      <c r="E2285" s="123" t="s">
        <v>4246</v>
      </c>
      <c r="F2285" s="124">
        <v>1500000</v>
      </c>
      <c r="G2285" s="124">
        <v>550200</v>
      </c>
      <c r="H2285" s="124">
        <v>366800</v>
      </c>
      <c r="I2285" s="125" t="s">
        <v>23</v>
      </c>
      <c r="J2285" s="125" t="s">
        <v>1265</v>
      </c>
    </row>
    <row r="2286" spans="1:10" hidden="1" x14ac:dyDescent="0.2">
      <c r="A2286" s="123" t="s">
        <v>4426</v>
      </c>
      <c r="B2286" s="123" t="s">
        <v>4427</v>
      </c>
      <c r="C2286" s="123" t="s">
        <v>1262</v>
      </c>
      <c r="D2286" s="123" t="s">
        <v>1263</v>
      </c>
      <c r="E2286" s="123" t="s">
        <v>4246</v>
      </c>
      <c r="F2286" s="124">
        <v>0</v>
      </c>
      <c r="G2286" s="124">
        <v>0</v>
      </c>
      <c r="H2286" s="124">
        <v>0</v>
      </c>
      <c r="I2286" s="125" t="s">
        <v>23</v>
      </c>
      <c r="J2286" s="125" t="s">
        <v>1265</v>
      </c>
    </row>
    <row r="2287" spans="1:10" hidden="1" x14ac:dyDescent="0.2">
      <c r="A2287" s="123" t="s">
        <v>4437</v>
      </c>
      <c r="B2287" s="123" t="s">
        <v>4438</v>
      </c>
      <c r="C2287" s="123" t="s">
        <v>4287</v>
      </c>
      <c r="D2287" s="123" t="s">
        <v>4288</v>
      </c>
      <c r="E2287" s="123" t="s">
        <v>4246</v>
      </c>
      <c r="F2287" s="124">
        <v>3059782778</v>
      </c>
      <c r="G2287" s="124">
        <v>2815517275</v>
      </c>
      <c r="H2287" s="124">
        <v>2815517275</v>
      </c>
      <c r="I2287" s="125" t="s">
        <v>23</v>
      </c>
      <c r="J2287" s="125" t="s">
        <v>1265</v>
      </c>
    </row>
    <row r="2288" spans="1:10" hidden="1" x14ac:dyDescent="0.2">
      <c r="A2288" s="123" t="s">
        <v>4437</v>
      </c>
      <c r="B2288" s="123" t="s">
        <v>4438</v>
      </c>
      <c r="C2288" s="123" t="s">
        <v>1262</v>
      </c>
      <c r="D2288" s="123" t="s">
        <v>1263</v>
      </c>
      <c r="E2288" s="123" t="s">
        <v>4246</v>
      </c>
      <c r="F2288" s="124">
        <v>1832471310.1700001</v>
      </c>
      <c r="G2288" s="124">
        <v>1832464206.1700001</v>
      </c>
      <c r="H2288" s="124">
        <v>1832464206.1700001</v>
      </c>
      <c r="I2288" s="125" t="s">
        <v>23</v>
      </c>
      <c r="J2288" s="125" t="s">
        <v>1265</v>
      </c>
    </row>
    <row r="2289" spans="1:10" hidden="1" x14ac:dyDescent="0.2">
      <c r="A2289" s="123" t="s">
        <v>4437</v>
      </c>
      <c r="B2289" s="123" t="s">
        <v>4438</v>
      </c>
      <c r="C2289" s="123" t="s">
        <v>4439</v>
      </c>
      <c r="D2289" s="123" t="s">
        <v>4440</v>
      </c>
      <c r="E2289" s="123" t="s">
        <v>4246</v>
      </c>
      <c r="F2289" s="124">
        <v>460110682.82999998</v>
      </c>
      <c r="G2289" s="124">
        <v>460110682.82999998</v>
      </c>
      <c r="H2289" s="124">
        <v>460110682.82999998</v>
      </c>
      <c r="I2289" s="125" t="s">
        <v>23</v>
      </c>
      <c r="J2289" s="125" t="s">
        <v>1265</v>
      </c>
    </row>
    <row r="2290" spans="1:10" hidden="1" x14ac:dyDescent="0.2">
      <c r="A2290" s="123" t="s">
        <v>4437</v>
      </c>
      <c r="B2290" s="123" t="s">
        <v>4438</v>
      </c>
      <c r="C2290" s="123" t="s">
        <v>4441</v>
      </c>
      <c r="D2290" s="123" t="s">
        <v>4442</v>
      </c>
      <c r="E2290" s="123" t="s">
        <v>4246</v>
      </c>
      <c r="F2290" s="124">
        <v>1982629</v>
      </c>
      <c r="G2290" s="124">
        <v>1982629</v>
      </c>
      <c r="H2290" s="124">
        <v>1982629</v>
      </c>
      <c r="I2290" s="125" t="s">
        <v>23</v>
      </c>
      <c r="J2290" s="125" t="s">
        <v>1265</v>
      </c>
    </row>
    <row r="2291" spans="1:10" hidden="1" x14ac:dyDescent="0.2">
      <c r="A2291" s="123" t="s">
        <v>4437</v>
      </c>
      <c r="B2291" s="123" t="s">
        <v>4438</v>
      </c>
      <c r="C2291" s="123" t="s">
        <v>4443</v>
      </c>
      <c r="D2291" s="123" t="s">
        <v>4444</v>
      </c>
      <c r="E2291" s="123" t="s">
        <v>4246</v>
      </c>
      <c r="F2291" s="124">
        <v>2613049</v>
      </c>
      <c r="G2291" s="124">
        <v>2613049</v>
      </c>
      <c r="H2291" s="124">
        <v>2613049</v>
      </c>
      <c r="I2291" s="125" t="s">
        <v>23</v>
      </c>
      <c r="J2291" s="125" t="s">
        <v>1265</v>
      </c>
    </row>
    <row r="2292" spans="1:10" hidden="1" x14ac:dyDescent="0.2">
      <c r="A2292" s="123" t="s">
        <v>4445</v>
      </c>
      <c r="B2292" s="123" t="s">
        <v>4438</v>
      </c>
      <c r="C2292" s="123" t="s">
        <v>4287</v>
      </c>
      <c r="D2292" s="123" t="s">
        <v>4288</v>
      </c>
      <c r="E2292" s="123" t="s">
        <v>4246</v>
      </c>
      <c r="F2292" s="124">
        <v>182384319</v>
      </c>
      <c r="G2292" s="124">
        <v>182384319</v>
      </c>
      <c r="H2292" s="124">
        <v>182384319</v>
      </c>
      <c r="I2292" s="125" t="s">
        <v>23</v>
      </c>
      <c r="J2292" s="125" t="s">
        <v>1265</v>
      </c>
    </row>
    <row r="2293" spans="1:10" hidden="1" x14ac:dyDescent="0.2">
      <c r="A2293" s="123" t="s">
        <v>4437</v>
      </c>
      <c r="B2293" s="123" t="s">
        <v>4438</v>
      </c>
      <c r="C2293" s="123" t="s">
        <v>4446</v>
      </c>
      <c r="D2293" s="123" t="s">
        <v>4447</v>
      </c>
      <c r="E2293" s="123" t="s">
        <v>4246</v>
      </c>
      <c r="F2293" s="124">
        <v>8127948</v>
      </c>
      <c r="G2293" s="124">
        <v>3344895</v>
      </c>
      <c r="H2293" s="124">
        <v>3344895</v>
      </c>
      <c r="I2293" s="125" t="s">
        <v>23</v>
      </c>
      <c r="J2293" s="125" t="s">
        <v>1265</v>
      </c>
    </row>
    <row r="2294" spans="1:10" hidden="1" x14ac:dyDescent="0.2">
      <c r="A2294" s="123" t="s">
        <v>4437</v>
      </c>
      <c r="B2294" s="123" t="s">
        <v>4438</v>
      </c>
      <c r="C2294" s="123" t="s">
        <v>4448</v>
      </c>
      <c r="D2294" s="123" t="s">
        <v>4449</v>
      </c>
      <c r="E2294" s="123" t="s">
        <v>4246</v>
      </c>
      <c r="F2294" s="124">
        <v>115796</v>
      </c>
      <c r="G2294" s="124">
        <v>115796</v>
      </c>
      <c r="H2294" s="124">
        <v>115796</v>
      </c>
      <c r="I2294" s="125" t="s">
        <v>23</v>
      </c>
      <c r="J2294" s="125" t="s">
        <v>1265</v>
      </c>
    </row>
    <row r="2295" spans="1:10" hidden="1" x14ac:dyDescent="0.2">
      <c r="A2295" s="123" t="s">
        <v>4437</v>
      </c>
      <c r="B2295" s="123" t="s">
        <v>4438</v>
      </c>
      <c r="C2295" s="123" t="s">
        <v>4450</v>
      </c>
      <c r="D2295" s="123" t="s">
        <v>4451</v>
      </c>
      <c r="E2295" s="123" t="s">
        <v>4246</v>
      </c>
      <c r="F2295" s="124">
        <v>6989338</v>
      </c>
      <c r="G2295" s="124">
        <v>6989338</v>
      </c>
      <c r="H2295" s="124">
        <v>6989338</v>
      </c>
      <c r="I2295" s="125" t="s">
        <v>23</v>
      </c>
      <c r="J2295" s="125" t="s">
        <v>1265</v>
      </c>
    </row>
    <row r="2296" spans="1:10" hidden="1" x14ac:dyDescent="0.2">
      <c r="A2296" s="123" t="s">
        <v>4437</v>
      </c>
      <c r="B2296" s="123" t="s">
        <v>4438</v>
      </c>
      <c r="C2296" s="123" t="s">
        <v>4452</v>
      </c>
      <c r="D2296" s="123" t="s">
        <v>4453</v>
      </c>
      <c r="E2296" s="123" t="s">
        <v>4246</v>
      </c>
      <c r="F2296" s="124">
        <v>11052536</v>
      </c>
      <c r="G2296" s="124">
        <v>2820357</v>
      </c>
      <c r="H2296" s="124">
        <v>2820357</v>
      </c>
      <c r="I2296" s="125" t="s">
        <v>23</v>
      </c>
      <c r="J2296" s="125" t="s">
        <v>1265</v>
      </c>
    </row>
    <row r="2297" spans="1:10" hidden="1" x14ac:dyDescent="0.2">
      <c r="A2297" s="123" t="s">
        <v>4454</v>
      </c>
      <c r="B2297" s="123" t="s">
        <v>2121</v>
      </c>
      <c r="C2297" s="123" t="s">
        <v>1262</v>
      </c>
      <c r="D2297" s="123" t="s">
        <v>1263</v>
      </c>
      <c r="E2297" s="123" t="s">
        <v>4246</v>
      </c>
      <c r="F2297" s="124">
        <v>26200000</v>
      </c>
      <c r="G2297" s="124">
        <v>26143143</v>
      </c>
      <c r="H2297" s="124">
        <v>13194123</v>
      </c>
      <c r="I2297" s="125" t="s">
        <v>23</v>
      </c>
      <c r="J2297" s="125" t="s">
        <v>1265</v>
      </c>
    </row>
    <row r="2298" spans="1:10" ht="10.5" hidden="1" x14ac:dyDescent="0.25">
      <c r="A2298" s="126" t="s">
        <v>4455</v>
      </c>
      <c r="B2298" s="126" t="s">
        <v>4456</v>
      </c>
      <c r="C2298" s="126" t="s">
        <v>1248</v>
      </c>
      <c r="D2298" s="126" t="s">
        <v>1248</v>
      </c>
      <c r="E2298" s="126" t="s">
        <v>1248</v>
      </c>
      <c r="F2298" s="127">
        <v>0</v>
      </c>
      <c r="G2298" s="127">
        <v>0</v>
      </c>
      <c r="H2298" s="127">
        <v>0</v>
      </c>
      <c r="I2298" s="128" t="s">
        <v>23</v>
      </c>
      <c r="J2298" s="128" t="s">
        <v>10</v>
      </c>
    </row>
    <row r="2299" spans="1:10" hidden="1" x14ac:dyDescent="0.2">
      <c r="A2299" s="123" t="s">
        <v>4457</v>
      </c>
      <c r="B2299" s="123" t="s">
        <v>1409</v>
      </c>
      <c r="C2299" s="123" t="s">
        <v>4287</v>
      </c>
      <c r="D2299" s="123" t="s">
        <v>4288</v>
      </c>
      <c r="E2299" s="123" t="s">
        <v>4246</v>
      </c>
      <c r="F2299" s="124">
        <v>0</v>
      </c>
      <c r="G2299" s="124">
        <v>0</v>
      </c>
      <c r="H2299" s="124">
        <v>0</v>
      </c>
      <c r="I2299" s="125" t="s">
        <v>23</v>
      </c>
      <c r="J2299" s="125" t="s">
        <v>1265</v>
      </c>
    </row>
    <row r="2300" spans="1:10" hidden="1" x14ac:dyDescent="0.2">
      <c r="A2300" s="123" t="s">
        <v>4458</v>
      </c>
      <c r="B2300" s="123" t="s">
        <v>2559</v>
      </c>
      <c r="C2300" s="123" t="s">
        <v>4287</v>
      </c>
      <c r="D2300" s="123" t="s">
        <v>4288</v>
      </c>
      <c r="E2300" s="123" t="s">
        <v>4246</v>
      </c>
      <c r="F2300" s="124">
        <v>0</v>
      </c>
      <c r="G2300" s="124">
        <v>0</v>
      </c>
      <c r="H2300" s="124">
        <v>0</v>
      </c>
      <c r="I2300" s="125" t="s">
        <v>23</v>
      </c>
      <c r="J2300" s="125" t="s">
        <v>1265</v>
      </c>
    </row>
    <row r="2301" spans="1:10" hidden="1" x14ac:dyDescent="0.2">
      <c r="A2301" s="123" t="s">
        <v>4459</v>
      </c>
      <c r="B2301" s="123" t="s">
        <v>4460</v>
      </c>
      <c r="C2301" s="123" t="s">
        <v>1248</v>
      </c>
      <c r="D2301" s="123" t="s">
        <v>1248</v>
      </c>
      <c r="E2301" s="123" t="s">
        <v>1248</v>
      </c>
      <c r="F2301" s="124">
        <v>8098299987.8699999</v>
      </c>
      <c r="G2301" s="124">
        <v>5915220353.8900003</v>
      </c>
      <c r="H2301" s="124">
        <v>1316642811.5999999</v>
      </c>
      <c r="I2301" s="125"/>
      <c r="J2301" s="125"/>
    </row>
    <row r="2302" spans="1:10" ht="10.5" hidden="1" x14ac:dyDescent="0.25">
      <c r="A2302" s="126" t="s">
        <v>4461</v>
      </c>
      <c r="B2302" s="126" t="s">
        <v>4462</v>
      </c>
      <c r="C2302" s="126" t="s">
        <v>1248</v>
      </c>
      <c r="D2302" s="126" t="s">
        <v>1248</v>
      </c>
      <c r="E2302" s="126" t="s">
        <v>1248</v>
      </c>
      <c r="F2302" s="127">
        <v>1189041862</v>
      </c>
      <c r="G2302" s="127">
        <v>1098290484</v>
      </c>
      <c r="H2302" s="127">
        <v>1084742811.5999999</v>
      </c>
      <c r="I2302" s="128" t="s">
        <v>23</v>
      </c>
      <c r="J2302" s="128" t="s">
        <v>10</v>
      </c>
    </row>
    <row r="2303" spans="1:10" hidden="1" x14ac:dyDescent="0.2">
      <c r="A2303" s="123" t="s">
        <v>4463</v>
      </c>
      <c r="B2303" s="123" t="s">
        <v>4464</v>
      </c>
      <c r="C2303" s="123" t="s">
        <v>4465</v>
      </c>
      <c r="D2303" s="123" t="s">
        <v>4466</v>
      </c>
      <c r="E2303" s="123" t="s">
        <v>4246</v>
      </c>
      <c r="F2303" s="124">
        <v>644769567</v>
      </c>
      <c r="G2303" s="124">
        <v>644769567</v>
      </c>
      <c r="H2303" s="124">
        <v>644769567</v>
      </c>
      <c r="I2303" s="125" t="s">
        <v>23</v>
      </c>
      <c r="J2303" s="125" t="s">
        <v>1265</v>
      </c>
    </row>
    <row r="2304" spans="1:10" hidden="1" x14ac:dyDescent="0.2">
      <c r="A2304" s="123" t="s">
        <v>4463</v>
      </c>
      <c r="B2304" s="123" t="s">
        <v>4464</v>
      </c>
      <c r="C2304" s="123" t="s">
        <v>4272</v>
      </c>
      <c r="D2304" s="123" t="s">
        <v>4273</v>
      </c>
      <c r="E2304" s="123" t="s">
        <v>4246</v>
      </c>
      <c r="F2304" s="124">
        <v>452272295</v>
      </c>
      <c r="G2304" s="124">
        <v>361817836</v>
      </c>
      <c r="H2304" s="124">
        <v>361817836</v>
      </c>
      <c r="I2304" s="125" t="s">
        <v>23</v>
      </c>
      <c r="J2304" s="125" t="s">
        <v>1265</v>
      </c>
    </row>
    <row r="2305" spans="1:10" hidden="1" x14ac:dyDescent="0.2">
      <c r="A2305" s="123" t="s">
        <v>4467</v>
      </c>
      <c r="B2305" s="123" t="s">
        <v>3021</v>
      </c>
      <c r="C2305" s="123" t="s">
        <v>4272</v>
      </c>
      <c r="D2305" s="123" t="s">
        <v>4273</v>
      </c>
      <c r="E2305" s="123" t="s">
        <v>4246</v>
      </c>
      <c r="F2305" s="124">
        <v>92000000</v>
      </c>
      <c r="G2305" s="124">
        <v>91703081</v>
      </c>
      <c r="H2305" s="124">
        <v>78155408.599999994</v>
      </c>
      <c r="I2305" s="125" t="s">
        <v>23</v>
      </c>
      <c r="J2305" s="125" t="s">
        <v>1265</v>
      </c>
    </row>
    <row r="2306" spans="1:10" ht="10.5" hidden="1" x14ac:dyDescent="0.25">
      <c r="A2306" s="126" t="s">
        <v>4468</v>
      </c>
      <c r="B2306" s="126" t="s">
        <v>4469</v>
      </c>
      <c r="C2306" s="126" t="s">
        <v>1248</v>
      </c>
      <c r="D2306" s="126" t="s">
        <v>1248</v>
      </c>
      <c r="E2306" s="126" t="s">
        <v>1248</v>
      </c>
      <c r="F2306" s="127">
        <v>0</v>
      </c>
      <c r="G2306" s="127">
        <v>0</v>
      </c>
      <c r="H2306" s="127">
        <v>0</v>
      </c>
      <c r="I2306" s="128" t="s">
        <v>23</v>
      </c>
      <c r="J2306" s="128" t="s">
        <v>10</v>
      </c>
    </row>
    <row r="2307" spans="1:10" hidden="1" x14ac:dyDescent="0.2">
      <c r="A2307" s="123" t="s">
        <v>4470</v>
      </c>
      <c r="B2307" s="123" t="s">
        <v>3021</v>
      </c>
      <c r="C2307" s="123" t="s">
        <v>4272</v>
      </c>
      <c r="D2307" s="123" t="s">
        <v>4273</v>
      </c>
      <c r="E2307" s="123" t="s">
        <v>4246</v>
      </c>
      <c r="F2307" s="124">
        <v>0</v>
      </c>
      <c r="G2307" s="124">
        <v>0</v>
      </c>
      <c r="H2307" s="124">
        <v>0</v>
      </c>
      <c r="I2307" s="125" t="s">
        <v>23</v>
      </c>
      <c r="J2307" s="125" t="s">
        <v>1265</v>
      </c>
    </row>
    <row r="2308" spans="1:10" hidden="1" x14ac:dyDescent="0.2">
      <c r="A2308" s="123" t="s">
        <v>4471</v>
      </c>
      <c r="B2308" s="123" t="s">
        <v>4472</v>
      </c>
      <c r="C2308" s="123" t="s">
        <v>1248</v>
      </c>
      <c r="D2308" s="123" t="s">
        <v>1248</v>
      </c>
      <c r="E2308" s="123" t="s">
        <v>1248</v>
      </c>
      <c r="F2308" s="124">
        <v>920253631</v>
      </c>
      <c r="G2308" s="124">
        <v>827653159</v>
      </c>
      <c r="H2308" s="124">
        <v>379409186</v>
      </c>
      <c r="I2308" s="125"/>
      <c r="J2308" s="125"/>
    </row>
    <row r="2309" spans="1:10" ht="10.5" hidden="1" x14ac:dyDescent="0.25">
      <c r="A2309" s="126" t="s">
        <v>4473</v>
      </c>
      <c r="B2309" s="126" t="s">
        <v>4474</v>
      </c>
      <c r="C2309" s="126" t="s">
        <v>1248</v>
      </c>
      <c r="D2309" s="126" t="s">
        <v>1248</v>
      </c>
      <c r="E2309" s="126" t="s">
        <v>1248</v>
      </c>
      <c r="F2309" s="127">
        <v>920253631</v>
      </c>
      <c r="G2309" s="127">
        <v>827653159</v>
      </c>
      <c r="H2309" s="127">
        <v>379409186</v>
      </c>
      <c r="I2309" s="128" t="s">
        <v>23</v>
      </c>
      <c r="J2309" s="128" t="s">
        <v>10</v>
      </c>
    </row>
    <row r="2310" spans="1:10" hidden="1" x14ac:dyDescent="0.2">
      <c r="A2310" s="123" t="s">
        <v>4475</v>
      </c>
      <c r="B2310" s="123" t="s">
        <v>2498</v>
      </c>
      <c r="C2310" s="123" t="s">
        <v>1262</v>
      </c>
      <c r="D2310" s="123" t="s">
        <v>1263</v>
      </c>
      <c r="E2310" s="123" t="s">
        <v>4246</v>
      </c>
      <c r="F2310" s="124">
        <v>298725031</v>
      </c>
      <c r="G2310" s="124">
        <v>296404702</v>
      </c>
      <c r="H2310" s="124">
        <v>148202351</v>
      </c>
      <c r="I2310" s="125" t="s">
        <v>23</v>
      </c>
      <c r="J2310" s="125" t="s">
        <v>1265</v>
      </c>
    </row>
    <row r="2311" spans="1:10" hidden="1" x14ac:dyDescent="0.2">
      <c r="A2311" s="123" t="s">
        <v>4476</v>
      </c>
      <c r="B2311" s="123" t="s">
        <v>4477</v>
      </c>
      <c r="C2311" s="123" t="s">
        <v>1262</v>
      </c>
      <c r="D2311" s="123" t="s">
        <v>1263</v>
      </c>
      <c r="E2311" s="123" t="s">
        <v>4246</v>
      </c>
      <c r="F2311" s="124">
        <v>146726178</v>
      </c>
      <c r="G2311" s="124">
        <v>146726178</v>
      </c>
      <c r="H2311" s="124">
        <v>73363089</v>
      </c>
      <c r="I2311" s="125" t="s">
        <v>23</v>
      </c>
      <c r="J2311" s="125" t="s">
        <v>1265</v>
      </c>
    </row>
    <row r="2312" spans="1:10" hidden="1" x14ac:dyDescent="0.2">
      <c r="A2312" s="123" t="s">
        <v>4478</v>
      </c>
      <c r="B2312" s="123" t="s">
        <v>4479</v>
      </c>
      <c r="C2312" s="123" t="s">
        <v>1262</v>
      </c>
      <c r="D2312" s="123" t="s">
        <v>1263</v>
      </c>
      <c r="E2312" s="123" t="s">
        <v>4246</v>
      </c>
      <c r="F2312" s="124">
        <v>474802422</v>
      </c>
      <c r="G2312" s="124">
        <v>384522279</v>
      </c>
      <c r="H2312" s="124">
        <v>157843746</v>
      </c>
      <c r="I2312" s="125" t="s">
        <v>23</v>
      </c>
      <c r="J2312" s="125" t="s">
        <v>1265</v>
      </c>
    </row>
    <row r="2313" spans="1:10" ht="10.5" hidden="1" x14ac:dyDescent="0.25">
      <c r="A2313" s="126" t="s">
        <v>4480</v>
      </c>
      <c r="B2313" s="126" t="s">
        <v>4474</v>
      </c>
      <c r="C2313" s="126" t="s">
        <v>1248</v>
      </c>
      <c r="D2313" s="126" t="s">
        <v>1248</v>
      </c>
      <c r="E2313" s="126" t="s">
        <v>1248</v>
      </c>
      <c r="F2313" s="127">
        <v>0</v>
      </c>
      <c r="G2313" s="127">
        <v>0</v>
      </c>
      <c r="H2313" s="127">
        <v>0</v>
      </c>
      <c r="I2313" s="128" t="s">
        <v>23</v>
      </c>
      <c r="J2313" s="128" t="s">
        <v>10</v>
      </c>
    </row>
    <row r="2314" spans="1:10" hidden="1" x14ac:dyDescent="0.2">
      <c r="A2314" s="123" t="s">
        <v>4481</v>
      </c>
      <c r="B2314" s="123" t="s">
        <v>2498</v>
      </c>
      <c r="C2314" s="123" t="s">
        <v>1262</v>
      </c>
      <c r="D2314" s="123" t="s">
        <v>1263</v>
      </c>
      <c r="E2314" s="123" t="s">
        <v>4246</v>
      </c>
      <c r="F2314" s="124">
        <v>0</v>
      </c>
      <c r="G2314" s="124">
        <v>0</v>
      </c>
      <c r="H2314" s="124">
        <v>0</v>
      </c>
      <c r="I2314" s="125" t="s">
        <v>23</v>
      </c>
      <c r="J2314" s="125" t="s">
        <v>1265</v>
      </c>
    </row>
    <row r="2315" spans="1:10" hidden="1" x14ac:dyDescent="0.2">
      <c r="A2315" s="123" t="s">
        <v>4482</v>
      </c>
      <c r="B2315" s="123" t="s">
        <v>4477</v>
      </c>
      <c r="C2315" s="123" t="s">
        <v>1262</v>
      </c>
      <c r="D2315" s="123" t="s">
        <v>1263</v>
      </c>
      <c r="E2315" s="123" t="s">
        <v>4246</v>
      </c>
      <c r="F2315" s="124">
        <v>0</v>
      </c>
      <c r="G2315" s="124">
        <v>0</v>
      </c>
      <c r="H2315" s="124">
        <v>0</v>
      </c>
      <c r="I2315" s="125" t="s">
        <v>23</v>
      </c>
      <c r="J2315" s="125" t="s">
        <v>1265</v>
      </c>
    </row>
    <row r="2316" spans="1:10" hidden="1" x14ac:dyDescent="0.2">
      <c r="A2316" s="123" t="s">
        <v>4483</v>
      </c>
      <c r="B2316" s="123" t="s">
        <v>2350</v>
      </c>
      <c r="C2316" s="123" t="s">
        <v>1262</v>
      </c>
      <c r="D2316" s="123" t="s">
        <v>1263</v>
      </c>
      <c r="E2316" s="123" t="s">
        <v>4246</v>
      </c>
      <c r="F2316" s="124">
        <v>0</v>
      </c>
      <c r="G2316" s="124">
        <v>0</v>
      </c>
      <c r="H2316" s="124">
        <v>0</v>
      </c>
      <c r="I2316" s="125" t="s">
        <v>23</v>
      </c>
      <c r="J2316" s="125" t="s">
        <v>1265</v>
      </c>
    </row>
    <row r="2317" spans="1:10" hidden="1" x14ac:dyDescent="0.2">
      <c r="A2317" s="123" t="s">
        <v>4484</v>
      </c>
      <c r="B2317" s="123" t="s">
        <v>4485</v>
      </c>
      <c r="C2317" s="123" t="s">
        <v>1248</v>
      </c>
      <c r="D2317" s="123" t="s">
        <v>1248</v>
      </c>
      <c r="E2317" s="123" t="s">
        <v>1248</v>
      </c>
      <c r="F2317" s="124">
        <v>640620332</v>
      </c>
      <c r="G2317" s="124">
        <v>611880350.49000001</v>
      </c>
      <c r="H2317" s="124">
        <v>505531760.13</v>
      </c>
      <c r="I2317" s="125"/>
      <c r="J2317" s="125"/>
    </row>
    <row r="2318" spans="1:10" ht="10.5" hidden="1" x14ac:dyDescent="0.25">
      <c r="A2318" s="126" t="s">
        <v>4486</v>
      </c>
      <c r="B2318" s="126" t="s">
        <v>4487</v>
      </c>
      <c r="C2318" s="126" t="s">
        <v>1248</v>
      </c>
      <c r="D2318" s="126" t="s">
        <v>1248</v>
      </c>
      <c r="E2318" s="126" t="s">
        <v>1248</v>
      </c>
      <c r="F2318" s="127">
        <v>640620332</v>
      </c>
      <c r="G2318" s="127">
        <v>611880350.49000001</v>
      </c>
      <c r="H2318" s="127">
        <v>505531760.13</v>
      </c>
      <c r="I2318" s="128" t="s">
        <v>23</v>
      </c>
      <c r="J2318" s="128" t="s">
        <v>10</v>
      </c>
    </row>
    <row r="2319" spans="1:10" hidden="1" x14ac:dyDescent="0.2">
      <c r="A2319" s="123" t="s">
        <v>4488</v>
      </c>
      <c r="B2319" s="123" t="s">
        <v>1850</v>
      </c>
      <c r="C2319" s="123" t="s">
        <v>1262</v>
      </c>
      <c r="D2319" s="123" t="s">
        <v>1263</v>
      </c>
      <c r="E2319" s="123" t="s">
        <v>4246</v>
      </c>
      <c r="F2319" s="124">
        <v>197412060</v>
      </c>
      <c r="G2319" s="124">
        <v>176664979.94999999</v>
      </c>
      <c r="H2319" s="124">
        <v>90640543.049999997</v>
      </c>
      <c r="I2319" s="125" t="s">
        <v>23</v>
      </c>
      <c r="J2319" s="125" t="s">
        <v>1265</v>
      </c>
    </row>
    <row r="2320" spans="1:10" hidden="1" x14ac:dyDescent="0.2">
      <c r="A2320" s="123" t="s">
        <v>4488</v>
      </c>
      <c r="B2320" s="123" t="s">
        <v>1850</v>
      </c>
      <c r="C2320" s="123" t="s">
        <v>4287</v>
      </c>
      <c r="D2320" s="123" t="s">
        <v>4288</v>
      </c>
      <c r="E2320" s="123" t="s">
        <v>4246</v>
      </c>
      <c r="F2320" s="124">
        <v>0</v>
      </c>
      <c r="G2320" s="124">
        <v>0</v>
      </c>
      <c r="H2320" s="124">
        <v>0</v>
      </c>
      <c r="I2320" s="125" t="s">
        <v>23</v>
      </c>
      <c r="J2320" s="125" t="s">
        <v>1265</v>
      </c>
    </row>
    <row r="2321" spans="1:10" hidden="1" x14ac:dyDescent="0.2">
      <c r="A2321" s="123" t="s">
        <v>4488</v>
      </c>
      <c r="B2321" s="123" t="s">
        <v>1850</v>
      </c>
      <c r="C2321" s="123" t="s">
        <v>1292</v>
      </c>
      <c r="D2321" s="123" t="s">
        <v>1293</v>
      </c>
      <c r="E2321" s="123" t="s">
        <v>4246</v>
      </c>
      <c r="F2321" s="124">
        <v>140907050</v>
      </c>
      <c r="G2321" s="124">
        <v>140907050</v>
      </c>
      <c r="H2321" s="124">
        <v>132524866.94</v>
      </c>
      <c r="I2321" s="125" t="s">
        <v>23</v>
      </c>
      <c r="J2321" s="125" t="s">
        <v>1265</v>
      </c>
    </row>
    <row r="2322" spans="1:10" hidden="1" x14ac:dyDescent="0.2">
      <c r="A2322" s="123" t="s">
        <v>4488</v>
      </c>
      <c r="B2322" s="123" t="s">
        <v>1850</v>
      </c>
      <c r="C2322" s="123" t="s">
        <v>4439</v>
      </c>
      <c r="D2322" s="123" t="s">
        <v>4440</v>
      </c>
      <c r="E2322" s="123" t="s">
        <v>4246</v>
      </c>
      <c r="F2322" s="124">
        <v>3333465</v>
      </c>
      <c r="G2322" s="124">
        <v>0</v>
      </c>
      <c r="H2322" s="124">
        <v>0</v>
      </c>
      <c r="I2322" s="125" t="s">
        <v>23</v>
      </c>
      <c r="J2322" s="125" t="s">
        <v>1265</v>
      </c>
    </row>
    <row r="2323" spans="1:10" hidden="1" x14ac:dyDescent="0.2">
      <c r="A2323" s="123" t="s">
        <v>4488</v>
      </c>
      <c r="B2323" s="123" t="s">
        <v>1850</v>
      </c>
      <c r="C2323" s="123" t="s">
        <v>4272</v>
      </c>
      <c r="D2323" s="123" t="s">
        <v>4273</v>
      </c>
      <c r="E2323" s="123" t="s">
        <v>4246</v>
      </c>
      <c r="F2323" s="124">
        <v>12045304</v>
      </c>
      <c r="G2323" s="124">
        <v>11941970.4</v>
      </c>
      <c r="H2323" s="124">
        <v>0</v>
      </c>
      <c r="I2323" s="125" t="s">
        <v>23</v>
      </c>
      <c r="J2323" s="125" t="s">
        <v>1265</v>
      </c>
    </row>
    <row r="2324" spans="1:10" hidden="1" x14ac:dyDescent="0.2">
      <c r="A2324" s="123" t="s">
        <v>4488</v>
      </c>
      <c r="B2324" s="123" t="s">
        <v>1850</v>
      </c>
      <c r="C2324" s="123" t="s">
        <v>4489</v>
      </c>
      <c r="D2324" s="123" t="s">
        <v>4490</v>
      </c>
      <c r="E2324" s="123" t="s">
        <v>4246</v>
      </c>
      <c r="F2324" s="124">
        <v>3203659</v>
      </c>
      <c r="G2324" s="124">
        <v>0</v>
      </c>
      <c r="H2324" s="124">
        <v>0</v>
      </c>
      <c r="I2324" s="125" t="s">
        <v>23</v>
      </c>
      <c r="J2324" s="125" t="s">
        <v>1265</v>
      </c>
    </row>
    <row r="2325" spans="1:10" hidden="1" x14ac:dyDescent="0.2">
      <c r="A2325" s="123" t="s">
        <v>4488</v>
      </c>
      <c r="B2325" s="123" t="s">
        <v>1850</v>
      </c>
      <c r="C2325" s="123" t="s">
        <v>4491</v>
      </c>
      <c r="D2325" s="123" t="s">
        <v>4492</v>
      </c>
      <c r="E2325" s="123" t="s">
        <v>4246</v>
      </c>
      <c r="F2325" s="124">
        <v>151592</v>
      </c>
      <c r="G2325" s="124">
        <v>0</v>
      </c>
      <c r="H2325" s="124">
        <v>0</v>
      </c>
      <c r="I2325" s="125" t="s">
        <v>23</v>
      </c>
      <c r="J2325" s="125" t="s">
        <v>1265</v>
      </c>
    </row>
    <row r="2326" spans="1:10" hidden="1" x14ac:dyDescent="0.2">
      <c r="A2326" s="123" t="s">
        <v>4488</v>
      </c>
      <c r="B2326" s="123" t="s">
        <v>1850</v>
      </c>
      <c r="C2326" s="123" t="s">
        <v>4441</v>
      </c>
      <c r="D2326" s="123" t="s">
        <v>4442</v>
      </c>
      <c r="E2326" s="123" t="s">
        <v>4246</v>
      </c>
      <c r="F2326" s="124">
        <v>0</v>
      </c>
      <c r="G2326" s="124">
        <v>0</v>
      </c>
      <c r="H2326" s="124">
        <v>0</v>
      </c>
      <c r="I2326" s="125" t="s">
        <v>23</v>
      </c>
      <c r="J2326" s="125" t="s">
        <v>1265</v>
      </c>
    </row>
    <row r="2327" spans="1:10" hidden="1" x14ac:dyDescent="0.2">
      <c r="A2327" s="123" t="s">
        <v>4488</v>
      </c>
      <c r="B2327" s="123" t="s">
        <v>1850</v>
      </c>
      <c r="C2327" s="123" t="s">
        <v>4443</v>
      </c>
      <c r="D2327" s="123" t="s">
        <v>4444</v>
      </c>
      <c r="E2327" s="123" t="s">
        <v>4246</v>
      </c>
      <c r="F2327" s="124">
        <v>0</v>
      </c>
      <c r="G2327" s="124">
        <v>0</v>
      </c>
      <c r="H2327" s="124">
        <v>0</v>
      </c>
      <c r="I2327" s="125" t="s">
        <v>23</v>
      </c>
      <c r="J2327" s="125" t="s">
        <v>1265</v>
      </c>
    </row>
    <row r="2328" spans="1:10" hidden="1" x14ac:dyDescent="0.2">
      <c r="A2328" s="123" t="s">
        <v>4488</v>
      </c>
      <c r="B2328" s="123" t="s">
        <v>1850</v>
      </c>
      <c r="C2328" s="123" t="s">
        <v>4264</v>
      </c>
      <c r="D2328" s="123" t="s">
        <v>4265</v>
      </c>
      <c r="E2328" s="123" t="s">
        <v>4246</v>
      </c>
      <c r="F2328" s="124">
        <v>0</v>
      </c>
      <c r="G2328" s="124">
        <v>0</v>
      </c>
      <c r="H2328" s="124">
        <v>0</v>
      </c>
      <c r="I2328" s="125" t="s">
        <v>23</v>
      </c>
      <c r="J2328" s="125" t="s">
        <v>1265</v>
      </c>
    </row>
    <row r="2329" spans="1:10" hidden="1" x14ac:dyDescent="0.2">
      <c r="A2329" s="123" t="s">
        <v>4488</v>
      </c>
      <c r="B2329" s="123" t="s">
        <v>1850</v>
      </c>
      <c r="C2329" s="123" t="s">
        <v>4278</v>
      </c>
      <c r="D2329" s="123" t="s">
        <v>4279</v>
      </c>
      <c r="E2329" s="123" t="s">
        <v>4246</v>
      </c>
      <c r="F2329" s="124">
        <v>0</v>
      </c>
      <c r="G2329" s="124">
        <v>0</v>
      </c>
      <c r="H2329" s="124">
        <v>0</v>
      </c>
      <c r="I2329" s="125" t="s">
        <v>23</v>
      </c>
      <c r="J2329" s="125" t="s">
        <v>1265</v>
      </c>
    </row>
    <row r="2330" spans="1:10" hidden="1" x14ac:dyDescent="0.2">
      <c r="A2330" s="123" t="s">
        <v>4493</v>
      </c>
      <c r="B2330" s="123" t="s">
        <v>4494</v>
      </c>
      <c r="C2330" s="123" t="s">
        <v>4439</v>
      </c>
      <c r="D2330" s="123" t="s">
        <v>4440</v>
      </c>
      <c r="E2330" s="123" t="s">
        <v>4246</v>
      </c>
      <c r="F2330" s="124">
        <v>264656149</v>
      </c>
      <c r="G2330" s="124">
        <v>263455297.13999999</v>
      </c>
      <c r="H2330" s="124">
        <v>263455297.13999999</v>
      </c>
      <c r="I2330" s="125" t="s">
        <v>23</v>
      </c>
      <c r="J2330" s="125" t="s">
        <v>1265</v>
      </c>
    </row>
    <row r="2331" spans="1:10" hidden="1" x14ac:dyDescent="0.2">
      <c r="A2331" s="123" t="s">
        <v>4493</v>
      </c>
      <c r="B2331" s="123" t="s">
        <v>4495</v>
      </c>
      <c r="C2331" s="123" t="s">
        <v>4441</v>
      </c>
      <c r="D2331" s="123" t="s">
        <v>4442</v>
      </c>
      <c r="E2331" s="123" t="s">
        <v>4246</v>
      </c>
      <c r="F2331" s="124">
        <v>8721998</v>
      </c>
      <c r="G2331" s="124">
        <v>8721998</v>
      </c>
      <c r="H2331" s="124">
        <v>8721998</v>
      </c>
      <c r="I2331" s="125" t="s">
        <v>23</v>
      </c>
      <c r="J2331" s="125" t="s">
        <v>1265</v>
      </c>
    </row>
    <row r="2332" spans="1:10" hidden="1" x14ac:dyDescent="0.2">
      <c r="A2332" s="123" t="s">
        <v>4493</v>
      </c>
      <c r="B2332" s="123" t="s">
        <v>4496</v>
      </c>
      <c r="C2332" s="123" t="s">
        <v>4443</v>
      </c>
      <c r="D2332" s="123" t="s">
        <v>4444</v>
      </c>
      <c r="E2332" s="123" t="s">
        <v>4246</v>
      </c>
      <c r="F2332" s="124">
        <v>10189055</v>
      </c>
      <c r="G2332" s="124">
        <v>10189055</v>
      </c>
      <c r="H2332" s="124">
        <v>10189055</v>
      </c>
      <c r="I2332" s="125" t="s">
        <v>23</v>
      </c>
      <c r="J2332" s="125" t="s">
        <v>1265</v>
      </c>
    </row>
    <row r="2333" spans="1:10" hidden="1" x14ac:dyDescent="0.2">
      <c r="A2333" s="123" t="s">
        <v>4497</v>
      </c>
      <c r="B2333" s="123" t="s">
        <v>4498</v>
      </c>
      <c r="C2333" s="123" t="s">
        <v>1248</v>
      </c>
      <c r="D2333" s="123" t="s">
        <v>1248</v>
      </c>
      <c r="E2333" s="123" t="s">
        <v>1248</v>
      </c>
      <c r="F2333" s="124">
        <v>97600000</v>
      </c>
      <c r="G2333" s="124">
        <v>97600000</v>
      </c>
      <c r="H2333" s="124">
        <v>73200000</v>
      </c>
      <c r="I2333" s="125"/>
      <c r="J2333" s="125"/>
    </row>
    <row r="2334" spans="1:10" ht="10.5" hidden="1" x14ac:dyDescent="0.25">
      <c r="A2334" s="126" t="s">
        <v>4499</v>
      </c>
      <c r="B2334" s="126" t="s">
        <v>4500</v>
      </c>
      <c r="C2334" s="126" t="s">
        <v>1248</v>
      </c>
      <c r="D2334" s="126" t="s">
        <v>1248</v>
      </c>
      <c r="E2334" s="126" t="s">
        <v>1248</v>
      </c>
      <c r="F2334" s="127">
        <v>97600000</v>
      </c>
      <c r="G2334" s="127">
        <v>97600000</v>
      </c>
      <c r="H2334" s="127">
        <v>73200000</v>
      </c>
      <c r="I2334" s="128" t="s">
        <v>23</v>
      </c>
      <c r="J2334" s="128" t="s">
        <v>10</v>
      </c>
    </row>
    <row r="2335" spans="1:10" hidden="1" x14ac:dyDescent="0.2">
      <c r="A2335" s="123" t="s">
        <v>4501</v>
      </c>
      <c r="B2335" s="123" t="s">
        <v>2559</v>
      </c>
      <c r="C2335" s="123" t="s">
        <v>1262</v>
      </c>
      <c r="D2335" s="123" t="s">
        <v>1263</v>
      </c>
      <c r="E2335" s="123" t="s">
        <v>4246</v>
      </c>
      <c r="F2335" s="124">
        <v>15200000</v>
      </c>
      <c r="G2335" s="124">
        <v>15200000</v>
      </c>
      <c r="H2335" s="124">
        <v>11400000</v>
      </c>
      <c r="I2335" s="125" t="s">
        <v>23</v>
      </c>
      <c r="J2335" s="125" t="s">
        <v>1265</v>
      </c>
    </row>
    <row r="2336" spans="1:10" hidden="1" x14ac:dyDescent="0.2">
      <c r="A2336" s="123" t="s">
        <v>4502</v>
      </c>
      <c r="B2336" s="123" t="s">
        <v>1391</v>
      </c>
      <c r="C2336" s="123" t="s">
        <v>1262</v>
      </c>
      <c r="D2336" s="123" t="s">
        <v>1263</v>
      </c>
      <c r="E2336" s="123" t="s">
        <v>4246</v>
      </c>
      <c r="F2336" s="124">
        <v>52000000</v>
      </c>
      <c r="G2336" s="124">
        <v>52000000</v>
      </c>
      <c r="H2336" s="124">
        <v>39000000</v>
      </c>
      <c r="I2336" s="125" t="s">
        <v>23</v>
      </c>
      <c r="J2336" s="125" t="s">
        <v>1265</v>
      </c>
    </row>
    <row r="2337" spans="1:10" hidden="1" x14ac:dyDescent="0.2">
      <c r="A2337" s="123" t="s">
        <v>4503</v>
      </c>
      <c r="B2337" s="123" t="s">
        <v>1772</v>
      </c>
      <c r="C2337" s="123" t="s">
        <v>1262</v>
      </c>
      <c r="D2337" s="123" t="s">
        <v>1263</v>
      </c>
      <c r="E2337" s="123" t="s">
        <v>4246</v>
      </c>
      <c r="F2337" s="124">
        <v>15200000</v>
      </c>
      <c r="G2337" s="124">
        <v>15200000</v>
      </c>
      <c r="H2337" s="124">
        <v>11400000</v>
      </c>
      <c r="I2337" s="125" t="s">
        <v>23</v>
      </c>
      <c r="J2337" s="125" t="s">
        <v>1265</v>
      </c>
    </row>
    <row r="2338" spans="1:10" hidden="1" x14ac:dyDescent="0.2">
      <c r="A2338" s="123" t="s">
        <v>4504</v>
      </c>
      <c r="B2338" s="123" t="s">
        <v>3622</v>
      </c>
      <c r="C2338" s="123" t="s">
        <v>1262</v>
      </c>
      <c r="D2338" s="123" t="s">
        <v>1263</v>
      </c>
      <c r="E2338" s="123" t="s">
        <v>4246</v>
      </c>
      <c r="F2338" s="124">
        <v>15200000</v>
      </c>
      <c r="G2338" s="124">
        <v>15200000</v>
      </c>
      <c r="H2338" s="124">
        <v>11400000</v>
      </c>
      <c r="I2338" s="125" t="s">
        <v>23</v>
      </c>
      <c r="J2338" s="125" t="s">
        <v>1265</v>
      </c>
    </row>
    <row r="2339" spans="1:10" ht="10.5" hidden="1" x14ac:dyDescent="0.25">
      <c r="A2339" s="126" t="s">
        <v>4505</v>
      </c>
      <c r="B2339" s="126" t="s">
        <v>4506</v>
      </c>
      <c r="C2339" s="126" t="s">
        <v>1248</v>
      </c>
      <c r="D2339" s="126" t="s">
        <v>1248</v>
      </c>
      <c r="E2339" s="126" t="s">
        <v>1248</v>
      </c>
      <c r="F2339" s="127">
        <v>6909258125.8699999</v>
      </c>
      <c r="G2339" s="127">
        <v>4816929869.8900003</v>
      </c>
      <c r="H2339" s="127">
        <v>231900000</v>
      </c>
      <c r="I2339" s="128" t="s">
        <v>23</v>
      </c>
      <c r="J2339" s="128" t="s">
        <v>10</v>
      </c>
    </row>
    <row r="2340" spans="1:10" hidden="1" x14ac:dyDescent="0.2">
      <c r="A2340" s="123" t="s">
        <v>4507</v>
      </c>
      <c r="B2340" s="123" t="s">
        <v>2339</v>
      </c>
      <c r="C2340" s="123" t="s">
        <v>4272</v>
      </c>
      <c r="D2340" s="123" t="s">
        <v>4273</v>
      </c>
      <c r="E2340" s="123" t="s">
        <v>4246</v>
      </c>
      <c r="F2340" s="124">
        <v>195010012</v>
      </c>
      <c r="G2340" s="124">
        <v>195010007.88999999</v>
      </c>
      <c r="H2340" s="124">
        <v>0</v>
      </c>
      <c r="I2340" s="125" t="s">
        <v>23</v>
      </c>
      <c r="J2340" s="125" t="s">
        <v>1265</v>
      </c>
    </row>
    <row r="2341" spans="1:10" hidden="1" x14ac:dyDescent="0.2">
      <c r="A2341" s="123" t="s">
        <v>4508</v>
      </c>
      <c r="B2341" s="123" t="s">
        <v>4464</v>
      </c>
      <c r="C2341" s="123" t="s">
        <v>4465</v>
      </c>
      <c r="D2341" s="123" t="s">
        <v>4466</v>
      </c>
      <c r="E2341" s="123" t="s">
        <v>4246</v>
      </c>
      <c r="F2341" s="124">
        <v>325635358</v>
      </c>
      <c r="G2341" s="124">
        <v>279649976</v>
      </c>
      <c r="H2341" s="124">
        <v>0</v>
      </c>
      <c r="I2341" s="125" t="s">
        <v>23</v>
      </c>
      <c r="J2341" s="125" t="s">
        <v>1265</v>
      </c>
    </row>
    <row r="2342" spans="1:10" hidden="1" x14ac:dyDescent="0.2">
      <c r="A2342" s="123" t="s">
        <v>4508</v>
      </c>
      <c r="B2342" s="123" t="s">
        <v>4464</v>
      </c>
      <c r="C2342" s="123" t="s">
        <v>4270</v>
      </c>
      <c r="D2342" s="123" t="s">
        <v>4271</v>
      </c>
      <c r="E2342" s="123" t="s">
        <v>4246</v>
      </c>
      <c r="F2342" s="124">
        <v>523790733.95999998</v>
      </c>
      <c r="G2342" s="124">
        <v>523790733</v>
      </c>
      <c r="H2342" s="124">
        <v>0</v>
      </c>
      <c r="I2342" s="125" t="s">
        <v>23</v>
      </c>
      <c r="J2342" s="125" t="s">
        <v>1265</v>
      </c>
    </row>
    <row r="2343" spans="1:10" hidden="1" x14ac:dyDescent="0.2">
      <c r="A2343" s="123" t="s">
        <v>4508</v>
      </c>
      <c r="B2343" s="123" t="s">
        <v>4464</v>
      </c>
      <c r="C2343" s="123" t="s">
        <v>4274</v>
      </c>
      <c r="D2343" s="123" t="s">
        <v>4275</v>
      </c>
      <c r="E2343" s="123" t="s">
        <v>4246</v>
      </c>
      <c r="F2343" s="124">
        <v>18484706.309999999</v>
      </c>
      <c r="G2343" s="124">
        <v>0</v>
      </c>
      <c r="H2343" s="124">
        <v>0</v>
      </c>
      <c r="I2343" s="125" t="s">
        <v>23</v>
      </c>
      <c r="J2343" s="125" t="s">
        <v>1265</v>
      </c>
    </row>
    <row r="2344" spans="1:10" hidden="1" x14ac:dyDescent="0.2">
      <c r="A2344" s="123" t="s">
        <v>4508</v>
      </c>
      <c r="B2344" s="123" t="s">
        <v>4464</v>
      </c>
      <c r="C2344" s="123" t="s">
        <v>4443</v>
      </c>
      <c r="D2344" s="123" t="s">
        <v>4444</v>
      </c>
      <c r="E2344" s="123" t="s">
        <v>4246</v>
      </c>
      <c r="F2344" s="124">
        <v>3105349</v>
      </c>
      <c r="G2344" s="124">
        <v>0</v>
      </c>
      <c r="H2344" s="124">
        <v>0</v>
      </c>
      <c r="I2344" s="125" t="s">
        <v>23</v>
      </c>
      <c r="J2344" s="125" t="s">
        <v>1265</v>
      </c>
    </row>
    <row r="2345" spans="1:10" hidden="1" x14ac:dyDescent="0.2">
      <c r="A2345" s="123" t="s">
        <v>4508</v>
      </c>
      <c r="B2345" s="123" t="s">
        <v>4464</v>
      </c>
      <c r="C2345" s="123" t="s">
        <v>4276</v>
      </c>
      <c r="D2345" s="123" t="s">
        <v>4277</v>
      </c>
      <c r="E2345" s="123" t="s">
        <v>4246</v>
      </c>
      <c r="F2345" s="124">
        <v>7133842</v>
      </c>
      <c r="G2345" s="124">
        <v>0</v>
      </c>
      <c r="H2345" s="124">
        <v>0</v>
      </c>
      <c r="I2345" s="125" t="s">
        <v>23</v>
      </c>
      <c r="J2345" s="125" t="s">
        <v>1265</v>
      </c>
    </row>
    <row r="2346" spans="1:10" hidden="1" x14ac:dyDescent="0.2">
      <c r="A2346" s="123" t="s">
        <v>4508</v>
      </c>
      <c r="B2346" s="123" t="s">
        <v>4464</v>
      </c>
      <c r="C2346" s="123" t="s">
        <v>4264</v>
      </c>
      <c r="D2346" s="123" t="s">
        <v>4265</v>
      </c>
      <c r="E2346" s="123" t="s">
        <v>4246</v>
      </c>
      <c r="F2346" s="124">
        <v>47788.69</v>
      </c>
      <c r="G2346" s="124">
        <v>0</v>
      </c>
      <c r="H2346" s="124">
        <v>0</v>
      </c>
      <c r="I2346" s="125" t="s">
        <v>23</v>
      </c>
      <c r="J2346" s="125" t="s">
        <v>1265</v>
      </c>
    </row>
    <row r="2347" spans="1:10" hidden="1" x14ac:dyDescent="0.2">
      <c r="A2347" s="123" t="s">
        <v>4508</v>
      </c>
      <c r="B2347" s="123" t="s">
        <v>4464</v>
      </c>
      <c r="C2347" s="123" t="s">
        <v>4278</v>
      </c>
      <c r="D2347" s="123" t="s">
        <v>4279</v>
      </c>
      <c r="E2347" s="123" t="s">
        <v>4246</v>
      </c>
      <c r="F2347" s="124">
        <v>889.08</v>
      </c>
      <c r="G2347" s="124">
        <v>0</v>
      </c>
      <c r="H2347" s="124">
        <v>0</v>
      </c>
      <c r="I2347" s="125" t="s">
        <v>23</v>
      </c>
      <c r="J2347" s="125" t="s">
        <v>1265</v>
      </c>
    </row>
    <row r="2348" spans="1:10" hidden="1" x14ac:dyDescent="0.2">
      <c r="A2348" s="123" t="s">
        <v>4508</v>
      </c>
      <c r="B2348" s="123" t="s">
        <v>4464</v>
      </c>
      <c r="C2348" s="123" t="s">
        <v>4509</v>
      </c>
      <c r="D2348" s="123" t="s">
        <v>4510</v>
      </c>
      <c r="E2348" s="123" t="s">
        <v>4246</v>
      </c>
      <c r="F2348" s="124">
        <v>1162253482</v>
      </c>
      <c r="G2348" s="124">
        <v>0</v>
      </c>
      <c r="H2348" s="124">
        <v>0</v>
      </c>
      <c r="I2348" s="125" t="s">
        <v>23</v>
      </c>
      <c r="J2348" s="125" t="s">
        <v>1265</v>
      </c>
    </row>
    <row r="2349" spans="1:10" hidden="1" x14ac:dyDescent="0.2">
      <c r="A2349" s="123" t="s">
        <v>4508</v>
      </c>
      <c r="B2349" s="123" t="s">
        <v>4464</v>
      </c>
      <c r="C2349" s="123" t="s">
        <v>4272</v>
      </c>
      <c r="D2349" s="123" t="s">
        <v>4273</v>
      </c>
      <c r="E2349" s="123" t="s">
        <v>4246</v>
      </c>
      <c r="F2349" s="124">
        <v>4320493809</v>
      </c>
      <c r="G2349" s="124">
        <v>3543039153</v>
      </c>
      <c r="H2349" s="124">
        <v>0</v>
      </c>
      <c r="I2349" s="125" t="s">
        <v>23</v>
      </c>
      <c r="J2349" s="125" t="s">
        <v>1265</v>
      </c>
    </row>
    <row r="2350" spans="1:10" hidden="1" x14ac:dyDescent="0.2">
      <c r="A2350" s="123" t="s">
        <v>4508</v>
      </c>
      <c r="B2350" s="123" t="s">
        <v>4464</v>
      </c>
      <c r="C2350" s="123" t="s">
        <v>1262</v>
      </c>
      <c r="D2350" s="123" t="s">
        <v>1263</v>
      </c>
      <c r="E2350" s="123" t="s">
        <v>4246</v>
      </c>
      <c r="F2350" s="124">
        <v>0</v>
      </c>
      <c r="G2350" s="124">
        <v>0</v>
      </c>
      <c r="H2350" s="124">
        <v>0</v>
      </c>
      <c r="I2350" s="125" t="s">
        <v>23</v>
      </c>
      <c r="J2350" s="125" t="s">
        <v>1265</v>
      </c>
    </row>
    <row r="2351" spans="1:10" hidden="1" x14ac:dyDescent="0.2">
      <c r="A2351" s="123" t="s">
        <v>4511</v>
      </c>
      <c r="B2351" s="123" t="s">
        <v>1618</v>
      </c>
      <c r="C2351" s="123" t="s">
        <v>1262</v>
      </c>
      <c r="D2351" s="123" t="s">
        <v>1263</v>
      </c>
      <c r="E2351" s="123" t="s">
        <v>4246</v>
      </c>
      <c r="F2351" s="124">
        <v>13600000</v>
      </c>
      <c r="G2351" s="124">
        <v>11106667</v>
      </c>
      <c r="H2351" s="124">
        <v>3400000</v>
      </c>
      <c r="I2351" s="125" t="s">
        <v>23</v>
      </c>
      <c r="J2351" s="125" t="s">
        <v>1265</v>
      </c>
    </row>
    <row r="2352" spans="1:10" hidden="1" x14ac:dyDescent="0.2">
      <c r="A2352" s="123" t="s">
        <v>4507</v>
      </c>
      <c r="B2352" s="123" t="s">
        <v>2339</v>
      </c>
      <c r="C2352" s="123" t="s">
        <v>1262</v>
      </c>
      <c r="D2352" s="123" t="s">
        <v>1263</v>
      </c>
      <c r="E2352" s="123" t="s">
        <v>4246</v>
      </c>
      <c r="F2352" s="124">
        <v>4.83</v>
      </c>
      <c r="G2352" s="124">
        <v>0</v>
      </c>
      <c r="H2352" s="124">
        <v>0</v>
      </c>
      <c r="I2352" s="125" t="s">
        <v>23</v>
      </c>
      <c r="J2352" s="125" t="s">
        <v>1265</v>
      </c>
    </row>
    <row r="2353" spans="1:10" hidden="1" x14ac:dyDescent="0.2">
      <c r="A2353" s="123" t="s">
        <v>4512</v>
      </c>
      <c r="B2353" s="123" t="s">
        <v>2559</v>
      </c>
      <c r="C2353" s="123" t="s">
        <v>1262</v>
      </c>
      <c r="D2353" s="123" t="s">
        <v>1263</v>
      </c>
      <c r="E2353" s="123" t="s">
        <v>4246</v>
      </c>
      <c r="F2353" s="124">
        <v>35300000</v>
      </c>
      <c r="G2353" s="124">
        <v>34000000</v>
      </c>
      <c r="H2353" s="124">
        <v>27200000</v>
      </c>
      <c r="I2353" s="125" t="s">
        <v>23</v>
      </c>
      <c r="J2353" s="125" t="s">
        <v>1265</v>
      </c>
    </row>
    <row r="2354" spans="1:10" hidden="1" x14ac:dyDescent="0.2">
      <c r="A2354" s="123" t="s">
        <v>4513</v>
      </c>
      <c r="B2354" s="123" t="s">
        <v>1391</v>
      </c>
      <c r="C2354" s="123" t="s">
        <v>1262</v>
      </c>
      <c r="D2354" s="123" t="s">
        <v>1263</v>
      </c>
      <c r="E2354" s="123" t="s">
        <v>4246</v>
      </c>
      <c r="F2354" s="124">
        <v>46100000</v>
      </c>
      <c r="G2354" s="124">
        <v>42000000</v>
      </c>
      <c r="H2354" s="124">
        <v>37500000</v>
      </c>
      <c r="I2354" s="125" t="s">
        <v>23</v>
      </c>
      <c r="J2354" s="125" t="s">
        <v>1265</v>
      </c>
    </row>
    <row r="2355" spans="1:10" hidden="1" x14ac:dyDescent="0.2">
      <c r="A2355" s="123" t="s">
        <v>4514</v>
      </c>
      <c r="B2355" s="123" t="s">
        <v>1772</v>
      </c>
      <c r="C2355" s="123" t="s">
        <v>1262</v>
      </c>
      <c r="D2355" s="123" t="s">
        <v>1263</v>
      </c>
      <c r="E2355" s="123" t="s">
        <v>4246</v>
      </c>
      <c r="F2355" s="124">
        <v>44000000</v>
      </c>
      <c r="G2355" s="124">
        <v>40000000</v>
      </c>
      <c r="H2355" s="124">
        <v>36000000</v>
      </c>
      <c r="I2355" s="125" t="s">
        <v>23</v>
      </c>
      <c r="J2355" s="125" t="s">
        <v>1265</v>
      </c>
    </row>
    <row r="2356" spans="1:10" hidden="1" x14ac:dyDescent="0.2">
      <c r="A2356" s="123" t="s">
        <v>4515</v>
      </c>
      <c r="B2356" s="123" t="s">
        <v>1431</v>
      </c>
      <c r="C2356" s="123" t="s">
        <v>1262</v>
      </c>
      <c r="D2356" s="123" t="s">
        <v>1263</v>
      </c>
      <c r="E2356" s="123" t="s">
        <v>4246</v>
      </c>
      <c r="F2356" s="124">
        <v>111800000</v>
      </c>
      <c r="G2356" s="124">
        <v>108333333</v>
      </c>
      <c r="H2356" s="124">
        <v>91800000</v>
      </c>
      <c r="I2356" s="125" t="s">
        <v>23</v>
      </c>
      <c r="J2356" s="125" t="s">
        <v>1265</v>
      </c>
    </row>
    <row r="2357" spans="1:10" hidden="1" x14ac:dyDescent="0.2">
      <c r="A2357" s="123" t="s">
        <v>4516</v>
      </c>
      <c r="B2357" s="123" t="s">
        <v>4517</v>
      </c>
      <c r="C2357" s="123" t="s">
        <v>1262</v>
      </c>
      <c r="D2357" s="123" t="s">
        <v>1263</v>
      </c>
      <c r="E2357" s="123" t="s">
        <v>4246</v>
      </c>
      <c r="F2357" s="124">
        <v>44000000</v>
      </c>
      <c r="G2357" s="124">
        <v>40000000</v>
      </c>
      <c r="H2357" s="124">
        <v>36000000</v>
      </c>
      <c r="I2357" s="125" t="s">
        <v>23</v>
      </c>
      <c r="J2357" s="125" t="s">
        <v>1265</v>
      </c>
    </row>
    <row r="2358" spans="1:10" hidden="1" x14ac:dyDescent="0.2">
      <c r="A2358" s="123" t="s">
        <v>4508</v>
      </c>
      <c r="B2358" s="123" t="s">
        <v>4464</v>
      </c>
      <c r="C2358" s="123" t="s">
        <v>4518</v>
      </c>
      <c r="D2358" s="123" t="s">
        <v>4519</v>
      </c>
      <c r="E2358" s="123" t="s">
        <v>4246</v>
      </c>
      <c r="F2358" s="124">
        <v>8204114</v>
      </c>
      <c r="G2358" s="124">
        <v>0</v>
      </c>
      <c r="H2358" s="124">
        <v>0</v>
      </c>
      <c r="I2358" s="125" t="s">
        <v>23</v>
      </c>
      <c r="J2358" s="125" t="s">
        <v>1265</v>
      </c>
    </row>
    <row r="2359" spans="1:10" hidden="1" x14ac:dyDescent="0.2">
      <c r="A2359" s="123" t="s">
        <v>4508</v>
      </c>
      <c r="B2359" s="123" t="s">
        <v>4464</v>
      </c>
      <c r="C2359" s="123" t="s">
        <v>4520</v>
      </c>
      <c r="D2359" s="123" t="s">
        <v>4521</v>
      </c>
      <c r="E2359" s="123" t="s">
        <v>4246</v>
      </c>
      <c r="F2359" s="124">
        <v>10428338</v>
      </c>
      <c r="G2359" s="124">
        <v>0</v>
      </c>
      <c r="H2359" s="124">
        <v>0</v>
      </c>
      <c r="I2359" s="125" t="s">
        <v>23</v>
      </c>
      <c r="J2359" s="125" t="s">
        <v>1265</v>
      </c>
    </row>
    <row r="2360" spans="1:10" hidden="1" x14ac:dyDescent="0.2">
      <c r="A2360" s="123" t="s">
        <v>4508</v>
      </c>
      <c r="B2360" s="123" t="s">
        <v>4464</v>
      </c>
      <c r="C2360" s="123" t="s">
        <v>4522</v>
      </c>
      <c r="D2360" s="123" t="s">
        <v>4523</v>
      </c>
      <c r="E2360" s="123" t="s">
        <v>4246</v>
      </c>
      <c r="F2360" s="124">
        <v>39869699</v>
      </c>
      <c r="G2360" s="124">
        <v>0</v>
      </c>
      <c r="H2360" s="124">
        <v>0</v>
      </c>
      <c r="I2360" s="125" t="s">
        <v>23</v>
      </c>
      <c r="J2360" s="125" t="s">
        <v>1265</v>
      </c>
    </row>
    <row r="2361" spans="1:10" hidden="1" x14ac:dyDescent="0.2">
      <c r="A2361" s="123" t="s">
        <v>4524</v>
      </c>
      <c r="B2361" s="123" t="s">
        <v>4525</v>
      </c>
      <c r="C2361" s="123" t="s">
        <v>1248</v>
      </c>
      <c r="D2361" s="123" t="s">
        <v>1248</v>
      </c>
      <c r="E2361" s="123" t="s">
        <v>1248</v>
      </c>
      <c r="F2361" s="124">
        <v>1448000000</v>
      </c>
      <c r="G2361" s="124">
        <v>1438844542</v>
      </c>
      <c r="H2361" s="124">
        <v>1216183359</v>
      </c>
      <c r="I2361" s="125"/>
      <c r="J2361" s="125"/>
    </row>
    <row r="2362" spans="1:10" ht="10.5" hidden="1" x14ac:dyDescent="0.25">
      <c r="A2362" s="126" t="s">
        <v>4526</v>
      </c>
      <c r="B2362" s="126" t="s">
        <v>4527</v>
      </c>
      <c r="C2362" s="126" t="s">
        <v>1248</v>
      </c>
      <c r="D2362" s="126" t="s">
        <v>1248</v>
      </c>
      <c r="E2362" s="126" t="s">
        <v>1248</v>
      </c>
      <c r="F2362" s="127">
        <v>1448000000</v>
      </c>
      <c r="G2362" s="127">
        <v>1438844542</v>
      </c>
      <c r="H2362" s="127">
        <v>1216183359</v>
      </c>
      <c r="I2362" s="128" t="s">
        <v>23</v>
      </c>
      <c r="J2362" s="128" t="s">
        <v>10</v>
      </c>
    </row>
    <row r="2363" spans="1:10" hidden="1" x14ac:dyDescent="0.2">
      <c r="A2363" s="123" t="s">
        <v>4528</v>
      </c>
      <c r="B2363" s="123" t="s">
        <v>4529</v>
      </c>
      <c r="C2363" s="123" t="s">
        <v>1262</v>
      </c>
      <c r="D2363" s="123" t="s">
        <v>1263</v>
      </c>
      <c r="E2363" s="123" t="s">
        <v>4246</v>
      </c>
      <c r="F2363" s="124">
        <v>0</v>
      </c>
      <c r="G2363" s="124">
        <v>0</v>
      </c>
      <c r="H2363" s="124">
        <v>0</v>
      </c>
      <c r="I2363" s="125" t="s">
        <v>23</v>
      </c>
      <c r="J2363" s="125" t="s">
        <v>1265</v>
      </c>
    </row>
    <row r="2364" spans="1:10" hidden="1" x14ac:dyDescent="0.2">
      <c r="A2364" s="123" t="s">
        <v>4530</v>
      </c>
      <c r="B2364" s="123" t="s">
        <v>4414</v>
      </c>
      <c r="C2364" s="123" t="s">
        <v>1262</v>
      </c>
      <c r="D2364" s="123" t="s">
        <v>1263</v>
      </c>
      <c r="E2364" s="123" t="s">
        <v>4246</v>
      </c>
      <c r="F2364" s="124">
        <v>0</v>
      </c>
      <c r="G2364" s="124">
        <v>0</v>
      </c>
      <c r="H2364" s="124">
        <v>0</v>
      </c>
      <c r="I2364" s="125" t="s">
        <v>23</v>
      </c>
      <c r="J2364" s="125" t="s">
        <v>1265</v>
      </c>
    </row>
    <row r="2365" spans="1:10" hidden="1" x14ac:dyDescent="0.2">
      <c r="A2365" s="123" t="s">
        <v>4530</v>
      </c>
      <c r="B2365" s="123" t="s">
        <v>4414</v>
      </c>
      <c r="C2365" s="123" t="s">
        <v>1276</v>
      </c>
      <c r="D2365" s="123" t="s">
        <v>1277</v>
      </c>
      <c r="E2365" s="123" t="s">
        <v>4246</v>
      </c>
      <c r="F2365" s="124">
        <v>0</v>
      </c>
      <c r="G2365" s="124">
        <v>0</v>
      </c>
      <c r="H2365" s="124">
        <v>0</v>
      </c>
      <c r="I2365" s="125" t="s">
        <v>23</v>
      </c>
      <c r="J2365" s="125" t="s">
        <v>1265</v>
      </c>
    </row>
    <row r="2366" spans="1:10" hidden="1" x14ac:dyDescent="0.2">
      <c r="A2366" s="123" t="s">
        <v>4531</v>
      </c>
      <c r="B2366" s="123" t="s">
        <v>1925</v>
      </c>
      <c r="C2366" s="123" t="s">
        <v>1262</v>
      </c>
      <c r="D2366" s="123" t="s">
        <v>1263</v>
      </c>
      <c r="E2366" s="123" t="s">
        <v>4246</v>
      </c>
      <c r="F2366" s="124">
        <v>851000000</v>
      </c>
      <c r="G2366" s="124">
        <v>842523200</v>
      </c>
      <c r="H2366" s="124">
        <v>619862017</v>
      </c>
      <c r="I2366" s="125" t="s">
        <v>23</v>
      </c>
      <c r="J2366" s="125" t="s">
        <v>1265</v>
      </c>
    </row>
    <row r="2367" spans="1:10" hidden="1" x14ac:dyDescent="0.2">
      <c r="A2367" s="123" t="s">
        <v>4531</v>
      </c>
      <c r="B2367" s="123" t="s">
        <v>1925</v>
      </c>
      <c r="C2367" s="123" t="s">
        <v>1276</v>
      </c>
      <c r="D2367" s="123" t="s">
        <v>1277</v>
      </c>
      <c r="E2367" s="123" t="s">
        <v>4246</v>
      </c>
      <c r="F2367" s="124">
        <v>597000000</v>
      </c>
      <c r="G2367" s="124">
        <v>596321342</v>
      </c>
      <c r="H2367" s="124">
        <v>596321342</v>
      </c>
      <c r="I2367" s="125" t="s">
        <v>23</v>
      </c>
      <c r="J2367" s="125" t="s">
        <v>1265</v>
      </c>
    </row>
    <row r="2368" spans="1:10" ht="10.5" hidden="1" x14ac:dyDescent="0.25">
      <c r="A2368" s="126" t="s">
        <v>4532</v>
      </c>
      <c r="B2368" s="126" t="s">
        <v>4527</v>
      </c>
      <c r="C2368" s="126" t="s">
        <v>1248</v>
      </c>
      <c r="D2368" s="126" t="s">
        <v>1248</v>
      </c>
      <c r="E2368" s="126" t="s">
        <v>1248</v>
      </c>
      <c r="F2368" s="127">
        <v>0</v>
      </c>
      <c r="G2368" s="127">
        <v>0</v>
      </c>
      <c r="H2368" s="127">
        <v>0</v>
      </c>
      <c r="I2368" s="128" t="s">
        <v>23</v>
      </c>
      <c r="J2368" s="128" t="s">
        <v>10</v>
      </c>
    </row>
    <row r="2369" spans="1:10" hidden="1" x14ac:dyDescent="0.2">
      <c r="A2369" s="123" t="s">
        <v>4533</v>
      </c>
      <c r="B2369" s="123" t="s">
        <v>4529</v>
      </c>
      <c r="C2369" s="123" t="s">
        <v>1262</v>
      </c>
      <c r="D2369" s="123" t="s">
        <v>1263</v>
      </c>
      <c r="E2369" s="123" t="s">
        <v>4246</v>
      </c>
      <c r="F2369" s="124">
        <v>0</v>
      </c>
      <c r="G2369" s="124">
        <v>0</v>
      </c>
      <c r="H2369" s="124">
        <v>0</v>
      </c>
      <c r="I2369" s="125" t="s">
        <v>23</v>
      </c>
      <c r="J2369" s="125" t="s">
        <v>1265</v>
      </c>
    </row>
    <row r="2370" spans="1:10" hidden="1" x14ac:dyDescent="0.2">
      <c r="A2370" s="123" t="s">
        <v>4534</v>
      </c>
      <c r="B2370" s="123" t="s">
        <v>4414</v>
      </c>
      <c r="C2370" s="123" t="s">
        <v>1262</v>
      </c>
      <c r="D2370" s="123" t="s">
        <v>1263</v>
      </c>
      <c r="E2370" s="123" t="s">
        <v>4246</v>
      </c>
      <c r="F2370" s="124">
        <v>0</v>
      </c>
      <c r="G2370" s="124">
        <v>0</v>
      </c>
      <c r="H2370" s="124">
        <v>0</v>
      </c>
      <c r="I2370" s="125" t="s">
        <v>23</v>
      </c>
      <c r="J2370" s="125" t="s">
        <v>1265</v>
      </c>
    </row>
    <row r="2371" spans="1:10" hidden="1" x14ac:dyDescent="0.2">
      <c r="A2371" s="123" t="s">
        <v>4535</v>
      </c>
      <c r="B2371" s="123" t="s">
        <v>1925</v>
      </c>
      <c r="C2371" s="123" t="s">
        <v>1262</v>
      </c>
      <c r="D2371" s="123" t="s">
        <v>1263</v>
      </c>
      <c r="E2371" s="123" t="s">
        <v>4246</v>
      </c>
      <c r="F2371" s="124">
        <v>0</v>
      </c>
      <c r="G2371" s="124">
        <v>0</v>
      </c>
      <c r="H2371" s="124">
        <v>0</v>
      </c>
      <c r="I2371" s="125" t="s">
        <v>23</v>
      </c>
      <c r="J2371" s="125" t="s">
        <v>1265</v>
      </c>
    </row>
    <row r="2372" spans="1:10" hidden="1" x14ac:dyDescent="0.2">
      <c r="A2372" s="123" t="s">
        <v>4536</v>
      </c>
      <c r="B2372" s="123" t="s">
        <v>4537</v>
      </c>
      <c r="C2372" s="123" t="s">
        <v>1248</v>
      </c>
      <c r="D2372" s="123" t="s">
        <v>1248</v>
      </c>
      <c r="E2372" s="123" t="s">
        <v>1248</v>
      </c>
      <c r="F2372" s="124">
        <v>700000000</v>
      </c>
      <c r="G2372" s="124">
        <v>699999930</v>
      </c>
      <c r="H2372" s="124">
        <v>699999930</v>
      </c>
      <c r="I2372" s="125"/>
      <c r="J2372" s="125"/>
    </row>
    <row r="2373" spans="1:10" ht="10.5" hidden="1" x14ac:dyDescent="0.25">
      <c r="A2373" s="126" t="s">
        <v>4538</v>
      </c>
      <c r="B2373" s="126" t="s">
        <v>4539</v>
      </c>
      <c r="C2373" s="126" t="s">
        <v>1248</v>
      </c>
      <c r="D2373" s="126" t="s">
        <v>1248</v>
      </c>
      <c r="E2373" s="126" t="s">
        <v>1248</v>
      </c>
      <c r="F2373" s="127">
        <v>700000000</v>
      </c>
      <c r="G2373" s="127">
        <v>699999930</v>
      </c>
      <c r="H2373" s="127">
        <v>699999930</v>
      </c>
      <c r="I2373" s="128" t="s">
        <v>23</v>
      </c>
      <c r="J2373" s="128" t="s">
        <v>10</v>
      </c>
    </row>
    <row r="2374" spans="1:10" hidden="1" x14ac:dyDescent="0.2">
      <c r="A2374" s="123" t="s">
        <v>4540</v>
      </c>
      <c r="B2374" s="123" t="s">
        <v>2350</v>
      </c>
      <c r="C2374" s="123" t="s">
        <v>1262</v>
      </c>
      <c r="D2374" s="123" t="s">
        <v>1263</v>
      </c>
      <c r="E2374" s="123" t="s">
        <v>4246</v>
      </c>
      <c r="F2374" s="124">
        <v>700000000</v>
      </c>
      <c r="G2374" s="124">
        <v>699999930</v>
      </c>
      <c r="H2374" s="124">
        <v>699999930</v>
      </c>
      <c r="I2374" s="125" t="s">
        <v>23</v>
      </c>
      <c r="J2374" s="125" t="s">
        <v>1265</v>
      </c>
    </row>
    <row r="2375" spans="1:10" hidden="1" x14ac:dyDescent="0.2">
      <c r="A2375" s="123" t="s">
        <v>4541</v>
      </c>
      <c r="B2375" s="123" t="s">
        <v>4542</v>
      </c>
      <c r="C2375" s="123" t="s">
        <v>1248</v>
      </c>
      <c r="D2375" s="123" t="s">
        <v>1248</v>
      </c>
      <c r="E2375" s="123" t="s">
        <v>1248</v>
      </c>
      <c r="F2375" s="124">
        <v>625000000</v>
      </c>
      <c r="G2375" s="124">
        <v>625000000</v>
      </c>
      <c r="H2375" s="124">
        <v>462500000</v>
      </c>
      <c r="I2375" s="125"/>
      <c r="J2375" s="125"/>
    </row>
    <row r="2376" spans="1:10" ht="10.5" hidden="1" x14ac:dyDescent="0.25">
      <c r="A2376" s="126" t="s">
        <v>4543</v>
      </c>
      <c r="B2376" s="126" t="s">
        <v>4544</v>
      </c>
      <c r="C2376" s="126" t="s">
        <v>1248</v>
      </c>
      <c r="D2376" s="126" t="s">
        <v>1248</v>
      </c>
      <c r="E2376" s="126" t="s">
        <v>1248</v>
      </c>
      <c r="F2376" s="127">
        <v>625000000</v>
      </c>
      <c r="G2376" s="127">
        <v>625000000</v>
      </c>
      <c r="H2376" s="127">
        <v>462500000</v>
      </c>
      <c r="I2376" s="128" t="s">
        <v>23</v>
      </c>
      <c r="J2376" s="128" t="s">
        <v>10</v>
      </c>
    </row>
    <row r="2377" spans="1:10" hidden="1" x14ac:dyDescent="0.2">
      <c r="A2377" s="123" t="s">
        <v>4545</v>
      </c>
      <c r="B2377" s="123" t="s">
        <v>2350</v>
      </c>
      <c r="C2377" s="123" t="s">
        <v>1262</v>
      </c>
      <c r="D2377" s="123" t="s">
        <v>1263</v>
      </c>
      <c r="E2377" s="123" t="s">
        <v>4246</v>
      </c>
      <c r="F2377" s="124">
        <v>125000000</v>
      </c>
      <c r="G2377" s="124">
        <v>125000000</v>
      </c>
      <c r="H2377" s="124">
        <v>62500000</v>
      </c>
      <c r="I2377" s="125" t="s">
        <v>23</v>
      </c>
      <c r="J2377" s="125" t="s">
        <v>1265</v>
      </c>
    </row>
    <row r="2378" spans="1:10" hidden="1" x14ac:dyDescent="0.2">
      <c r="A2378" s="123" t="s">
        <v>4545</v>
      </c>
      <c r="B2378" s="123" t="s">
        <v>2350</v>
      </c>
      <c r="C2378" s="123" t="s">
        <v>4287</v>
      </c>
      <c r="D2378" s="123" t="s">
        <v>4288</v>
      </c>
      <c r="E2378" s="123" t="s">
        <v>4246</v>
      </c>
      <c r="F2378" s="124">
        <v>500000000</v>
      </c>
      <c r="G2378" s="124">
        <v>500000000</v>
      </c>
      <c r="H2378" s="124">
        <v>400000000</v>
      </c>
      <c r="I2378" s="125" t="s">
        <v>23</v>
      </c>
      <c r="J2378" s="125" t="s">
        <v>1265</v>
      </c>
    </row>
    <row r="2379" spans="1:10" hidden="1" x14ac:dyDescent="0.2">
      <c r="A2379" s="123" t="s">
        <v>4546</v>
      </c>
      <c r="B2379" s="123" t="s">
        <v>4547</v>
      </c>
      <c r="C2379" s="123" t="s">
        <v>1248</v>
      </c>
      <c r="D2379" s="123" t="s">
        <v>1248</v>
      </c>
      <c r="E2379" s="123" t="s">
        <v>1248</v>
      </c>
      <c r="F2379" s="124">
        <v>5521156979</v>
      </c>
      <c r="G2379" s="124">
        <v>5387583748</v>
      </c>
      <c r="H2379" s="124">
        <v>3662385834.3000002</v>
      </c>
      <c r="I2379" s="125"/>
      <c r="J2379" s="125"/>
    </row>
    <row r="2380" spans="1:10" hidden="1" x14ac:dyDescent="0.2">
      <c r="A2380" s="123" t="s">
        <v>4548</v>
      </c>
      <c r="B2380" s="123" t="s">
        <v>4549</v>
      </c>
      <c r="C2380" s="123" t="s">
        <v>1248</v>
      </c>
      <c r="D2380" s="123" t="s">
        <v>1248</v>
      </c>
      <c r="E2380" s="123" t="s">
        <v>1248</v>
      </c>
      <c r="F2380" s="124">
        <v>5521156979</v>
      </c>
      <c r="G2380" s="124">
        <v>5387583748</v>
      </c>
      <c r="H2380" s="124">
        <v>3662385834.3000002</v>
      </c>
      <c r="I2380" s="125"/>
      <c r="J2380" s="125"/>
    </row>
    <row r="2381" spans="1:10" hidden="1" x14ac:dyDescent="0.2">
      <c r="A2381" s="123" t="s">
        <v>4550</v>
      </c>
      <c r="B2381" s="123" t="s">
        <v>4498</v>
      </c>
      <c r="C2381" s="123" t="s">
        <v>1248</v>
      </c>
      <c r="D2381" s="123" t="s">
        <v>1248</v>
      </c>
      <c r="E2381" s="123" t="s">
        <v>1248</v>
      </c>
      <c r="F2381" s="124">
        <v>5521156979</v>
      </c>
      <c r="G2381" s="124">
        <v>5387583748</v>
      </c>
      <c r="H2381" s="124">
        <v>3662385834.3000002</v>
      </c>
      <c r="I2381" s="125"/>
      <c r="J2381" s="125"/>
    </row>
    <row r="2382" spans="1:10" ht="10.5" hidden="1" x14ac:dyDescent="0.25">
      <c r="A2382" s="126" t="s">
        <v>4551</v>
      </c>
      <c r="B2382" s="126" t="s">
        <v>4500</v>
      </c>
      <c r="C2382" s="126" t="s">
        <v>1248</v>
      </c>
      <c r="D2382" s="126" t="s">
        <v>1248</v>
      </c>
      <c r="E2382" s="126" t="s">
        <v>1248</v>
      </c>
      <c r="F2382" s="127">
        <v>5521156979</v>
      </c>
      <c r="G2382" s="127">
        <v>5387583748</v>
      </c>
      <c r="H2382" s="127">
        <v>3662385834.3000002</v>
      </c>
      <c r="I2382" s="128" t="s">
        <v>23</v>
      </c>
      <c r="J2382" s="128" t="s">
        <v>10</v>
      </c>
    </row>
    <row r="2383" spans="1:10" hidden="1" x14ac:dyDescent="0.2">
      <c r="A2383" s="123" t="s">
        <v>4552</v>
      </c>
      <c r="B2383" s="123" t="s">
        <v>4553</v>
      </c>
      <c r="C2383" s="123" t="s">
        <v>1262</v>
      </c>
      <c r="D2383" s="123" t="s">
        <v>1263</v>
      </c>
      <c r="E2383" s="123" t="s">
        <v>4246</v>
      </c>
      <c r="F2383" s="124">
        <v>2632739707</v>
      </c>
      <c r="G2383" s="124">
        <v>2597933517</v>
      </c>
      <c r="H2383" s="124">
        <v>2404972025.8000002</v>
      </c>
      <c r="I2383" s="125" t="s">
        <v>23</v>
      </c>
      <c r="J2383" s="125" t="s">
        <v>1265</v>
      </c>
    </row>
    <row r="2384" spans="1:10" hidden="1" x14ac:dyDescent="0.2">
      <c r="A2384" s="123" t="s">
        <v>4552</v>
      </c>
      <c r="B2384" s="123" t="s">
        <v>4553</v>
      </c>
      <c r="C2384" s="123" t="s">
        <v>1276</v>
      </c>
      <c r="D2384" s="123" t="s">
        <v>1277</v>
      </c>
      <c r="E2384" s="123" t="s">
        <v>4246</v>
      </c>
      <c r="F2384" s="124">
        <v>2495143450</v>
      </c>
      <c r="G2384" s="124">
        <v>2490850231</v>
      </c>
      <c r="H2384" s="124">
        <v>984113808.5</v>
      </c>
      <c r="I2384" s="125" t="s">
        <v>23</v>
      </c>
      <c r="J2384" s="125" t="s">
        <v>1265</v>
      </c>
    </row>
    <row r="2385" spans="1:10" hidden="1" x14ac:dyDescent="0.2">
      <c r="A2385" s="123" t="s">
        <v>4554</v>
      </c>
      <c r="B2385" s="123" t="s">
        <v>4386</v>
      </c>
      <c r="C2385" s="123" t="s">
        <v>1262</v>
      </c>
      <c r="D2385" s="123" t="s">
        <v>1263</v>
      </c>
      <c r="E2385" s="123" t="s">
        <v>4246</v>
      </c>
      <c r="F2385" s="124">
        <v>11273822</v>
      </c>
      <c r="G2385" s="124">
        <v>0</v>
      </c>
      <c r="H2385" s="124">
        <v>0</v>
      </c>
      <c r="I2385" s="125" t="s">
        <v>23</v>
      </c>
      <c r="J2385" s="125" t="s">
        <v>1265</v>
      </c>
    </row>
    <row r="2386" spans="1:10" hidden="1" x14ac:dyDescent="0.2">
      <c r="A2386" s="123" t="s">
        <v>4555</v>
      </c>
      <c r="B2386" s="123" t="s">
        <v>4388</v>
      </c>
      <c r="C2386" s="123" t="s">
        <v>1262</v>
      </c>
      <c r="D2386" s="123" t="s">
        <v>1263</v>
      </c>
      <c r="E2386" s="123" t="s">
        <v>4246</v>
      </c>
      <c r="F2386" s="124">
        <v>5000000</v>
      </c>
      <c r="G2386" s="124">
        <v>0</v>
      </c>
      <c r="H2386" s="124">
        <v>0</v>
      </c>
      <c r="I2386" s="125" t="s">
        <v>23</v>
      </c>
      <c r="J2386" s="125" t="s">
        <v>1265</v>
      </c>
    </row>
    <row r="2387" spans="1:10" hidden="1" x14ac:dyDescent="0.2">
      <c r="A2387" s="123" t="s">
        <v>4556</v>
      </c>
      <c r="B2387" s="123" t="s">
        <v>4391</v>
      </c>
      <c r="C2387" s="123" t="s">
        <v>1262</v>
      </c>
      <c r="D2387" s="123" t="s">
        <v>1263</v>
      </c>
      <c r="E2387" s="123" t="s">
        <v>4246</v>
      </c>
      <c r="F2387" s="124">
        <v>11800000</v>
      </c>
      <c r="G2387" s="124">
        <v>0</v>
      </c>
      <c r="H2387" s="124">
        <v>0</v>
      </c>
      <c r="I2387" s="125" t="s">
        <v>23</v>
      </c>
      <c r="J2387" s="125" t="s">
        <v>1265</v>
      </c>
    </row>
    <row r="2388" spans="1:10" hidden="1" x14ac:dyDescent="0.2">
      <c r="A2388" s="123" t="s">
        <v>4557</v>
      </c>
      <c r="B2388" s="123" t="s">
        <v>2350</v>
      </c>
      <c r="C2388" s="123" t="s">
        <v>1262</v>
      </c>
      <c r="D2388" s="123" t="s">
        <v>1263</v>
      </c>
      <c r="E2388" s="123" t="s">
        <v>4246</v>
      </c>
      <c r="F2388" s="124">
        <v>36143450</v>
      </c>
      <c r="G2388" s="124">
        <v>0</v>
      </c>
      <c r="H2388" s="124">
        <v>0</v>
      </c>
      <c r="I2388" s="125" t="s">
        <v>23</v>
      </c>
      <c r="J2388" s="125" t="s">
        <v>1265</v>
      </c>
    </row>
    <row r="2389" spans="1:10" hidden="1" x14ac:dyDescent="0.2">
      <c r="A2389" s="123" t="s">
        <v>4557</v>
      </c>
      <c r="B2389" s="123" t="s">
        <v>2350</v>
      </c>
      <c r="C2389" s="123" t="s">
        <v>1276</v>
      </c>
      <c r="D2389" s="123" t="s">
        <v>1277</v>
      </c>
      <c r="E2389" s="123" t="s">
        <v>4246</v>
      </c>
      <c r="F2389" s="124">
        <v>4856550</v>
      </c>
      <c r="G2389" s="124">
        <v>0</v>
      </c>
      <c r="H2389" s="124">
        <v>0</v>
      </c>
      <c r="I2389" s="125" t="s">
        <v>23</v>
      </c>
      <c r="J2389" s="125" t="s">
        <v>1265</v>
      </c>
    </row>
    <row r="2390" spans="1:10" hidden="1" x14ac:dyDescent="0.2">
      <c r="A2390" s="123" t="s">
        <v>4558</v>
      </c>
      <c r="B2390" s="123" t="s">
        <v>2559</v>
      </c>
      <c r="C2390" s="123" t="s">
        <v>1262</v>
      </c>
      <c r="D2390" s="123" t="s">
        <v>1263</v>
      </c>
      <c r="E2390" s="123" t="s">
        <v>4246</v>
      </c>
      <c r="F2390" s="124">
        <v>48000000</v>
      </c>
      <c r="G2390" s="124">
        <v>45600000</v>
      </c>
      <c r="H2390" s="124">
        <v>45600000</v>
      </c>
      <c r="I2390" s="125" t="s">
        <v>23</v>
      </c>
      <c r="J2390" s="125" t="s">
        <v>1265</v>
      </c>
    </row>
    <row r="2391" spans="1:10" hidden="1" x14ac:dyDescent="0.2">
      <c r="A2391" s="123" t="s">
        <v>4559</v>
      </c>
      <c r="B2391" s="123" t="s">
        <v>1391</v>
      </c>
      <c r="C2391" s="123" t="s">
        <v>1262</v>
      </c>
      <c r="D2391" s="123" t="s">
        <v>1263</v>
      </c>
      <c r="E2391" s="123" t="s">
        <v>4246</v>
      </c>
      <c r="F2391" s="124">
        <v>96555695</v>
      </c>
      <c r="G2391" s="124">
        <v>88400000</v>
      </c>
      <c r="H2391" s="124">
        <v>81200000</v>
      </c>
      <c r="I2391" s="125" t="s">
        <v>23</v>
      </c>
      <c r="J2391" s="125" t="s">
        <v>1265</v>
      </c>
    </row>
    <row r="2392" spans="1:10" hidden="1" x14ac:dyDescent="0.2">
      <c r="A2392" s="123" t="s">
        <v>4560</v>
      </c>
      <c r="B2392" s="123" t="s">
        <v>1772</v>
      </c>
      <c r="C2392" s="123" t="s">
        <v>1262</v>
      </c>
      <c r="D2392" s="123" t="s">
        <v>1263</v>
      </c>
      <c r="E2392" s="123" t="s">
        <v>4246</v>
      </c>
      <c r="F2392" s="124">
        <v>25500000</v>
      </c>
      <c r="G2392" s="124">
        <v>22800000</v>
      </c>
      <c r="H2392" s="124">
        <v>22800000</v>
      </c>
      <c r="I2392" s="125" t="s">
        <v>23</v>
      </c>
      <c r="J2392" s="125" t="s">
        <v>1265</v>
      </c>
    </row>
    <row r="2393" spans="1:10" hidden="1" x14ac:dyDescent="0.2">
      <c r="A2393" s="123" t="s">
        <v>4561</v>
      </c>
      <c r="B2393" s="123" t="s">
        <v>2811</v>
      </c>
      <c r="C2393" s="123" t="s">
        <v>1262</v>
      </c>
      <c r="D2393" s="123" t="s">
        <v>1263</v>
      </c>
      <c r="E2393" s="123" t="s">
        <v>4246</v>
      </c>
      <c r="F2393" s="124">
        <v>0</v>
      </c>
      <c r="G2393" s="124">
        <v>0</v>
      </c>
      <c r="H2393" s="124">
        <v>0</v>
      </c>
      <c r="I2393" s="125" t="s">
        <v>23</v>
      </c>
      <c r="J2393" s="125" t="s">
        <v>1265</v>
      </c>
    </row>
    <row r="2394" spans="1:10" hidden="1" x14ac:dyDescent="0.2">
      <c r="A2394" s="123" t="s">
        <v>4562</v>
      </c>
      <c r="B2394" s="123" t="s">
        <v>1409</v>
      </c>
      <c r="C2394" s="123" t="s">
        <v>1262</v>
      </c>
      <c r="D2394" s="123" t="s">
        <v>1263</v>
      </c>
      <c r="E2394" s="123" t="s">
        <v>4246</v>
      </c>
      <c r="F2394" s="124">
        <v>43100000</v>
      </c>
      <c r="G2394" s="124">
        <v>40000000</v>
      </c>
      <c r="H2394" s="124">
        <v>37500000</v>
      </c>
      <c r="I2394" s="125" t="s">
        <v>23</v>
      </c>
      <c r="J2394" s="125" t="s">
        <v>1265</v>
      </c>
    </row>
    <row r="2395" spans="1:10" hidden="1" x14ac:dyDescent="0.2">
      <c r="A2395" s="123" t="s">
        <v>4563</v>
      </c>
      <c r="B2395" s="123" t="s">
        <v>2292</v>
      </c>
      <c r="C2395" s="123" t="s">
        <v>1262</v>
      </c>
      <c r="D2395" s="123" t="s">
        <v>1263</v>
      </c>
      <c r="E2395" s="123" t="s">
        <v>4246</v>
      </c>
      <c r="F2395" s="124">
        <v>53000000</v>
      </c>
      <c r="G2395" s="124">
        <v>50000000</v>
      </c>
      <c r="H2395" s="124">
        <v>45000000</v>
      </c>
      <c r="I2395" s="125" t="s">
        <v>23</v>
      </c>
      <c r="J2395" s="125" t="s">
        <v>1265</v>
      </c>
    </row>
    <row r="2396" spans="1:10" hidden="1" x14ac:dyDescent="0.2">
      <c r="A2396" s="123" t="s">
        <v>4564</v>
      </c>
      <c r="B2396" s="123" t="s">
        <v>4565</v>
      </c>
      <c r="C2396" s="123" t="s">
        <v>1262</v>
      </c>
      <c r="D2396" s="123" t="s">
        <v>1263</v>
      </c>
      <c r="E2396" s="123" t="s">
        <v>4246</v>
      </c>
      <c r="F2396" s="124">
        <v>15500000</v>
      </c>
      <c r="G2396" s="124">
        <v>14000000</v>
      </c>
      <c r="H2396" s="124">
        <v>7000000</v>
      </c>
      <c r="I2396" s="125" t="s">
        <v>23</v>
      </c>
      <c r="J2396" s="125" t="s">
        <v>1265</v>
      </c>
    </row>
    <row r="2397" spans="1:10" hidden="1" x14ac:dyDescent="0.2">
      <c r="A2397" s="123" t="s">
        <v>4566</v>
      </c>
      <c r="B2397" s="123" t="s">
        <v>1431</v>
      </c>
      <c r="C2397" s="123" t="s">
        <v>1262</v>
      </c>
      <c r="D2397" s="123" t="s">
        <v>1263</v>
      </c>
      <c r="E2397" s="123" t="s">
        <v>4246</v>
      </c>
      <c r="F2397" s="124">
        <v>17444305</v>
      </c>
      <c r="G2397" s="124">
        <v>15200000</v>
      </c>
      <c r="H2397" s="124">
        <v>11400000</v>
      </c>
      <c r="I2397" s="125" t="s">
        <v>23</v>
      </c>
      <c r="J2397" s="125" t="s">
        <v>1265</v>
      </c>
    </row>
    <row r="2398" spans="1:10" hidden="1" x14ac:dyDescent="0.2">
      <c r="A2398" s="129" t="s">
        <v>4567</v>
      </c>
      <c r="B2398" s="129" t="s">
        <v>3622</v>
      </c>
      <c r="C2398" s="129" t="s">
        <v>1262</v>
      </c>
      <c r="D2398" s="129" t="s">
        <v>1263</v>
      </c>
      <c r="E2398" s="129" t="s">
        <v>4246</v>
      </c>
      <c r="F2398" s="130">
        <v>25100000</v>
      </c>
      <c r="G2398" s="130">
        <v>22800000</v>
      </c>
      <c r="H2398" s="130">
        <v>22800000</v>
      </c>
      <c r="I2398" s="131" t="s">
        <v>23</v>
      </c>
      <c r="J2398" s="131" t="s">
        <v>1265</v>
      </c>
    </row>
    <row r="2399" spans="1:10" ht="14.5" x14ac:dyDescent="0.35">
      <c r="A2399" s="129" t="s">
        <v>1227</v>
      </c>
      <c r="B2399" s="129"/>
      <c r="C2399" s="129"/>
      <c r="D2399" s="129"/>
      <c r="E2399" s="129"/>
      <c r="F2399" s="132">
        <f>SUBTOTAL(109,Eje_pptal[Presupuesto Definitivo])</f>
        <v>1200000000</v>
      </c>
      <c r="G2399" s="132">
        <f>SUBTOTAL(109,Eje_pptal[Total Compromisos])</f>
        <v>1200000000</v>
      </c>
      <c r="H2399" s="132">
        <f>SUBTOTAL(109,Eje_pptal[Total Obligaciones])</f>
        <v>1200000000</v>
      </c>
      <c r="I2399" s="131"/>
      <c r="J2399" s="131">
        <f>SUBTOTAL(103,Eje_pptal[Tipo de Concepto])</f>
        <v>10</v>
      </c>
    </row>
    <row r="2403" spans="5:8" ht="14.5" x14ac:dyDescent="0.35">
      <c r="E2403" s="115" t="s">
        <v>4568</v>
      </c>
      <c r="F2403" s="133">
        <v>677772838758.77991</v>
      </c>
      <c r="G2403" s="133">
        <v>439678386757.56</v>
      </c>
      <c r="H2403" s="133">
        <v>367197820660.33997</v>
      </c>
    </row>
    <row r="2404" spans="5:8" ht="14.5" x14ac:dyDescent="0.35">
      <c r="E2404" s="115" t="s">
        <v>4569</v>
      </c>
      <c r="F2404" s="133">
        <v>677772838758.77991</v>
      </c>
      <c r="G2404" s="133">
        <v>439678386757.55994</v>
      </c>
      <c r="H2404" s="133">
        <v>367197820660.33997</v>
      </c>
    </row>
    <row r="2405" spans="5:8" ht="14.5" x14ac:dyDescent="0.35">
      <c r="E2405" s="115" t="s">
        <v>4570</v>
      </c>
      <c r="F2405" s="133">
        <v>679504605006.77991</v>
      </c>
      <c r="G2405" s="133">
        <v>440030403022.56006</v>
      </c>
      <c r="H2405" s="133">
        <v>367549836925.34003</v>
      </c>
    </row>
  </sheetData>
  <mergeCells count="6">
    <mergeCell ref="A6:T6"/>
    <mergeCell ref="A1:T1"/>
    <mergeCell ref="A2:T2"/>
    <mergeCell ref="A3:T3"/>
    <mergeCell ref="A4:T4"/>
    <mergeCell ref="A5:T5"/>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U n i f i c a r _ t a b l a s " > < C u s t o m C o n t e n t > < ! [ C D A T A [ < T a b l e W i d g e t G r i d S e r i a l i z a t i o n   x m l n s : x s d = " h t t p : / / w w w . w 3 . o r g / 2 0 0 1 / X M L S c h e m a "   x m l n s : x s i = " h t t p : / / w w w . w 3 . o r g / 2 0 0 1 / X M L S c h e m a - i n s t a n c e " > < C o l u m n S u g g e s t e d T y p e   / > < C o l u m n F o r m a t   / > < C o l u m n A c c u r a c y   / > < C o l u m n C u r r e n c y S y m b o l   / > < C o l u m n P o s i t i v e P a t t e r n   / > < C o l u m n N e g a t i v e P a t t e r n   / > < C o l u m n W i d t h s > < i t e m > < k e y > < s t r i n g > N o .   I P < / s t r i n g > < / k e y > < v a l u e > < i n t > 7 3 < / i n t > < / v a l u e > < / i t e m > < i t e m > < k e y > < s t r i n g > R E P O R T � < / s t r i n g > < / k e y > < v a l u e > < i n t > 9 4 < / i n t > < / v a l u e > < / i t e m > < i t e m > < k e y > < s t r i n g > D e p e n d e n c i a < / s t r i n g > < / k e y > < v a l u e > < i n t > 1 1 8 < / i n t > < / v a l u e > < / i t e m > < i t e m > < k e y > < s t r i n g > L � n e a   E s t r a t � g i c a < / s t r i n g > < / k e y > < v a l u e > < i n t > 1 3 8 < / i n t > < / v a l u e > < / i t e m > < i t e m > < k e y > < s t r i n g > S e c t o r < / s t r i n g > < / k e y > < v a l u e > < i n t > 7 5 < / i n t > < / v a l u e > < / i t e m > < i t e m > < k e y > < s t r i n g > P r o g r a m a < / s t r i n g > < / k e y > < v a l u e > < i n t > 9 5 < / i n t > < / v a l u e > < / i t e m > < i t e m > < k e y > < s t r i n g > I n d i c a d o r   d e   P r o d u c t o < / s t r i n g > < / k e y > < v a l u e > < i n t > 1 7 2 < / i n t > < / v a l u e > < / i t e m > < i t e m > < k e y > < s t r i n g > M e t a   d e   l a   v i g e n c i a < / s t r i n g > < / k e y > < v a l u e > < i n t > 1 5 5 < / i n t > < / v a l u e > < / i t e m > < i t e m > < k e y > < s t r i n g > E j e c u c i � n   d e   l a   m e t a < / s t r i n g > < / k e y > < v a l u e > < i n t > 1 6 3 < / i n t > < / v a l u e > < / i t e m > < i t e m > < k e y > < s t r i n g > P r o y e c t o < / s t r i n g > < / k e y > < v a l u e > < i n t > 9 1 < / i n t > < / v a l u e > < / i t e m > < i t e m > < k e y > < s t r i n g > C � d i g o   d e   p r o y e c t o   B P I M < / s t r i n g > < / k e y > < v a l u e > < i n t > 1 9 1 < / i n t > < / v a l u e > < / i t e m > < i t e m > < k e y > < s t r i n g > A c t i v i d a d e s < / s t r i n g > < / k e y > < v a l u e > < i n t > 1 0 7 < / i n t > < / v a l u e > < / i t e m > < i t e m > < k e y > < s t r i n g > F e c h a   d e   I n i c i o < / s t r i n g > < / k e y > < v a l u e > < i n t > 1 2 8 < / i n t > < / v a l u e > < / i t e m > < i t e m > < k e y > < s t r i n g > F e c h a   d e   T e r m i n a c i � n < / s t r i n g > < / k e y > < v a l u e > < i n t > 1 7 0 < / i n t > < / v a l u e > < / i t e m > < i t e m > < k e y > < s t r i n g > %   d e   a v a n c e < / s t r i n g > < / k e y > < v a l u e > < i n t > 1 1 2 < / i n t > < / v a l u e > < / i t e m > < i t e m > < k e y > < s t r i n g > T o t a l < / s t r i n g > < / k e y > < v a l u e > < i n t > 6 6 < / i n t > < / v a l u e > < / i t e m > < i t e m > < k e y > < s t r i n g > T o t a l   E j e c u t a d o < / s t r i n g > < / k e y > < v a l u e > < i n t > 1 3 0 < / i n t > < / v a l u e > < / i t e m > < i t e m > < k e y > < s t r i n g > R e c u r s o s   p r o p i o s   2 0 2 1 < / s t r i n g > < / k e y > < v a l u e > < i n t > 1 7 2 < / i n t > < / v a l u e > < / i t e m > < i t e m > < k e y > < s t r i n g > S G P   E d u c a c i � n   2 0 2 1 < / s t r i n g > < / k e y > < v a l u e > < i n t > 1 5 6 < / i n t > < / v a l u e > < / i t e m > < i t e m > < k e y > < s t r i n g > S G P   S a l u d   2 0 2 1 < / s t r i n g > < / k e y > < v a l u e > < i n t > 1 2 8 < / i n t > < / v a l u e > < / i t e m > < i t e m > < k e y > < s t r i n g > S G P   A P S B   2 0 2 1 < / s t r i n g > < / k e y > < v a l u e > < i n t > 1 2 6 < / i n t > < / v a l u e > < / i t e m > < i t e m > < k e y > < s t r i n g > S G P   C u l t u r a   2 0 2 1 < / s t r i n g > < / k e y > < v a l u e > < i n t > 1 3 9 < / i n t > < / v a l u e > < / i t e m > < i t e m > < k e y > < s t r i n g > S G P   D e p o r t e     2 0 2 1 < / s t r i n g > < / k e y > < v a l u e > < i n t > 1 4 8 < / i n t > < / v a l u e > < / i t e m > < i t e m > < k e y > < s t r i n g > S G P   L i b r e   I n v e r s i � n     2 0 2 1 < / s t r i n g > < / k e y > < v a l u e > < i n t > 1 8 9 < / i n t > < / v a l u e > < / i t e m > < i t e m > < k e y > < s t r i n g > S G P   A l i m e n t a c i � n   E s c o l a r     2 0 2 1 < / s t r i n g > < / k e y > < v a l u e > < i n t > 2 2 6 < / i n t > < / v a l u e > < / i t e m > < i t e m > < k e y > < s t r i n g > S G P   M u n i c i p i o s   R � o   M a g d a l e n a   2 0 2 1 < / s t r i n g > < / k e y > < v a l u e > < i n t > 2 5 5 < / i n t > < / v a l u e > < / i t e m > < i t e m > < k e y > < s t r i n g > S G P   P r i m e r a   I n f a n c i a   2 0 2 1 < / s t r i n g > < / k e y > < v a l u e > < i n t > 1 9 5 < / i n t > < / v a l u e > < / i t e m > < i t e m > < k e y > < s t r i n g > R e g a l � a s   2 0 2 1 < / s t r i n g > < / k e y > < v a l u e > < i n t > 1 1 7 < / i n t > < / v a l u e > < / i t e m > < i t e m > < k e y > < s t r i n g > C o f i n a n c i a c i � n   D e p a r t a m e n t o   2 0 2 1 < / s t r i n g > < / k e y > < v a l u e > < i n t > 2 5 0 < / i n t > < / v a l u e > < / i t e m > < i t e m > < k e y > < s t r i n g > C o f i n a n c i a c i � n   N a c i � n   2 0 2 1 < / s t r i n g > < / k e y > < v a l u e > < i n t > 2 0 3 < / i n t > < / v a l u e > < / i t e m > < i t e m > < k e y > < s t r i n g > C r � d i t o   2 0 2 1 < / s t r i n g > < / k e y > < v a l u e > < i n t > 1 1 3 < / i n t > < / v a l u e > < / i t e m > < i t e m > < k e y > < s t r i n g > O t r o s   2 0 2 1 < / s t r i n g > < / k e y > < v a l u e > < i n t > 1 0 1 < / i n t > < / v a l u e > < / i t e m > < / C o l u m n W i d t h s > < C o l u m n D i s p l a y I n d e x > < i t e m > < k e y > < s t r i n g > N o .   I P < / s t r i n g > < / k e y > < v a l u e > < i n t > 0 < / i n t > < / v a l u e > < / i t e m > < i t e m > < k e y > < s t r i n g > R E P O R T � < / s t r i n g > < / k e y > < v a l u e > < i n t > 1 < / i n t > < / v a l u e > < / i t e m > < i t e m > < k e y > < s t r i n g > D e p e n d e n c i a < / s t r i n g > < / k e y > < v a l u e > < i n t > 2 < / i n t > < / v a l u e > < / i t e m > < i t e m > < k e y > < s t r i n g > L � n e a   E s t r a t � g i c a < / s t r i n g > < / k e y > < v a l u e > < i n t > 3 < / i n t > < / v a l u e > < / i t e m > < i t e m > < k e y > < s t r i n g > S e c t o r < / s t r i n g > < / k e y > < v a l u e > < i n t > 4 < / i n t > < / v a l u e > < / i t e m > < i t e m > < k e y > < s t r i n g > P r o g r a m a < / s t r i n g > < / k e y > < v a l u e > < i n t > 5 < / i n t > < / v a l u e > < / i t e m > < i t e m > < k e y > < s t r i n g > I n d i c a d o r   d e   P r o d u c t o < / s t r i n g > < / k e y > < v a l u e > < i n t > 6 < / i n t > < / v a l u e > < / i t e m > < i t e m > < k e y > < s t r i n g > M e t a   d e   l a   v i g e n c i a < / s t r i n g > < / k e y > < v a l u e > < i n t > 7 < / i n t > < / v a l u e > < / i t e m > < i t e m > < k e y > < s t r i n g > E j e c u c i � n   d e   l a   m e t a < / s t r i n g > < / k e y > < v a l u e > < i n t > 8 < / i n t > < / v a l u e > < / i t e m > < i t e m > < k e y > < s t r i n g > P r o y e c t o < / s t r i n g > < / k e y > < v a l u e > < i n t > 9 < / i n t > < / v a l u e > < / i t e m > < i t e m > < k e y > < s t r i n g > C � d i g o   d e   p r o y e c t o   B P I M < / s t r i n g > < / k e y > < v a l u e > < i n t > 1 0 < / i n t > < / v a l u e > < / i t e m > < i t e m > < k e y > < s t r i n g > A c t i v i d a d e s < / s t r i n g > < / k e y > < v a l u e > < i n t > 1 1 < / i n t > < / v a l u e > < / i t e m > < i t e m > < k e y > < s t r i n g > F e c h a   d e   I n i c i o < / s t r i n g > < / k e y > < v a l u e > < i n t > 1 2 < / i n t > < / v a l u e > < / i t e m > < i t e m > < k e y > < s t r i n g > F e c h a   d e   T e r m i n a c i � n < / s t r i n g > < / k e y > < v a l u e > < i n t > 1 3 < / i n t > < / v a l u e > < / i t e m > < i t e m > < k e y > < s t r i n g > %   d e   a v a n c e < / s t r i n g > < / k e y > < v a l u e > < i n t > 1 4 < / i n t > < / v a l u e > < / i t e m > < i t e m > < k e y > < s t r i n g > T o t a l < / s t r i n g > < / k e y > < v a l u e > < i n t > 1 5 < / i n t > < / v a l u e > < / i t e m > < i t e m > < k e y > < s t r i n g > T o t a l   E j e c u t a d o < / s t r i n g > < / k e y > < v a l u e > < i n t > 1 6 < / i n t > < / v a l u e > < / i t e m > < i t e m > < k e y > < s t r i n g > R e c u r s o s   p r o p i o s   2 0 2 1 < / s t r i n g > < / k e y > < v a l u e > < i n t > 1 7 < / i n t > < / v a l u e > < / i t e m > < i t e m > < k e y > < s t r i n g > S G P   E d u c a c i � n   2 0 2 1 < / s t r i n g > < / k e y > < v a l u e > < i n t > 1 8 < / i n t > < / v a l u e > < / i t e m > < i t e m > < k e y > < s t r i n g > S G P   S a l u d   2 0 2 1 < / s t r i n g > < / k e y > < v a l u e > < i n t > 1 9 < / i n t > < / v a l u e > < / i t e m > < i t e m > < k e y > < s t r i n g > S G P   A P S B   2 0 2 1 < / s t r i n g > < / k e y > < v a l u e > < i n t > 2 0 < / i n t > < / v a l u e > < / i t e m > < i t e m > < k e y > < s t r i n g > S G P   C u l t u r a   2 0 2 1 < / s t r i n g > < / k e y > < v a l u e > < i n t > 2 1 < / i n t > < / v a l u e > < / i t e m > < i t e m > < k e y > < s t r i n g > S G P   D e p o r t e     2 0 2 1 < / s t r i n g > < / k e y > < v a l u e > < i n t > 2 2 < / i n t > < / v a l u e > < / i t e m > < i t e m > < k e y > < s t r i n g > S G P   L i b r e   I n v e r s i � n     2 0 2 1 < / s t r i n g > < / k e y > < v a l u e > < i n t > 2 3 < / i n t > < / v a l u e > < / i t e m > < i t e m > < k e y > < s t r i n g > S G P   A l i m e n t a c i � n   E s c o l a r     2 0 2 1 < / s t r i n g > < / k e y > < v a l u e > < i n t > 2 4 < / i n t > < / v a l u e > < / i t e m > < i t e m > < k e y > < s t r i n g > S G P   M u n i c i p i o s   R � o   M a g d a l e n a   2 0 2 1 < / s t r i n g > < / k e y > < v a l u e > < i n t > 2 5 < / i n t > < / v a l u e > < / i t e m > < i t e m > < k e y > < s t r i n g > S G P   P r i m e r a   I n f a n c i a   2 0 2 1 < / s t r i n g > < / k e y > < v a l u e > < i n t > 2 6 < / i n t > < / v a l u e > < / i t e m > < i t e m > < k e y > < s t r i n g > R e g a l � a s   2 0 2 1 < / s t r i n g > < / k e y > < v a l u e > < i n t > 2 7 < / i n t > < / v a l u e > < / i t e m > < i t e m > < k e y > < s t r i n g > C o f i n a n c i a c i � n   D e p a r t a m e n t o   2 0 2 1 < / s t r i n g > < / k e y > < v a l u e > < i n t > 2 8 < / i n t > < / v a l u e > < / i t e m > < i t e m > < k e y > < s t r i n g > C o f i n a n c i a c i � n   N a c i � n   2 0 2 1 < / s t r i n g > < / k e y > < v a l u e > < i n t > 2 9 < / i n t > < / v a l u e > < / i t e m > < i t e m > < k e y > < s t r i n g > C r � d i t o   2 0 2 1 < / s t r i n g > < / k e y > < v a l u e > < i n t > 3 0 < / i n t > < / v a l u e > < / i t e m > < i t e m > < k e y > < s t r i n g > O t r o s   2 0 2 1 < / s t r i n g > < / k e y > < v a l u e > < i n t > 3 1 < / 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 U n i f i c a r _ t a b l a s 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 U n i f i c a r _ t a b l a s 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 C o l u m n s \ N o .   I P < / K e y > < / D i a g r a m O b j e c t K e y > < D i a g r a m O b j e c t K e y > < K e y > C o l u m n s \ R E P O R T � < / K e y > < / D i a g r a m O b j e c t K e y > < D i a g r a m O b j e c t K e y > < K e y > C o l u m n s \ D e p e n d e n c i a < / K e y > < / D i a g r a m O b j e c t K e y > < D i a g r a m O b j e c t K e y > < K e y > C o l u m n s \ L � n e a   E s t r a t � g i c a < / K e y > < / D i a g r a m O b j e c t K e y > < D i a g r a m O b j e c t K e y > < K e y > C o l u m n s \ S e c t o r < / K e y > < / D i a g r a m O b j e c t K e y > < D i a g r a m O b j e c t K e y > < K e y > C o l u m n s \ P r o g r a m a < / K e y > < / D i a g r a m O b j e c t K e y > < D i a g r a m O b j e c t K e y > < K e y > C o l u m n s \ I n d i c a d o r   d e   P r o d u c t o < / K e y > < / D i a g r a m O b j e c t K e y > < D i a g r a m O b j e c t K e y > < K e y > C o l u m n s \ M e t a   d e   l a   v i g e n c i a < / K e y > < / D i a g r a m O b j e c t K e y > < D i a g r a m O b j e c t K e y > < K e y > C o l u m n s \ E j e c u c i � n   d e   l a   m e t a < / K e y > < / D i a g r a m O b j e c t K e y > < D i a g r a m O b j e c t K e y > < K e y > C o l u m n s \ P r o y e c t o < / K e y > < / D i a g r a m O b j e c t K e y > < D i a g r a m O b j e c t K e y > < K e y > C o l u m n s \ C � d i g o   d e   p r o y e c t o   B P I M < / K e y > < / D i a g r a m O b j e c t K e y > < D i a g r a m O b j e c t K e y > < K e y > C o l u m n s \ A c t i v i d a d e s < / K e y > < / D i a g r a m O b j e c t K e y > < D i a g r a m O b j e c t K e y > < K e y > C o l u m n s \ F e c h a   d e   I n i c i o < / K e y > < / D i a g r a m O b j e c t K e y > < D i a g r a m O b j e c t K e y > < K e y > C o l u m n s \ F e c h a   d e   T e r m i n a c i � n < / K e y > < / D i a g r a m O b j e c t K e y > < D i a g r a m O b j e c t K e y > < K e y > C o l u m n s \ %   d e   a v a n c e < / K e y > < / D i a g r a m O b j e c t K e y > < D i a g r a m O b j e c t K e y > < K e y > C o l u m n s \ T o t a l < / K e y > < / D i a g r a m O b j e c t K e y > < D i a g r a m O b j e c t K e y > < K e y > C o l u m n s \ T o t a l   E j e c u t a d o < / K e y > < / D i a g r a m O b j e c t K e y > < D i a g r a m O b j e c t K e y > < K e y > C o l u m n s \ R e c u r s o s   p r o p i o s   2 0 2 1 < / K e y > < / D i a g r a m O b j e c t K e y > < D i a g r a m O b j e c t K e y > < K e y > C o l u m n s \ S G P   E d u c a c i � n   2 0 2 1 < / K e y > < / D i a g r a m O b j e c t K e y > < D i a g r a m O b j e c t K e y > < K e y > C o l u m n s \ S G P   S a l u d   2 0 2 1 < / K e y > < / D i a g r a m O b j e c t K e y > < D i a g r a m O b j e c t K e y > < K e y > C o l u m n s \ S G P   A P S B   2 0 2 1 < / K e y > < / D i a g r a m O b j e c t K e y > < D i a g r a m O b j e c t K e y > < K e y > C o l u m n s \ S G P   C u l t u r a   2 0 2 1 < / K e y > < / D i a g r a m O b j e c t K e y > < D i a g r a m O b j e c t K e y > < K e y > C o l u m n s \ S G P   D e p o r t e     2 0 2 1 < / K e y > < / D i a g r a m O b j e c t K e y > < D i a g r a m O b j e c t K e y > < K e y > C o l u m n s \ S G P   L i b r e   I n v e r s i � n     2 0 2 1 < / K e y > < / D i a g r a m O b j e c t K e y > < D i a g r a m O b j e c t K e y > < K e y > C o l u m n s \ S G P   A l i m e n t a c i � n   E s c o l a r     2 0 2 1 < / K e y > < / D i a g r a m O b j e c t K e y > < D i a g r a m O b j e c t K e y > < K e y > C o l u m n s \ S G P   M u n i c i p i o s   R � o   M a g d a l e n a   2 0 2 1 < / K e y > < / D i a g r a m O b j e c t K e y > < D i a g r a m O b j e c t K e y > < K e y > C o l u m n s \ S G P   P r i m e r a   I n f a n c i a   2 0 2 1 < / K e y > < / D i a g r a m O b j e c t K e y > < D i a g r a m O b j e c t K e y > < K e y > C o l u m n s \ R e g a l � a s   2 0 2 1 < / K e y > < / D i a g r a m O b j e c t K e y > < D i a g r a m O b j e c t K e y > < K e y > C o l u m n s \ C o f i n a n c i a c i � n   D e p a r t a m e n t o   2 0 2 1 < / K e y > < / D i a g r a m O b j e c t K e y > < D i a g r a m O b j e c t K e y > < K e y > C o l u m n s \ C o f i n a n c i a c i � n   N a c i � n   2 0 2 1 < / K e y > < / D i a g r a m O b j e c t K e y > < D i a g r a m O b j e c t K e y > < K e y > C o l u m n s \ C r � d i t o   2 0 2 1 < / K e y > < / D i a g r a m O b j e c t K e y > < D i a g r a m O b j e c t K e y > < K e y > C o l u m n s \ O t r o s   2 0 2 1 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 C o l u m n s \ N o .   I P < / K e y > < / a : K e y > < a : V a l u e   i : t y p e = " M e a s u r e G r i d N o d e V i e w S t a t e " > < L a y e d O u t > t r u e < / L a y e d O u t > < / a : V a l u e > < / a : K e y V a l u e O f D i a g r a m O b j e c t K e y a n y T y p e z b w N T n L X > < a : K e y V a l u e O f D i a g r a m O b j e c t K e y a n y T y p e z b w N T n L X > < a : K e y > < K e y > C o l u m n s \ R E P O R T � < / K e y > < / a : K e y > < a : V a l u e   i : t y p e = " M e a s u r e G r i d N o d e V i e w S t a t e " > < C o l u m n > 1 < / C o l u m n > < L a y e d O u t > t r u e < / L a y e d O u t > < / a : V a l u e > < / a : K e y V a l u e O f D i a g r a m O b j e c t K e y a n y T y p e z b w N T n L X > < a : K e y V a l u e O f D i a g r a m O b j e c t K e y a n y T y p e z b w N T n L X > < a : K e y > < K e y > C o l u m n s \ D e p e n d e n c i a < / K e y > < / a : K e y > < a : V a l u e   i : t y p e = " M e a s u r e G r i d N o d e V i e w S t a t e " > < C o l u m n > 2 < / C o l u m n > < L a y e d O u t > t r u e < / L a y e d O u t > < / a : V a l u e > < / a : K e y V a l u e O f D i a g r a m O b j e c t K e y a n y T y p e z b w N T n L X > < a : K e y V a l u e O f D i a g r a m O b j e c t K e y a n y T y p e z b w N T n L X > < a : K e y > < K e y > C o l u m n s \ L � n e a   E s t r a t � g i c a < / K e y > < / a : K e y > < a : V a l u e   i : t y p e = " M e a s u r e G r i d N o d e V i e w S t a t e " > < C o l u m n > 3 < / C o l u m n > < L a y e d O u t > t r u e < / L a y e d O u t > < / a : V a l u e > < / a : K e y V a l u e O f D i a g r a m O b j e c t K e y a n y T y p e z b w N T n L X > < a : K e y V a l u e O f D i a g r a m O b j e c t K e y a n y T y p e z b w N T n L X > < a : K e y > < K e y > C o l u m n s \ S e c t o r < / K e y > < / a : K e y > < a : V a l u e   i : t y p e = " M e a s u r e G r i d N o d e V i e w S t a t e " > < C o l u m n > 4 < / C o l u m n > < L a y e d O u t > t r u e < / L a y e d O u t > < / a : V a l u e > < / a : K e y V a l u e O f D i a g r a m O b j e c t K e y a n y T y p e z b w N T n L X > < a : K e y V a l u e O f D i a g r a m O b j e c t K e y a n y T y p e z b w N T n L X > < a : K e y > < K e y > C o l u m n s \ P r o g r a m a < / K e y > < / a : K e y > < a : V a l u e   i : t y p e = " M e a s u r e G r i d N o d e V i e w S t a t e " > < C o l u m n > 5 < / C o l u m n > < L a y e d O u t > t r u e < / L a y e d O u t > < / a : V a l u e > < / a : K e y V a l u e O f D i a g r a m O b j e c t K e y a n y T y p e z b w N T n L X > < a : K e y V a l u e O f D i a g r a m O b j e c t K e y a n y T y p e z b w N T n L X > < a : K e y > < K e y > C o l u m n s \ I n d i c a d o r   d e   P r o d u c t o < / K e y > < / a : K e y > < a : V a l u e   i : t y p e = " M e a s u r e G r i d N o d e V i e w S t a t e " > < C o l u m n > 6 < / C o l u m n > < L a y e d O u t > t r u e < / L a y e d O u t > < / a : V a l u e > < / a : K e y V a l u e O f D i a g r a m O b j e c t K e y a n y T y p e z b w N T n L X > < a : K e y V a l u e O f D i a g r a m O b j e c t K e y a n y T y p e z b w N T n L X > < a : K e y > < K e y > C o l u m n s \ M e t a   d e   l a   v i g e n c i a < / K e y > < / a : K e y > < a : V a l u e   i : t y p e = " M e a s u r e G r i d N o d e V i e w S t a t e " > < C o l u m n > 7 < / C o l u m n > < L a y e d O u t > t r u e < / L a y e d O u t > < / a : V a l u e > < / a : K e y V a l u e O f D i a g r a m O b j e c t K e y a n y T y p e z b w N T n L X > < a : K e y V a l u e O f D i a g r a m O b j e c t K e y a n y T y p e z b w N T n L X > < a : K e y > < K e y > C o l u m n s \ E j e c u c i � n   d e   l a   m e t a < / K e y > < / a : K e y > < a : V a l u e   i : t y p e = " M e a s u r e G r i d N o d e V i e w S t a t e " > < C o l u m n > 8 < / C o l u m n > < L a y e d O u t > t r u e < / L a y e d O u t > < / a : V a l u e > < / a : K e y V a l u e O f D i a g r a m O b j e c t K e y a n y T y p e z b w N T n L X > < a : K e y V a l u e O f D i a g r a m O b j e c t K e y a n y T y p e z b w N T n L X > < a : K e y > < K e y > C o l u m n s \ P r o y e c t o < / K e y > < / a : K e y > < a : V a l u e   i : t y p e = " M e a s u r e G r i d N o d e V i e w S t a t e " > < C o l u m n > 9 < / C o l u m n > < L a y e d O u t > t r u e < / L a y e d O u t > < / a : V a l u e > < / a : K e y V a l u e O f D i a g r a m O b j e c t K e y a n y T y p e z b w N T n L X > < a : K e y V a l u e O f D i a g r a m O b j e c t K e y a n y T y p e z b w N T n L X > < a : K e y > < K e y > C o l u m n s \ C � d i g o   d e   p r o y e c t o   B P I M < / K e y > < / a : K e y > < a : V a l u e   i : t y p e = " M e a s u r e G r i d N o d e V i e w S t a t e " > < C o l u m n > 1 0 < / C o l u m n > < L a y e d O u t > t r u e < / L a y e d O u t > < / a : V a l u e > < / a : K e y V a l u e O f D i a g r a m O b j e c t K e y a n y T y p e z b w N T n L X > < a : K e y V a l u e O f D i a g r a m O b j e c t K e y a n y T y p e z b w N T n L X > < a : K e y > < K e y > C o l u m n s \ A c t i v i d a d e s < / K e y > < / a : K e y > < a : V a l u e   i : t y p e = " M e a s u r e G r i d N o d e V i e w S t a t e " > < C o l u m n > 1 1 < / C o l u m n > < L a y e d O u t > t r u e < / L a y e d O u t > < / a : V a l u e > < / a : K e y V a l u e O f D i a g r a m O b j e c t K e y a n y T y p e z b w N T n L X > < a : K e y V a l u e O f D i a g r a m O b j e c t K e y a n y T y p e z b w N T n L X > < a : K e y > < K e y > C o l u m n s \ F e c h a   d e   I n i c i o < / K e y > < / a : K e y > < a : V a l u e   i : t y p e = " M e a s u r e G r i d N o d e V i e w S t a t e " > < C o l u m n > 1 2 < / C o l u m n > < L a y e d O u t > t r u e < / L a y e d O u t > < / a : V a l u e > < / a : K e y V a l u e O f D i a g r a m O b j e c t K e y a n y T y p e z b w N T n L X > < a : K e y V a l u e O f D i a g r a m O b j e c t K e y a n y T y p e z b w N T n L X > < a : K e y > < K e y > C o l u m n s \ F e c h a   d e   T e r m i n a c i � n < / K e y > < / a : K e y > < a : V a l u e   i : t y p e = " M e a s u r e G r i d N o d e V i e w S t a t e " > < C o l u m n > 1 3 < / C o l u m n > < L a y e d O u t > t r u e < / L a y e d O u t > < / a : V a l u e > < / a : K e y V a l u e O f D i a g r a m O b j e c t K e y a n y T y p e z b w N T n L X > < a : K e y V a l u e O f D i a g r a m O b j e c t K e y a n y T y p e z b w N T n L X > < a : K e y > < K e y > C o l u m n s \ %   d e   a v a n c e < / K e y > < / a : K e y > < a : V a l u e   i : t y p e = " M e a s u r e G r i d N o d e V i e w S t a t e " > < C o l u m n > 1 4 < / C o l u m n > < L a y e d O u t > t r u e < / L a y e d O u t > < / a : V a l u e > < / a : K e y V a l u e O f D i a g r a m O b j e c t K e y a n y T y p e z b w N T n L X > < a : K e y V a l u e O f D i a g r a m O b j e c t K e y a n y T y p e z b w N T n L X > < a : K e y > < K e y > C o l u m n s \ T o t a l < / K e y > < / a : K e y > < a : V a l u e   i : t y p e = " M e a s u r e G r i d N o d e V i e w S t a t e " > < C o l u m n > 1 5 < / C o l u m n > < L a y e d O u t > t r u e < / L a y e d O u t > < / a : V a l u e > < / a : K e y V a l u e O f D i a g r a m O b j e c t K e y a n y T y p e z b w N T n L X > < a : K e y V a l u e O f D i a g r a m O b j e c t K e y a n y T y p e z b w N T n L X > < a : K e y > < K e y > C o l u m n s \ T o t a l   E j e c u t a d o < / K e y > < / a : K e y > < a : V a l u e   i : t y p e = " M e a s u r e G r i d N o d e V i e w S t a t e " > < C o l u m n > 1 6 < / C o l u m n > < L a y e d O u t > t r u e < / L a y e d O u t > < / a : V a l u e > < / a : K e y V a l u e O f D i a g r a m O b j e c t K e y a n y T y p e z b w N T n L X > < a : K e y V a l u e O f D i a g r a m O b j e c t K e y a n y T y p e z b w N T n L X > < a : K e y > < K e y > C o l u m n s \ R e c u r s o s   p r o p i o s   2 0 2 1 < / K e y > < / a : K e y > < a : V a l u e   i : t y p e = " M e a s u r e G r i d N o d e V i e w S t a t e " > < C o l u m n > 1 7 < / C o l u m n > < L a y e d O u t > t r u e < / L a y e d O u t > < / a : V a l u e > < / a : K e y V a l u e O f D i a g r a m O b j e c t K e y a n y T y p e z b w N T n L X > < a : K e y V a l u e O f D i a g r a m O b j e c t K e y a n y T y p e z b w N T n L X > < a : K e y > < K e y > C o l u m n s \ S G P   E d u c a c i � n   2 0 2 1 < / K e y > < / a : K e y > < a : V a l u e   i : t y p e = " M e a s u r e G r i d N o d e V i e w S t a t e " > < C o l u m n > 1 8 < / C o l u m n > < L a y e d O u t > t r u e < / L a y e d O u t > < / a : V a l u e > < / a : K e y V a l u e O f D i a g r a m O b j e c t K e y a n y T y p e z b w N T n L X > < a : K e y V a l u e O f D i a g r a m O b j e c t K e y a n y T y p e z b w N T n L X > < a : K e y > < K e y > C o l u m n s \ S G P   S a l u d   2 0 2 1 < / K e y > < / a : K e y > < a : V a l u e   i : t y p e = " M e a s u r e G r i d N o d e V i e w S t a t e " > < C o l u m n > 1 9 < / C o l u m n > < L a y e d O u t > t r u e < / L a y e d O u t > < / a : V a l u e > < / a : K e y V a l u e O f D i a g r a m O b j e c t K e y a n y T y p e z b w N T n L X > < a : K e y V a l u e O f D i a g r a m O b j e c t K e y a n y T y p e z b w N T n L X > < a : K e y > < K e y > C o l u m n s \ S G P   A P S B   2 0 2 1 < / K e y > < / a : K e y > < a : V a l u e   i : t y p e = " M e a s u r e G r i d N o d e V i e w S t a t e " > < C o l u m n > 2 0 < / C o l u m n > < L a y e d O u t > t r u e < / L a y e d O u t > < / a : V a l u e > < / a : K e y V a l u e O f D i a g r a m O b j e c t K e y a n y T y p e z b w N T n L X > < a : K e y V a l u e O f D i a g r a m O b j e c t K e y a n y T y p e z b w N T n L X > < a : K e y > < K e y > C o l u m n s \ S G P   C u l t u r a   2 0 2 1 < / K e y > < / a : K e y > < a : V a l u e   i : t y p e = " M e a s u r e G r i d N o d e V i e w S t a t e " > < C o l u m n > 2 1 < / C o l u m n > < L a y e d O u t > t r u e < / L a y e d O u t > < / a : V a l u e > < / a : K e y V a l u e O f D i a g r a m O b j e c t K e y a n y T y p e z b w N T n L X > < a : K e y V a l u e O f D i a g r a m O b j e c t K e y a n y T y p e z b w N T n L X > < a : K e y > < K e y > C o l u m n s \ S G P   D e p o r t e     2 0 2 1 < / K e y > < / a : K e y > < a : V a l u e   i : t y p e = " M e a s u r e G r i d N o d e V i e w S t a t e " > < C o l u m n > 2 2 < / C o l u m n > < L a y e d O u t > t r u e < / L a y e d O u t > < / a : V a l u e > < / a : K e y V a l u e O f D i a g r a m O b j e c t K e y a n y T y p e z b w N T n L X > < a : K e y V a l u e O f D i a g r a m O b j e c t K e y a n y T y p e z b w N T n L X > < a : K e y > < K e y > C o l u m n s \ S G P   L i b r e   I n v e r s i � n     2 0 2 1 < / K e y > < / a : K e y > < a : V a l u e   i : t y p e = " M e a s u r e G r i d N o d e V i e w S t a t e " > < C o l u m n > 2 3 < / C o l u m n > < L a y e d O u t > t r u e < / L a y e d O u t > < / a : V a l u e > < / a : K e y V a l u e O f D i a g r a m O b j e c t K e y a n y T y p e z b w N T n L X > < a : K e y V a l u e O f D i a g r a m O b j e c t K e y a n y T y p e z b w N T n L X > < a : K e y > < K e y > C o l u m n s \ S G P   A l i m e n t a c i � n   E s c o l a r     2 0 2 1 < / K e y > < / a : K e y > < a : V a l u e   i : t y p e = " M e a s u r e G r i d N o d e V i e w S t a t e " > < C o l u m n > 2 4 < / C o l u m n > < L a y e d O u t > t r u e < / L a y e d O u t > < / a : V a l u e > < / a : K e y V a l u e O f D i a g r a m O b j e c t K e y a n y T y p e z b w N T n L X > < a : K e y V a l u e O f D i a g r a m O b j e c t K e y a n y T y p e z b w N T n L X > < a : K e y > < K e y > C o l u m n s \ S G P   M u n i c i p i o s   R � o   M a g d a l e n a   2 0 2 1 < / K e y > < / a : K e y > < a : V a l u e   i : t y p e = " M e a s u r e G r i d N o d e V i e w S t a t e " > < C o l u m n > 2 5 < / C o l u m n > < L a y e d O u t > t r u e < / L a y e d O u t > < / a : V a l u e > < / a : K e y V a l u e O f D i a g r a m O b j e c t K e y a n y T y p e z b w N T n L X > < a : K e y V a l u e O f D i a g r a m O b j e c t K e y a n y T y p e z b w N T n L X > < a : K e y > < K e y > C o l u m n s \ S G P   P r i m e r a   I n f a n c i a   2 0 2 1 < / K e y > < / a : K e y > < a : V a l u e   i : t y p e = " M e a s u r e G r i d N o d e V i e w S t a t e " > < C o l u m n > 2 6 < / C o l u m n > < L a y e d O u t > t r u e < / L a y e d O u t > < / a : V a l u e > < / a : K e y V a l u e O f D i a g r a m O b j e c t K e y a n y T y p e z b w N T n L X > < a : K e y V a l u e O f D i a g r a m O b j e c t K e y a n y T y p e z b w N T n L X > < a : K e y > < K e y > C o l u m n s \ R e g a l � a s   2 0 2 1 < / K e y > < / a : K e y > < a : V a l u e   i : t y p e = " M e a s u r e G r i d N o d e V i e w S t a t e " > < C o l u m n > 2 7 < / C o l u m n > < L a y e d O u t > t r u e < / L a y e d O u t > < / a : V a l u e > < / a : K e y V a l u e O f D i a g r a m O b j e c t K e y a n y T y p e z b w N T n L X > < a : K e y V a l u e O f D i a g r a m O b j e c t K e y a n y T y p e z b w N T n L X > < a : K e y > < K e y > C o l u m n s \ C o f i n a n c i a c i � n   D e p a r t a m e n t o   2 0 2 1 < / K e y > < / a : K e y > < a : V a l u e   i : t y p e = " M e a s u r e G r i d N o d e V i e w S t a t e " > < C o l u m n > 2 8 < / C o l u m n > < L a y e d O u t > t r u e < / L a y e d O u t > < / a : V a l u e > < / a : K e y V a l u e O f D i a g r a m O b j e c t K e y a n y T y p e z b w N T n L X > < a : K e y V a l u e O f D i a g r a m O b j e c t K e y a n y T y p e z b w N T n L X > < a : K e y > < K e y > C o l u m n s \ C o f i n a n c i a c i � n   N a c i � n   2 0 2 1 < / K e y > < / a : K e y > < a : V a l u e   i : t y p e = " M e a s u r e G r i d N o d e V i e w S t a t e " > < C o l u m n > 2 9 < / C o l u m n > < L a y e d O u t > t r u e < / L a y e d O u t > < / a : V a l u e > < / a : K e y V a l u e O f D i a g r a m O b j e c t K e y a n y T y p e z b w N T n L X > < a : K e y V a l u e O f D i a g r a m O b j e c t K e y a n y T y p e z b w N T n L X > < a : K e y > < K e y > C o l u m n s \ C r � d i t o   2 0 2 1 < / K e y > < / a : K e y > < a : V a l u e   i : t y p e = " M e a s u r e G r i d N o d e V i e w S t a t e " > < C o l u m n > 3 0 < / C o l u m n > < L a y e d O u t > t r u e < / L a y e d O u t > < / a : V a l u e > < / a : K e y V a l u e O f D i a g r a m O b j e c t K e y a n y T y p e z b w N T n L X > < a : K e y V a l u e O f D i a g r a m O b j e c t K e y a n y T y p e z b w N T n L X > < a : K e y > < K e y > C o l u m n s \ O t r o s   2 0 2 1 < / K e y > < / a : K e y > < a : V a l u e   i : t y p e = " M e a s u r e G r i d N o d e V i e w S t a t e " > < C o l u m n > 3 1 < / 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 T a g s \ T a b l e s \ & l t ; T a b l e s \ U n i f i c a r _ t a b l a s & g t ; < / K e y > < / D i a g r a m O b j e c t K e y > < D i a g r a m O b j e c t K e y > < K e y > T a b l e s \ U n i f i c a r _ t a b l a s < / K e y > < / D i a g r a m O b j e c t K e y > < D i a g r a m O b j e c t K e y > < K e y > T a b l e s \ U n i f i c a r _ t a b l a s \ C o l u m n s \ N o .   I P < / K e y > < / D i a g r a m O b j e c t K e y > < D i a g r a m O b j e c t K e y > < K e y > T a b l e s \ U n i f i c a r _ t a b l a s \ C o l u m n s \ R E P O R T � < / K e y > < / D i a g r a m O b j e c t K e y > < D i a g r a m O b j e c t K e y > < K e y > T a b l e s \ U n i f i c a r _ t a b l a s \ C o l u m n s \ D e p e n d e n c i a < / K e y > < / D i a g r a m O b j e c t K e y > < D i a g r a m O b j e c t K e y > < K e y > T a b l e s \ U n i f i c a r _ t a b l a s \ C o l u m n s \ L � n e a   E s t r a t � g i c a < / K e y > < / D i a g r a m O b j e c t K e y > < D i a g r a m O b j e c t K e y > < K e y > T a b l e s \ U n i f i c a r _ t a b l a s \ C o l u m n s \ S e c t o r < / K e y > < / D i a g r a m O b j e c t K e y > < D i a g r a m O b j e c t K e y > < K e y > T a b l e s \ U n i f i c a r _ t a b l a s \ C o l u m n s \ P r o g r a m a < / K e y > < / D i a g r a m O b j e c t K e y > < D i a g r a m O b j e c t K e y > < K e y > T a b l e s \ U n i f i c a r _ t a b l a s \ C o l u m n s \ I n d i c a d o r   d e   P r o d u c t o < / K e y > < / D i a g r a m O b j e c t K e y > < D i a g r a m O b j e c t K e y > < K e y > T a b l e s \ U n i f i c a r _ t a b l a s \ C o l u m n s \ M e t a   d e   l a   v i g e n c i a < / K e y > < / D i a g r a m O b j e c t K e y > < D i a g r a m O b j e c t K e y > < K e y > T a b l e s \ U n i f i c a r _ t a b l a s \ C o l u m n s \ E j e c u c i � n   d e   l a   m e t a < / K e y > < / D i a g r a m O b j e c t K e y > < D i a g r a m O b j e c t K e y > < K e y > T a b l e s \ U n i f i c a r _ t a b l a s \ C o l u m n s \ P r o y e c t o < / K e y > < / D i a g r a m O b j e c t K e y > < D i a g r a m O b j e c t K e y > < K e y > T a b l e s \ U n i f i c a r _ t a b l a s \ C o l u m n s \ C � d i g o   d e   p r o y e c t o   B P I M < / K e y > < / D i a g r a m O b j e c t K e y > < D i a g r a m O b j e c t K e y > < K e y > T a b l e s \ U n i f i c a r _ t a b l a s \ C o l u m n s \ A c t i v i d a d e s < / K e y > < / D i a g r a m O b j e c t K e y > < D i a g r a m O b j e c t K e y > < K e y > T a b l e s \ U n i f i c a r _ t a b l a s \ C o l u m n s \ F e c h a   d e   I n i c i o < / K e y > < / D i a g r a m O b j e c t K e y > < D i a g r a m O b j e c t K e y > < K e y > T a b l e s \ U n i f i c a r _ t a b l a s \ C o l u m n s \ F e c h a   d e   T e r m i n a c i � n < / K e y > < / D i a g r a m O b j e c t K e y > < D i a g r a m O b j e c t K e y > < K e y > T a b l e s \ U n i f i c a r _ t a b l a s \ C o l u m n s \ %   d e   a v a n c e < / K e y > < / D i a g r a m O b j e c t K e y > < D i a g r a m O b j e c t K e y > < K e y > T a b l e s \ U n i f i c a r _ t a b l a s \ C o l u m n s \ T o t a l < / K e y > < / D i a g r a m O b j e c t K e y > < D i a g r a m O b j e c t K e y > < K e y > T a b l e s \ U n i f i c a r _ t a b l a s \ C o l u m n s \ T o t a l   E j e c u t a d o < / K e y > < / D i a g r a m O b j e c t K e y > < D i a g r a m O b j e c t K e y > < K e y > T a b l e s \ U n i f i c a r _ t a b l a s \ C o l u m n s \ R e c u r s o s   p r o p i o s   2 0 2 1 < / K e y > < / D i a g r a m O b j e c t K e y > < D i a g r a m O b j e c t K e y > < K e y > T a b l e s \ U n i f i c a r _ t a b l a s \ C o l u m n s \ S G P   E d u c a c i � n   2 0 2 1 < / K e y > < / D i a g r a m O b j e c t K e y > < D i a g r a m O b j e c t K e y > < K e y > T a b l e s \ U n i f i c a r _ t a b l a s \ C o l u m n s \ S G P   S a l u d   2 0 2 1 < / K e y > < / D i a g r a m O b j e c t K e y > < D i a g r a m O b j e c t K e y > < K e y > T a b l e s \ U n i f i c a r _ t a b l a s \ C o l u m n s \ S G P   A P S B   2 0 2 1 < / K e y > < / D i a g r a m O b j e c t K e y > < D i a g r a m O b j e c t K e y > < K e y > T a b l e s \ U n i f i c a r _ t a b l a s \ C o l u m n s \ S G P   C u l t u r a   2 0 2 1 < / K e y > < / D i a g r a m O b j e c t K e y > < D i a g r a m O b j e c t K e y > < K e y > T a b l e s \ U n i f i c a r _ t a b l a s \ C o l u m n s \ S G P   D e p o r t e     2 0 2 1 < / K e y > < / D i a g r a m O b j e c t K e y > < D i a g r a m O b j e c t K e y > < K e y > T a b l e s \ U n i f i c a r _ t a b l a s \ C o l u m n s \ S G P   L i b r e   I n v e r s i � n     2 0 2 1 < / K e y > < / D i a g r a m O b j e c t K e y > < D i a g r a m O b j e c t K e y > < K e y > T a b l e s \ U n i f i c a r _ t a b l a s \ C o l u m n s \ S G P   A l i m e n t a c i � n   E s c o l a r     2 0 2 1 < / K e y > < / D i a g r a m O b j e c t K e y > < D i a g r a m O b j e c t K e y > < K e y > T a b l e s \ U n i f i c a r _ t a b l a s \ C o l u m n s \ S G P   M u n i c i p i o s   R � o   M a g d a l e n a   2 0 2 1 < / K e y > < / D i a g r a m O b j e c t K e y > < D i a g r a m O b j e c t K e y > < K e y > T a b l e s \ U n i f i c a r _ t a b l a s \ C o l u m n s \ S G P   P r i m e r a   I n f a n c i a   2 0 2 1 < / K e y > < / D i a g r a m O b j e c t K e y > < D i a g r a m O b j e c t K e y > < K e y > T a b l e s \ U n i f i c a r _ t a b l a s \ C o l u m n s \ R e g a l � a s   2 0 2 1 < / K e y > < / D i a g r a m O b j e c t K e y > < D i a g r a m O b j e c t K e y > < K e y > T a b l e s \ U n i f i c a r _ t a b l a s \ C o l u m n s \ C o f i n a n c i a c i � n   D e p a r t a m e n t o   2 0 2 1 < / K e y > < / D i a g r a m O b j e c t K e y > < D i a g r a m O b j e c t K e y > < K e y > T a b l e s \ U n i f i c a r _ t a b l a s \ C o l u m n s \ C o f i n a n c i a c i � n   N a c i � n   2 0 2 1 < / K e y > < / D i a g r a m O b j e c t K e y > < D i a g r a m O b j e c t K e y > < K e y > T a b l e s \ U n i f i c a r _ t a b l a s \ C o l u m n s \ C r � d i t o   2 0 2 1 < / K e y > < / D i a g r a m O b j e c t K e y > < D i a g r a m O b j e c t K e y > < K e y > T a b l e s \ U n i f i c a r _ t a b l a s \ C o l u m n s \ O t r o s   2 0 2 1 < / K e y > < / D i a g r a m O b j e c t K e y > < / A l l K e y s > < S e l e c t e d K e y s > < D i a g r a m O b j e c t K e y > < K e y > T a b l e s \ U n i f i c a r _ t a b l a s < / 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 T a g s \ T a b l e s \ & l t ; T a b l e s \ U n i f i c a r _ t a b l a s & g t ; < / K e y > < / a : K e y > < a : V a l u e   i : t y p e = " D i a g r a m D i s p l a y T a g V i e w S t a t e " > < I s N o t F i l t e r e d O u t > t r u e < / I s N o t F i l t e r e d O u t > < / a : V a l u e > < / a : K e y V a l u e O f D i a g r a m O b j e c t K e y a n y T y p e z b w N T n L X > < a : K e y V a l u e O f D i a g r a m O b j e c t K e y a n y T y p e z b w N T n L X > < a : K e y > < K e y > T a b l e s \ U n i f i c a r _ t a b l a s < / K e y > < / a : K e y > < a : V a l u e   i : t y p e = " D i a g r a m D i s p l a y N o d e V i e w S t a t e " > < H e i g h t > 1 5 0 < / H e i g h t > < I s E x p a n d e d > t r u e < / I s E x p a n d e d > < I s F o c u s e d > t r u e < / I s F o c u s e d > < L a y e d O u t > t r u e < / L a y e d O u t > < W i d t h > 2 0 0 < / W i d t h > < / a : V a l u e > < / a : K e y V a l u e O f D i a g r a m O b j e c t K e y a n y T y p e z b w N T n L X > < a : K e y V a l u e O f D i a g r a m O b j e c t K e y a n y T y p e z b w N T n L X > < a : K e y > < K e y > T a b l e s \ U n i f i c a r _ t a b l a s \ C o l u m n s \ N o .   I P < / K e y > < / a : K e y > < a : V a l u e   i : t y p e = " D i a g r a m D i s p l a y N o d e V i e w S t a t e " > < H e i g h t > 1 5 0 < / H e i g h t > < I s E x p a n d e d > t r u e < / I s E x p a n d e d > < W i d t h > 2 0 0 < / W i d t h > < / a : V a l u e > < / a : K e y V a l u e O f D i a g r a m O b j e c t K e y a n y T y p e z b w N T n L X > < a : K e y V a l u e O f D i a g r a m O b j e c t K e y a n y T y p e z b w N T n L X > < a : K e y > < K e y > T a b l e s \ U n i f i c a r _ t a b l a s \ C o l u m n s \ R E P O R T � < / K e y > < / a : K e y > < a : V a l u e   i : t y p e = " D i a g r a m D i s p l a y N o d e V i e w S t a t e " > < H e i g h t > 1 5 0 < / H e i g h t > < I s E x p a n d e d > t r u e < / I s E x p a n d e d > < W i d t h > 2 0 0 < / W i d t h > < / a : V a l u e > < / a : K e y V a l u e O f D i a g r a m O b j e c t K e y a n y T y p e z b w N T n L X > < a : K e y V a l u e O f D i a g r a m O b j e c t K e y a n y T y p e z b w N T n L X > < a : K e y > < K e y > T a b l e s \ U n i f i c a r _ t a b l a s \ C o l u m n s \ D e p e n d e n c i a < / K e y > < / a : K e y > < a : V a l u e   i : t y p e = " D i a g r a m D i s p l a y N o d e V i e w S t a t e " > < H e i g h t > 1 5 0 < / H e i g h t > < I s E x p a n d e d > t r u e < / I s E x p a n d e d > < W i d t h > 2 0 0 < / W i d t h > < / a : V a l u e > < / a : K e y V a l u e O f D i a g r a m O b j e c t K e y a n y T y p e z b w N T n L X > < a : K e y V a l u e O f D i a g r a m O b j e c t K e y a n y T y p e z b w N T n L X > < a : K e y > < K e y > T a b l e s \ U n i f i c a r _ t a b l a s \ C o l u m n s \ L � n e a   E s t r a t � g i c a < / K e y > < / a : K e y > < a : V a l u e   i : t y p e = " D i a g r a m D i s p l a y N o d e V i e w S t a t e " > < H e i g h t > 1 5 0 < / H e i g h t > < I s E x p a n d e d > t r u e < / I s E x p a n d e d > < W i d t h > 2 0 0 < / W i d t h > < / a : V a l u e > < / a : K e y V a l u e O f D i a g r a m O b j e c t K e y a n y T y p e z b w N T n L X > < a : K e y V a l u e O f D i a g r a m O b j e c t K e y a n y T y p e z b w N T n L X > < a : K e y > < K e y > T a b l e s \ U n i f i c a r _ t a b l a s \ C o l u m n s \ S e c t o r < / K e y > < / a : K e y > < a : V a l u e   i : t y p e = " D i a g r a m D i s p l a y N o d e V i e w S t a t e " > < H e i g h t > 1 5 0 < / H e i g h t > < I s E x p a n d e d > t r u e < / I s E x p a n d e d > < W i d t h > 2 0 0 < / W i d t h > < / a : V a l u e > < / a : K e y V a l u e O f D i a g r a m O b j e c t K e y a n y T y p e z b w N T n L X > < a : K e y V a l u e O f D i a g r a m O b j e c t K e y a n y T y p e z b w N T n L X > < a : K e y > < K e y > T a b l e s \ U n i f i c a r _ t a b l a s \ C o l u m n s \ P r o g r a m a < / K e y > < / a : K e y > < a : V a l u e   i : t y p e = " D i a g r a m D i s p l a y N o d e V i e w S t a t e " > < H e i g h t > 1 5 0 < / H e i g h t > < I s E x p a n d e d > t r u e < / I s E x p a n d e d > < W i d t h > 2 0 0 < / W i d t h > < / a : V a l u e > < / a : K e y V a l u e O f D i a g r a m O b j e c t K e y a n y T y p e z b w N T n L X > < a : K e y V a l u e O f D i a g r a m O b j e c t K e y a n y T y p e z b w N T n L X > < a : K e y > < K e y > T a b l e s \ U n i f i c a r _ t a b l a s \ C o l u m n s \ I n d i c a d o r   d e   P r o d u c t o < / K e y > < / a : K e y > < a : V a l u e   i : t y p e = " D i a g r a m D i s p l a y N o d e V i e w S t a t e " > < H e i g h t > 1 5 0 < / H e i g h t > < I s E x p a n d e d > t r u e < / I s E x p a n d e d > < W i d t h > 2 0 0 < / W i d t h > < / a : V a l u e > < / a : K e y V a l u e O f D i a g r a m O b j e c t K e y a n y T y p e z b w N T n L X > < a : K e y V a l u e O f D i a g r a m O b j e c t K e y a n y T y p e z b w N T n L X > < a : K e y > < K e y > T a b l e s \ U n i f i c a r _ t a b l a s \ C o l u m n s \ M e t a   d e   l a   v i g e n c i a < / K e y > < / a : K e y > < a : V a l u e   i : t y p e = " D i a g r a m D i s p l a y N o d e V i e w S t a t e " > < H e i g h t > 1 5 0 < / H e i g h t > < I s E x p a n d e d > t r u e < / I s E x p a n d e d > < W i d t h > 2 0 0 < / W i d t h > < / a : V a l u e > < / a : K e y V a l u e O f D i a g r a m O b j e c t K e y a n y T y p e z b w N T n L X > < a : K e y V a l u e O f D i a g r a m O b j e c t K e y a n y T y p e z b w N T n L X > < a : K e y > < K e y > T a b l e s \ U n i f i c a r _ t a b l a s \ C o l u m n s \ E j e c u c i � n   d e   l a   m e t a < / K e y > < / a : K e y > < a : V a l u e   i : t y p e = " D i a g r a m D i s p l a y N o d e V i e w S t a t e " > < H e i g h t > 1 5 0 < / H e i g h t > < I s E x p a n d e d > t r u e < / I s E x p a n d e d > < W i d t h > 2 0 0 < / W i d t h > < / a : V a l u e > < / a : K e y V a l u e O f D i a g r a m O b j e c t K e y a n y T y p e z b w N T n L X > < a : K e y V a l u e O f D i a g r a m O b j e c t K e y a n y T y p e z b w N T n L X > < a : K e y > < K e y > T a b l e s \ U n i f i c a r _ t a b l a s \ C o l u m n s \ P r o y e c t o < / K e y > < / a : K e y > < a : V a l u e   i : t y p e = " D i a g r a m D i s p l a y N o d e V i e w S t a t e " > < H e i g h t > 1 5 0 < / H e i g h t > < I s E x p a n d e d > t r u e < / I s E x p a n d e d > < W i d t h > 2 0 0 < / W i d t h > < / a : V a l u e > < / a : K e y V a l u e O f D i a g r a m O b j e c t K e y a n y T y p e z b w N T n L X > < a : K e y V a l u e O f D i a g r a m O b j e c t K e y a n y T y p e z b w N T n L X > < a : K e y > < K e y > T a b l e s \ U n i f i c a r _ t a b l a s \ C o l u m n s \ C � d i g o   d e   p r o y e c t o   B P I M < / K e y > < / a : K e y > < a : V a l u e   i : t y p e = " D i a g r a m D i s p l a y N o d e V i e w S t a t e " > < H e i g h t > 1 5 0 < / H e i g h t > < I s E x p a n d e d > t r u e < / I s E x p a n d e d > < W i d t h > 2 0 0 < / W i d t h > < / a : V a l u e > < / a : K e y V a l u e O f D i a g r a m O b j e c t K e y a n y T y p e z b w N T n L X > < a : K e y V a l u e O f D i a g r a m O b j e c t K e y a n y T y p e z b w N T n L X > < a : K e y > < K e y > T a b l e s \ U n i f i c a r _ t a b l a s \ C o l u m n s \ A c t i v i d a d e s < / K e y > < / a : K e y > < a : V a l u e   i : t y p e = " D i a g r a m D i s p l a y N o d e V i e w S t a t e " > < H e i g h t > 1 5 0 < / H e i g h t > < I s E x p a n d e d > t r u e < / I s E x p a n d e d > < W i d t h > 2 0 0 < / W i d t h > < / a : V a l u e > < / a : K e y V a l u e O f D i a g r a m O b j e c t K e y a n y T y p e z b w N T n L X > < a : K e y V a l u e O f D i a g r a m O b j e c t K e y a n y T y p e z b w N T n L X > < a : K e y > < K e y > T a b l e s \ U n i f i c a r _ t a b l a s \ C o l u m n s \ F e c h a   d e   I n i c i o < / K e y > < / a : K e y > < a : V a l u e   i : t y p e = " D i a g r a m D i s p l a y N o d e V i e w S t a t e " > < H e i g h t > 1 5 0 < / H e i g h t > < I s E x p a n d e d > t r u e < / I s E x p a n d e d > < W i d t h > 2 0 0 < / W i d t h > < / a : V a l u e > < / a : K e y V a l u e O f D i a g r a m O b j e c t K e y a n y T y p e z b w N T n L X > < a : K e y V a l u e O f D i a g r a m O b j e c t K e y a n y T y p e z b w N T n L X > < a : K e y > < K e y > T a b l e s \ U n i f i c a r _ t a b l a s \ C o l u m n s \ F e c h a   d e   T e r m i n a c i � n < / K e y > < / a : K e y > < a : V a l u e   i : t y p e = " D i a g r a m D i s p l a y N o d e V i e w S t a t e " > < H e i g h t > 1 5 0 < / H e i g h t > < I s E x p a n d e d > t r u e < / I s E x p a n d e d > < W i d t h > 2 0 0 < / W i d t h > < / a : V a l u e > < / a : K e y V a l u e O f D i a g r a m O b j e c t K e y a n y T y p e z b w N T n L X > < a : K e y V a l u e O f D i a g r a m O b j e c t K e y a n y T y p e z b w N T n L X > < a : K e y > < K e y > T a b l e s \ U n i f i c a r _ t a b l a s \ C o l u m n s \ %   d e   a v a n c e < / K e y > < / a : K e y > < a : V a l u e   i : t y p e = " D i a g r a m D i s p l a y N o d e V i e w S t a t e " > < H e i g h t > 1 5 0 < / H e i g h t > < I s E x p a n d e d > t r u e < / I s E x p a n d e d > < W i d t h > 2 0 0 < / W i d t h > < / a : V a l u e > < / a : K e y V a l u e O f D i a g r a m O b j e c t K e y a n y T y p e z b w N T n L X > < a : K e y V a l u e O f D i a g r a m O b j e c t K e y a n y T y p e z b w N T n L X > < a : K e y > < K e y > T a b l e s \ U n i f i c a r _ t a b l a s \ C o l u m n s \ T o t a l < / K e y > < / a : K e y > < a : V a l u e   i : t y p e = " D i a g r a m D i s p l a y N o d e V i e w S t a t e " > < H e i g h t > 1 5 0 < / H e i g h t > < I s E x p a n d e d > t r u e < / I s E x p a n d e d > < W i d t h > 2 0 0 < / W i d t h > < / a : V a l u e > < / a : K e y V a l u e O f D i a g r a m O b j e c t K e y a n y T y p e z b w N T n L X > < a : K e y V a l u e O f D i a g r a m O b j e c t K e y a n y T y p e z b w N T n L X > < a : K e y > < K e y > T a b l e s \ U n i f i c a r _ t a b l a s \ C o l u m n s \ T o t a l   E j e c u t a d o < / K e y > < / a : K e y > < a : V a l u e   i : t y p e = " D i a g r a m D i s p l a y N o d e V i e w S t a t e " > < H e i g h t > 1 5 0 < / H e i g h t > < I s E x p a n d e d > t r u e < / I s E x p a n d e d > < W i d t h > 2 0 0 < / W i d t h > < / a : V a l u e > < / a : K e y V a l u e O f D i a g r a m O b j e c t K e y a n y T y p e z b w N T n L X > < a : K e y V a l u e O f D i a g r a m O b j e c t K e y a n y T y p e z b w N T n L X > < a : K e y > < K e y > T a b l e s \ U n i f i c a r _ t a b l a s \ C o l u m n s \ R e c u r s o s   p r o p i o s   2 0 2 1 < / K e y > < / a : K e y > < a : V a l u e   i : t y p e = " D i a g r a m D i s p l a y N o d e V i e w S t a t e " > < H e i g h t > 1 5 0 < / H e i g h t > < I s E x p a n d e d > t r u e < / I s E x p a n d e d > < W i d t h > 2 0 0 < / W i d t h > < / a : V a l u e > < / a : K e y V a l u e O f D i a g r a m O b j e c t K e y a n y T y p e z b w N T n L X > < a : K e y V a l u e O f D i a g r a m O b j e c t K e y a n y T y p e z b w N T n L X > < a : K e y > < K e y > T a b l e s \ U n i f i c a r _ t a b l a s \ C o l u m n s \ S G P   E d u c a c i � n   2 0 2 1 < / K e y > < / a : K e y > < a : V a l u e   i : t y p e = " D i a g r a m D i s p l a y N o d e V i e w S t a t e " > < H e i g h t > 1 5 0 < / H e i g h t > < I s E x p a n d e d > t r u e < / I s E x p a n d e d > < W i d t h > 2 0 0 < / W i d t h > < / a : V a l u e > < / a : K e y V a l u e O f D i a g r a m O b j e c t K e y a n y T y p e z b w N T n L X > < a : K e y V a l u e O f D i a g r a m O b j e c t K e y a n y T y p e z b w N T n L X > < a : K e y > < K e y > T a b l e s \ U n i f i c a r _ t a b l a s \ C o l u m n s \ S G P   S a l u d   2 0 2 1 < / K e y > < / a : K e y > < a : V a l u e   i : t y p e = " D i a g r a m D i s p l a y N o d e V i e w S t a t e " > < H e i g h t > 1 5 0 < / H e i g h t > < I s E x p a n d e d > t r u e < / I s E x p a n d e d > < W i d t h > 2 0 0 < / W i d t h > < / a : V a l u e > < / a : K e y V a l u e O f D i a g r a m O b j e c t K e y a n y T y p e z b w N T n L X > < a : K e y V a l u e O f D i a g r a m O b j e c t K e y a n y T y p e z b w N T n L X > < a : K e y > < K e y > T a b l e s \ U n i f i c a r _ t a b l a s \ C o l u m n s \ S G P   A P S B   2 0 2 1 < / K e y > < / a : K e y > < a : V a l u e   i : t y p e = " D i a g r a m D i s p l a y N o d e V i e w S t a t e " > < H e i g h t > 1 5 0 < / H e i g h t > < I s E x p a n d e d > t r u e < / I s E x p a n d e d > < W i d t h > 2 0 0 < / W i d t h > < / a : V a l u e > < / a : K e y V a l u e O f D i a g r a m O b j e c t K e y a n y T y p e z b w N T n L X > < a : K e y V a l u e O f D i a g r a m O b j e c t K e y a n y T y p e z b w N T n L X > < a : K e y > < K e y > T a b l e s \ U n i f i c a r _ t a b l a s \ C o l u m n s \ S G P   C u l t u r a   2 0 2 1 < / K e y > < / a : K e y > < a : V a l u e   i : t y p e = " D i a g r a m D i s p l a y N o d e V i e w S t a t e " > < H e i g h t > 1 5 0 < / H e i g h t > < I s E x p a n d e d > t r u e < / I s E x p a n d e d > < W i d t h > 2 0 0 < / W i d t h > < / a : V a l u e > < / a : K e y V a l u e O f D i a g r a m O b j e c t K e y a n y T y p e z b w N T n L X > < a : K e y V a l u e O f D i a g r a m O b j e c t K e y a n y T y p e z b w N T n L X > < a : K e y > < K e y > T a b l e s \ U n i f i c a r _ t a b l a s \ C o l u m n s \ S G P   D e p o r t e     2 0 2 1 < / K e y > < / a : K e y > < a : V a l u e   i : t y p e = " D i a g r a m D i s p l a y N o d e V i e w S t a t e " > < H e i g h t > 1 5 0 < / H e i g h t > < I s E x p a n d e d > t r u e < / I s E x p a n d e d > < W i d t h > 2 0 0 < / W i d t h > < / a : V a l u e > < / a : K e y V a l u e O f D i a g r a m O b j e c t K e y a n y T y p e z b w N T n L X > < a : K e y V a l u e O f D i a g r a m O b j e c t K e y a n y T y p e z b w N T n L X > < a : K e y > < K e y > T a b l e s \ U n i f i c a r _ t a b l a s \ C o l u m n s \ S G P   L i b r e   I n v e r s i � n     2 0 2 1 < / K e y > < / a : K e y > < a : V a l u e   i : t y p e = " D i a g r a m D i s p l a y N o d e V i e w S t a t e " > < H e i g h t > 1 5 0 < / H e i g h t > < I s E x p a n d e d > t r u e < / I s E x p a n d e d > < W i d t h > 2 0 0 < / W i d t h > < / a : V a l u e > < / a : K e y V a l u e O f D i a g r a m O b j e c t K e y a n y T y p e z b w N T n L X > < a : K e y V a l u e O f D i a g r a m O b j e c t K e y a n y T y p e z b w N T n L X > < a : K e y > < K e y > T a b l e s \ U n i f i c a r _ t a b l a s \ C o l u m n s \ S G P   A l i m e n t a c i � n   E s c o l a r     2 0 2 1 < / K e y > < / a : K e y > < a : V a l u e   i : t y p e = " D i a g r a m D i s p l a y N o d e V i e w S t a t e " > < H e i g h t > 1 5 0 < / H e i g h t > < I s E x p a n d e d > t r u e < / I s E x p a n d e d > < W i d t h > 2 0 0 < / W i d t h > < / a : V a l u e > < / a : K e y V a l u e O f D i a g r a m O b j e c t K e y a n y T y p e z b w N T n L X > < a : K e y V a l u e O f D i a g r a m O b j e c t K e y a n y T y p e z b w N T n L X > < a : K e y > < K e y > T a b l e s \ U n i f i c a r _ t a b l a s \ C o l u m n s \ S G P   M u n i c i p i o s   R � o   M a g d a l e n a   2 0 2 1 < / K e y > < / a : K e y > < a : V a l u e   i : t y p e = " D i a g r a m D i s p l a y N o d e V i e w S t a t e " > < H e i g h t > 1 5 0 < / H e i g h t > < I s E x p a n d e d > t r u e < / I s E x p a n d e d > < W i d t h > 2 0 0 < / W i d t h > < / a : V a l u e > < / a : K e y V a l u e O f D i a g r a m O b j e c t K e y a n y T y p e z b w N T n L X > < a : K e y V a l u e O f D i a g r a m O b j e c t K e y a n y T y p e z b w N T n L X > < a : K e y > < K e y > T a b l e s \ U n i f i c a r _ t a b l a s \ C o l u m n s \ S G P   P r i m e r a   I n f a n c i a   2 0 2 1 < / K e y > < / a : K e y > < a : V a l u e   i : t y p e = " D i a g r a m D i s p l a y N o d e V i e w S t a t e " > < H e i g h t > 1 5 0 < / H e i g h t > < I s E x p a n d e d > t r u e < / I s E x p a n d e d > < W i d t h > 2 0 0 < / W i d t h > < / a : V a l u e > < / a : K e y V a l u e O f D i a g r a m O b j e c t K e y a n y T y p e z b w N T n L X > < a : K e y V a l u e O f D i a g r a m O b j e c t K e y a n y T y p e z b w N T n L X > < a : K e y > < K e y > T a b l e s \ U n i f i c a r _ t a b l a s \ C o l u m n s \ R e g a l � a s   2 0 2 1 < / K e y > < / a : K e y > < a : V a l u e   i : t y p e = " D i a g r a m D i s p l a y N o d e V i e w S t a t e " > < H e i g h t > 1 5 0 < / H e i g h t > < I s E x p a n d e d > t r u e < / I s E x p a n d e d > < W i d t h > 2 0 0 < / W i d t h > < / a : V a l u e > < / a : K e y V a l u e O f D i a g r a m O b j e c t K e y a n y T y p e z b w N T n L X > < a : K e y V a l u e O f D i a g r a m O b j e c t K e y a n y T y p e z b w N T n L X > < a : K e y > < K e y > T a b l e s \ U n i f i c a r _ t a b l a s \ C o l u m n s \ C o f i n a n c i a c i � n   D e p a r t a m e n t o   2 0 2 1 < / K e y > < / a : K e y > < a : V a l u e   i : t y p e = " D i a g r a m D i s p l a y N o d e V i e w S t a t e " > < H e i g h t > 1 5 0 < / H e i g h t > < I s E x p a n d e d > t r u e < / I s E x p a n d e d > < W i d t h > 2 0 0 < / W i d t h > < / a : V a l u e > < / a : K e y V a l u e O f D i a g r a m O b j e c t K e y a n y T y p e z b w N T n L X > < a : K e y V a l u e O f D i a g r a m O b j e c t K e y a n y T y p e z b w N T n L X > < a : K e y > < K e y > T a b l e s \ U n i f i c a r _ t a b l a s \ C o l u m n s \ C o f i n a n c i a c i � n   N a c i � n   2 0 2 1 < / K e y > < / a : K e y > < a : V a l u e   i : t y p e = " D i a g r a m D i s p l a y N o d e V i e w S t a t e " > < H e i g h t > 1 5 0 < / H e i g h t > < I s E x p a n d e d > t r u e < / I s E x p a n d e d > < W i d t h > 2 0 0 < / W i d t h > < / a : V a l u e > < / a : K e y V a l u e O f D i a g r a m O b j e c t K e y a n y T y p e z b w N T n L X > < a : K e y V a l u e O f D i a g r a m O b j e c t K e y a n y T y p e z b w N T n L X > < a : K e y > < K e y > T a b l e s \ U n i f i c a r _ t a b l a s \ C o l u m n s \ C r � d i t o   2 0 2 1 < / K e y > < / a : K e y > < a : V a l u e   i : t y p e = " D i a g r a m D i s p l a y N o d e V i e w S t a t e " > < H e i g h t > 1 5 0 < / H e i g h t > < I s E x p a n d e d > t r u e < / I s E x p a n d e d > < W i d t h > 2 0 0 < / W i d t h > < / a : V a l u e > < / a : K e y V a l u e O f D i a g r a m O b j e c t K e y a n y T y p e z b w N T n L X > < a : K e y V a l u e O f D i a g r a m O b j e c t K e y a n y T y p e z b w N T n L X > < a : K e y > < K e y > T a b l e s \ U n i f i c a r _ t a b l a s \ C o l u m n s \ O t r o s   2 0 2 1 < / K e y > < / a : K e y > < a : V a l u e   i : t y p e = " D i a g r a m D i s p l a y N o d e V i e w S t a t e " > < H e i g h t > 1 5 0 < / H e i g h t > < I s E x p a n d e d > t r u e < / I s E x p a n d e d > < W i d t h > 2 0 0 < / W i d t h > < / a : V a l u e > < / a : K e y V a l u e O f D i a g r a m O b j e c t K e y a n y T y p e z b w N T n L X > < / V i e w S t a t e s > < / D i a g r a m M a n a g e r . S e r i a l i z a b l e D i a g r a m > < / A r r a y O f D i a g r a m M a n a g e r . S e r i a l i z a b l e D i a g r a m > ] ] > < / 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M a n u a l C a l c M o d e " > < C u s t o m C o n t e n t > < ! [ C D A T A [ F a l s e ] ] > < / C u s t o m C o n t e n t > < / G e m i n i > 
</file>

<file path=customXml/item13.xml>��< ? x m l   v e r s i o n = " 1 . 0 "   e n c o d i n g = " U T F - 1 6 " ? > < G e m i n i   x m l n s = " h t t p : / / g e m i n i / p i v o t c u s t o m i z a t i o n / S h o w H i d d e n " > < C u s t o m C o n t e n t > < ! [ C D A T A [ T r u e ] ] > < / 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 P L A N E A C I O N 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 P L A N E A C I O N 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 C o l u m n s \ R e c u r s o s   p r o p i o s   2 0 2 1 < / K e y > < / a : K e y > < a : V a l u e   i : t y p e = " T a b l e W i d g e t B a s e V i e w S t a t e " / > < / a : K e y V a l u e O f D i a g r a m O b j e c t K e y a n y T y p e z b w N T n L X > < a : K e y V a l u e O f D i a g r a m O b j e c t K e y a n y T y p e z b w N T n L X > < a : K e y > < K e y > C o l u m n s \ S G P   E d u c a c i � n   2 0 2 1 < / K e y > < / a : K e y > < a : V a l u e   i : t y p e = " T a b l e W i d g e t B a s e V i e w S t a t e " / > < / a : K e y V a l u e O f D i a g r a m O b j e c t K e y a n y T y p e z b w N T n L X > < a : K e y V a l u e O f D i a g r a m O b j e c t K e y a n y T y p e z b w N T n L X > < a : K e y > < K e y > C o l u m n s \ S G P   S a l u d   2 0 2 1 < / K e y > < / a : K e y > < a : V a l u e   i : t y p e = " T a b l e W i d g e t B a s e V i e w S t a t e " / > < / a : K e y V a l u e O f D i a g r a m O b j e c t K e y a n y T y p e z b w N T n L X > < a : K e y V a l u e O f D i a g r a m O b j e c t K e y a n y T y p e z b w N T n L X > < a : K e y > < K e y > C o l u m n s \ S G P   A P S B   2 0 2 1 < / K e y > < / a : K e y > < a : V a l u e   i : t y p e = " T a b l e W i d g e t B a s e V i e w S t a t e " / > < / a : K e y V a l u e O f D i a g r a m O b j e c t K e y a n y T y p e z b w N T n L X > < a : K e y V a l u e O f D i a g r a m O b j e c t K e y a n y T y p e z b w N T n L X > < a : K e y > < K e y > C o l u m n s \ S G P   C u l t u r a   2 0 2 1 < / K e y > < / a : K e y > < a : V a l u e   i : t y p e = " T a b l e W i d g e t B a s e V i e w S t a t e " / > < / a : K e y V a l u e O f D i a g r a m O b j e c t K e y a n y T y p e z b w N T n L X > < a : K e y V a l u e O f D i a g r a m O b j e c t K e y a n y T y p e z b w N T n L X > < a : K e y > < K e y > C o l u m n s \ S G P   D e p o r t e     2 0 2 1 < / K e y > < / a : K e y > < a : V a l u e   i : t y p e = " T a b l e W i d g e t B a s e V i e w S t a t e " / > < / a : K e y V a l u e O f D i a g r a m O b j e c t K e y a n y T y p e z b w N T n L X > < a : K e y V a l u e O f D i a g r a m O b j e c t K e y a n y T y p e z b w N T n L X > < a : K e y > < K e y > C o l u m n s \ S G P   L i b r e   I n v e r s i � n     2 0 2 1 < / K e y > < / a : K e y > < a : V a l u e   i : t y p e = " T a b l e W i d g e t B a s e V i e w S t a t e " / > < / a : K e y V a l u e O f D i a g r a m O b j e c t K e y a n y T y p e z b w N T n L X > < a : K e y V a l u e O f D i a g r a m O b j e c t K e y a n y T y p e z b w N T n L X > < a : K e y > < K e y > C o l u m n s \ S G P   A l i m e n t a c i � n   E s c o l a r     2 0 2 1 < / K e y > < / a : K e y > < a : V a l u e   i : t y p e = " T a b l e W i d g e t B a s e V i e w S t a t e " / > < / a : K e y V a l u e O f D i a g r a m O b j e c t K e y a n y T y p e z b w N T n L X > < a : K e y V a l u e O f D i a g r a m O b j e c t K e y a n y T y p e z b w N T n L X > < a : K e y > < K e y > C o l u m n s \ S G P   M u n i c i p i o s   R � o   M a g d a l e n a   2 0 2 1 < / K e y > < / a : K e y > < a : V a l u e   i : t y p e = " T a b l e W i d g e t B a s e V i e w S t a t e " / > < / a : K e y V a l u e O f D i a g r a m O b j e c t K e y a n y T y p e z b w N T n L X > < a : K e y V a l u e O f D i a g r a m O b j e c t K e y a n y T y p e z b w N T n L X > < a : K e y > < K e y > C o l u m n s \ S G P   P r i m e r a   I n f a n c i a   2 0 2 1 < / K e y > < / a : K e y > < a : V a l u e   i : t y p e = " T a b l e W i d g e t B a s e V i e w S t a t e " / > < / a : K e y V a l u e O f D i a g r a m O b j e c t K e y a n y T y p e z b w N T n L X > < a : K e y V a l u e O f D i a g r a m O b j e c t K e y a n y T y p e z b w N T n L X > < a : K e y > < K e y > C o l u m n s \ R e g a l � a s   2 0 2 1 < / K e y > < / a : K e y > < a : V a l u e   i : t y p e = " T a b l e W i d g e t B a s e V i e w S t a t e " / > < / a : K e y V a l u e O f D i a g r a m O b j e c t K e y a n y T y p e z b w N T n L X > < a : K e y V a l u e O f D i a g r a m O b j e c t K e y a n y T y p e z b w N T n L X > < a : K e y > < K e y > C o l u m n s \ C o f i n a n c i a c i � n   D e p a r t a m e n t o   2 0 2 1 < / K e y > < / a : K e y > < a : V a l u e   i : t y p e = " T a b l e W i d g e t B a s e V i e w S t a t e " / > < / a : K e y V a l u e O f D i a g r a m O b j e c t K e y a n y T y p e z b w N T n L X > < a : K e y V a l u e O f D i a g r a m O b j e c t K e y a n y T y p e z b w N T n L X > < a : K e y > < K e y > C o l u m n s \ C o f i n a n c i a c i � n   N a c i � n   2 0 2 1 < / K e y > < / a : K e y > < a : V a l u e   i : t y p e = " T a b l e W i d g e t B a s e V i e w S t a t e " / > < / a : K e y V a l u e O f D i a g r a m O b j e c t K e y a n y T y p e z b w N T n L X > < a : K e y V a l u e O f D i a g r a m O b j e c t K e y a n y T y p e z b w N T n L X > < a : K e y > < K e y > C o l u m n s \ C r � d i t o   2 0 2 1 < / K e y > < / a : K e y > < a : V a l u e   i : t y p e = " T a b l e W i d g e t B a s e V i e w S t a t e " / > < / a : K e y V a l u e O f D i a g r a m O b j e c t K e y a n y T y p e z b w N T n L X > < a : K e y V a l u e O f D i a g r a m O b j e c t K e y a n y T y p e z b w N T n L X > < a : K e y > < K e y > C o l u m n s \ O t r o s   2 0 2 1 < / 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 C o l u m n s \ R u b r o   P r e s u p u e s t a l 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 E D U C A C I � N 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 E D U C A C I � N 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 C o l u m n s \ R e c u r s o s   p r o p i o s   2 0 2 1 < / K e y > < / a : K e y > < a : V a l u e   i : t y p e = " T a b l e W i d g e t B a s e V i e w S t a t e " / > < / a : K e y V a l u e O f D i a g r a m O b j e c t K e y a n y T y p e z b w N T n L X > < a : K e y V a l u e O f D i a g r a m O b j e c t K e y a n y T y p e z b w N T n L X > < a : K e y > < K e y > C o l u m n s \ S G P   E d u c a c i � n   2 0 2 1 < / K e y > < / a : K e y > < a : V a l u e   i : t y p e = " T a b l e W i d g e t B a s e V i e w S t a t e " / > < / a : K e y V a l u e O f D i a g r a m O b j e c t K e y a n y T y p e z b w N T n L X > < a : K e y V a l u e O f D i a g r a m O b j e c t K e y a n y T y p e z b w N T n L X > < a : K e y > < K e y > C o l u m n s \ S G P   S a l u d   2 0 2 1 < / K e y > < / a : K e y > < a : V a l u e   i : t y p e = " T a b l e W i d g e t B a s e V i e w S t a t e " / > < / a : K e y V a l u e O f D i a g r a m O b j e c t K e y a n y T y p e z b w N T n L X > < a : K e y V a l u e O f D i a g r a m O b j e c t K e y a n y T y p e z b w N T n L X > < a : K e y > < K e y > C o l u m n s \ S G P   A P S B   2 0 2 1 < / K e y > < / a : K e y > < a : V a l u e   i : t y p e = " T a b l e W i d g e t B a s e V i e w S t a t e " / > < / a : K e y V a l u e O f D i a g r a m O b j e c t K e y a n y T y p e z b w N T n L X > < a : K e y V a l u e O f D i a g r a m O b j e c t K e y a n y T y p e z b w N T n L X > < a : K e y > < K e y > C o l u m n s \ S G P   C u l t u r a   2 0 2 1 < / K e y > < / a : K e y > < a : V a l u e   i : t y p e = " T a b l e W i d g e t B a s e V i e w S t a t e " / > < / a : K e y V a l u e O f D i a g r a m O b j e c t K e y a n y T y p e z b w N T n L X > < a : K e y V a l u e O f D i a g r a m O b j e c t K e y a n y T y p e z b w N T n L X > < a : K e y > < K e y > C o l u m n s \ S G P   D e p o r t e     2 0 2 1 < / K e y > < / a : K e y > < a : V a l u e   i : t y p e = " T a b l e W i d g e t B a s e V i e w S t a t e " / > < / a : K e y V a l u e O f D i a g r a m O b j e c t K e y a n y T y p e z b w N T n L X > < a : K e y V a l u e O f D i a g r a m O b j e c t K e y a n y T y p e z b w N T n L X > < a : K e y > < K e y > C o l u m n s \ S G P   L i b r e   I n v e r s i � n     2 0 2 1 < / K e y > < / a : K e y > < a : V a l u e   i : t y p e = " T a b l e W i d g e t B a s e V i e w S t a t e " / > < / a : K e y V a l u e O f D i a g r a m O b j e c t K e y a n y T y p e z b w N T n L X > < a : K e y V a l u e O f D i a g r a m O b j e c t K e y a n y T y p e z b w N T n L X > < a : K e y > < K e y > C o l u m n s \ S G P   A l i m e n t a c i � n   E s c o l a r     2 0 2 1 < / K e y > < / a : K e y > < a : V a l u e   i : t y p e = " T a b l e W i d g e t B a s e V i e w S t a t e " / > < / a : K e y V a l u e O f D i a g r a m O b j e c t K e y a n y T y p e z b w N T n L X > < a : K e y V a l u e O f D i a g r a m O b j e c t K e y a n y T y p e z b w N T n L X > < a : K e y > < K e y > C o l u m n s \ S G P   M u n i c i p i o s   R � o   M a g d a l e n a   2 0 2 1 < / K e y > < / a : K e y > < a : V a l u e   i : t y p e = " T a b l e W i d g e t B a s e V i e w S t a t e " / > < / a : K e y V a l u e O f D i a g r a m O b j e c t K e y a n y T y p e z b w N T n L X > < a : K e y V a l u e O f D i a g r a m O b j e c t K e y a n y T y p e z b w N T n L X > < a : K e y > < K e y > C o l u m n s \ S G P   P r i m e r a   I n f a n c i a   2 0 2 1 < / K e y > < / a : K e y > < a : V a l u e   i : t y p e = " T a b l e W i d g e t B a s e V i e w S t a t e " / > < / a : K e y V a l u e O f D i a g r a m O b j e c t K e y a n y T y p e z b w N T n L X > < a : K e y V a l u e O f D i a g r a m O b j e c t K e y a n y T y p e z b w N T n L X > < a : K e y > < K e y > C o l u m n s \ R e g a l � a s   2 0 2 1 < / K e y > < / a : K e y > < a : V a l u e   i : t y p e = " T a b l e W i d g e t B a s e V i e w S t a t e " / > < / a : K e y V a l u e O f D i a g r a m O b j e c t K e y a n y T y p e z b w N T n L X > < a : K e y V a l u e O f D i a g r a m O b j e c t K e y a n y T y p e z b w N T n L X > < a : K e y > < K e y > C o l u m n s \ C o f i n a n c i a c i � n   D e p a r t a m e n t o   2 0 2 1 < / K e y > < / a : K e y > < a : V a l u e   i : t y p e = " T a b l e W i d g e t B a s e V i e w S t a t e " / > < / a : K e y V a l u e O f D i a g r a m O b j e c t K e y a n y T y p e z b w N T n L X > < a : K e y V a l u e O f D i a g r a m O b j e c t K e y a n y T y p e z b w N T n L X > < a : K e y > < K e y > C o l u m n s \ C o f i n a n c i a c i � n   N a c i � n   2 0 2 1 < / K e y > < / a : K e y > < a : V a l u e   i : t y p e = " T a b l e W i d g e t B a s e V i e w S t a t e " / > < / a : K e y V a l u e O f D i a g r a m O b j e c t K e y a n y T y p e z b w N T n L X > < a : K e y V a l u e O f D i a g r a m O b j e c t K e y a n y T y p e z b w N T n L X > < a : K e y > < K e y > C o l u m n s \ C r � d i t o   2 0 2 1 < / K e y > < / a : K e y > < a : V a l u e   i : t y p e = " T a b l e W i d g e t B a s e V i e w S t a t e " / > < / a : K e y V a l u e O f D i a g r a m O b j e c t K e y a n y T y p e z b w N T n L X > < a : K e y V a l u e O f D i a g r a m O b j e c t K e y a n y T y p e z b w N T n L X > < a : K e y > < K e y > C o l u m n s \ O t r o s   2 0 2 1 < / 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 C o l u m n s \ R u b r o   P r e s u p u e s t a l 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 R E S U M E N 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 R E S U M E N 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 C o l u m n s \ P _ R e c u r s o s   p r o p i o s   2 0 2 1 < / K e y > < / a : K e y > < a : V a l u e   i : t y p e = " T a b l e W i d g e t B a s e V i e w S t a t e " / > < / a : K e y V a l u e O f D i a g r a m O b j e c t K e y a n y T y p e z b w N T n L X > < a : K e y V a l u e O f D i a g r a m O b j e c t K e y a n y T y p e z b w N T n L X > < a : K e y > < K e y > C o l u m n s \ P _ S G P   E d u c a c i � n   2 0 2 1 < / K e y > < / a : K e y > < a : V a l u e   i : t y p e = " T a b l e W i d g e t B a s e V i e w S t a t e " / > < / a : K e y V a l u e O f D i a g r a m O b j e c t K e y a n y T y p e z b w N T n L X > < a : K e y V a l u e O f D i a g r a m O b j e c t K e y a n y T y p e z b w N T n L X > < a : K e y > < K e y > C o l u m n s \ P _ S G P   S a l u d   2 0 2 1 < / K e y > < / a : K e y > < a : V a l u e   i : t y p e = " T a b l e W i d g e t B a s e V i e w S t a t e " / > < / a : K e y V a l u e O f D i a g r a m O b j e c t K e y a n y T y p e z b w N T n L X > < a : K e y V a l u e O f D i a g r a m O b j e c t K e y a n y T y p e z b w N T n L X > < a : K e y > < K e y > C o l u m n s \ P _ S G P   A P S B   2 0 2 1 < / K e y > < / a : K e y > < a : V a l u e   i : t y p e = " T a b l e W i d g e t B a s e V i e w S t a t e " / > < / a : K e y V a l u e O f D i a g r a m O b j e c t K e y a n y T y p e z b w N T n L X > < a : K e y V a l u e O f D i a g r a m O b j e c t K e y a n y T y p e z b w N T n L X > < a : K e y > < K e y > C o l u m n s \ P _ S G P   C u l t u r a   2 0 2 1 < / K e y > < / a : K e y > < a : V a l u e   i : t y p e = " T a b l e W i d g e t B a s e V i e w S t a t e " / > < / a : K e y V a l u e O f D i a g r a m O b j e c t K e y a n y T y p e z b w N T n L X > < a : K e y V a l u e O f D i a g r a m O b j e c t K e y a n y T y p e z b w N T n L X > < a : K e y > < K e y > C o l u m n s \ P _ S G P   D e p o r t e   2 0 2 1 < / K e y > < / a : K e y > < a : V a l u e   i : t y p e = " T a b l e W i d g e t B a s e V i e w S t a t e " / > < / a : K e y V a l u e O f D i a g r a m O b j e c t K e y a n y T y p e z b w N T n L X > < a : K e y V a l u e O f D i a g r a m O b j e c t K e y a n y T y p e z b w N T n L X > < a : K e y > < K e y > C o l u m n s \ P _ S G P   L i b r e   I n v e r s i � n   2 0 2 1 < / K e y > < / a : K e y > < a : V a l u e   i : t y p e = " T a b l e W i d g e t B a s e V i e w S t a t e " / > < / a : K e y V a l u e O f D i a g r a m O b j e c t K e y a n y T y p e z b w N T n L X > < a : K e y V a l u e O f D i a g r a m O b j e c t K e y a n y T y p e z b w N T n L X > < a : K e y > < K e y > C o l u m n s \ P _ S G P   A l i m e n t a c i � n   E s c o l a r   2 0 2 1 < / K e y > < / a : K e y > < a : V a l u e   i : t y p e = " T a b l e W i d g e t B a s e V i e w S t a t e " / > < / a : K e y V a l u e O f D i a g r a m O b j e c t K e y a n y T y p e z b w N T n L X > < a : K e y V a l u e O f D i a g r a m O b j e c t K e y a n y T y p e z b w N T n L X > < a : K e y > < K e y > C o l u m n s \ P _ S G P   M u n i c i p i o s   R � o   M a g d a l e n a   2 0 2 1 < / K e y > < / a : K e y > < a : V a l u e   i : t y p e = " T a b l e W i d g e t B a s e V i e w S t a t e " / > < / a : K e y V a l u e O f D i a g r a m O b j e c t K e y a n y T y p e z b w N T n L X > < a : K e y V a l u e O f D i a g r a m O b j e c t K e y a n y T y p e z b w N T n L X > < a : K e y > < K e y > C o l u m n s \ P _ S G P   P r i m e r a   I n f a n c i a   2 0 2 1 < / K e y > < / a : K e y > < a : V a l u e   i : t y p e = " T a b l e W i d g e t B a s e V i e w S t a t e " / > < / a : K e y V a l u e O f D i a g r a m O b j e c t K e y a n y T y p e z b w N T n L X > < a : K e y V a l u e O f D i a g r a m O b j e c t K e y a n y T y p e z b w N T n L X > < a : K e y > < K e y > C o l u m n s \ P _ R e g a l � a s   2 0 2 1 < / K e y > < / a : K e y > < a : V a l u e   i : t y p e = " T a b l e W i d g e t B a s e V i e w S t a t e " / > < / a : K e y V a l u e O f D i a g r a m O b j e c t K e y a n y T y p e z b w N T n L X > < a : K e y V a l u e O f D i a g r a m O b j e c t K e y a n y T y p e z b w N T n L X > < a : K e y > < K e y > C o l u m n s \ P _ C o f i n a n c i a c i � n   D e p a r t a m e n t o   2 0 2 1 < / K e y > < / a : K e y > < a : V a l u e   i : t y p e = " T a b l e W i d g e t B a s e V i e w S t a t e " / > < / a : K e y V a l u e O f D i a g r a m O b j e c t K e y a n y T y p e z b w N T n L X > < a : K e y V a l u e O f D i a g r a m O b j e c t K e y a n y T y p e z b w N T n L X > < a : K e y > < K e y > C o l u m n s \ P _ C o f i n a n c i a c i � n   N a c i � n   2 0 2 1 < / K e y > < / a : K e y > < a : V a l u e   i : t y p e = " T a b l e W i d g e t B a s e V i e w S t a t e " / > < / a : K e y V a l u e O f D i a g r a m O b j e c t K e y a n y T y p e z b w N T n L X > < a : K e y V a l u e O f D i a g r a m O b j e c t K e y a n y T y p e z b w N T n L X > < a : K e y > < K e y > C o l u m n s \ P _ C r � d i t o   2 0 2 1 < / K e y > < / a : K e y > < a : V a l u e   i : t y p e = " T a b l e W i d g e t B a s e V i e w S t a t e " / > < / a : K e y V a l u e O f D i a g r a m O b j e c t K e y a n y T y p e z b w N T n L X > < a : K e y V a l u e O f D i a g r a m O b j e c t K e y a n y T y p e z b w N T n L X > < a : K e y > < K e y > C o l u m n s \ P _ O t r o s   2 0 2 1 < / K e y > < / a : K e y > < a : V a l u e   i : t y p e = " T a b l e W i d g e t B a s e V i e w S t a t e " / > < / a : K e y V a l u e O f D i a g r a m O b j e c t K e y a n y T y p e z b w N T n L X > < a : K e y V a l u e O f D i a g r a m O b j e c t K e y a n y T y p e z b w N T n L X > < a : K e y > < K e y > C o l u m n s \ E _ R e c u r s o s   p r o p i o s   2 0 2 1 < / K e y > < / a : K e y > < a : V a l u e   i : t y p e = " T a b l e W i d g e t B a s e V i e w S t a t e " / > < / a : K e y V a l u e O f D i a g r a m O b j e c t K e y a n y T y p e z b w N T n L X > < a : K e y V a l u e O f D i a g r a m O b j e c t K e y a n y T y p e z b w N T n L X > < a : K e y > < K e y > C o l u m n s \ E _ S G P   E d u c a c i � n   2 0 2 1 < / K e y > < / a : K e y > < a : V a l u e   i : t y p e = " T a b l e W i d g e t B a s e V i e w S t a t e " / > < / a : K e y V a l u e O f D i a g r a m O b j e c t K e y a n y T y p e z b w N T n L X > < a : K e y V a l u e O f D i a g r a m O b j e c t K e y a n y T y p e z b w N T n L X > < a : K e y > < K e y > C o l u m n s \ E _ S G P   S a l u d   2 0 2 1 < / K e y > < / a : K e y > < a : V a l u e   i : t y p e = " T a b l e W i d g e t B a s e V i e w S t a t e " / > < / a : K e y V a l u e O f D i a g r a m O b j e c t K e y a n y T y p e z b w N T n L X > < a : K e y V a l u e O f D i a g r a m O b j e c t K e y a n y T y p e z b w N T n L X > < a : K e y > < K e y > C o l u m n s \ E _ S G P   A P S B   2 0 2 1 < / K e y > < / a : K e y > < a : V a l u e   i : t y p e = " T a b l e W i d g e t B a s e V i e w S t a t e " / > < / a : K e y V a l u e O f D i a g r a m O b j e c t K e y a n y T y p e z b w N T n L X > < a : K e y V a l u e O f D i a g r a m O b j e c t K e y a n y T y p e z b w N T n L X > < a : K e y > < K e y > C o l u m n s \ E _ S G P   C u l t u r a   2 0 2 1 < / K e y > < / a : K e y > < a : V a l u e   i : t y p e = " T a b l e W i d g e t B a s e V i e w S t a t e " / > < / a : K e y V a l u e O f D i a g r a m O b j e c t K e y a n y T y p e z b w N T n L X > < a : K e y V a l u e O f D i a g r a m O b j e c t K e y a n y T y p e z b w N T n L X > < a : K e y > < K e y > C o l u m n s \ E _ S G P   D e p o r t e   2 0 2 1 < / K e y > < / a : K e y > < a : V a l u e   i : t y p e = " T a b l e W i d g e t B a s e V i e w S t a t e " / > < / a : K e y V a l u e O f D i a g r a m O b j e c t K e y a n y T y p e z b w N T n L X > < a : K e y V a l u e O f D i a g r a m O b j e c t K e y a n y T y p e z b w N T n L X > < a : K e y > < K e y > C o l u m n s \ E _ S G P   L i b r e   I n v e r s i � n   2 0 2 1 < / K e y > < / a : K e y > < a : V a l u e   i : t y p e = " T a b l e W i d g e t B a s e V i e w S t a t e " / > < / a : K e y V a l u e O f D i a g r a m O b j e c t K e y a n y T y p e z b w N T n L X > < a : K e y V a l u e O f D i a g r a m O b j e c t K e y a n y T y p e z b w N T n L X > < a : K e y > < K e y > C o l u m n s \ E _ S G P   A l i m e n t a c i � n   E s c o l a r   2 0 2 1 < / K e y > < / a : K e y > < a : V a l u e   i : t y p e = " T a b l e W i d g e t B a s e V i e w S t a t e " / > < / a : K e y V a l u e O f D i a g r a m O b j e c t K e y a n y T y p e z b w N T n L X > < a : K e y V a l u e O f D i a g r a m O b j e c t K e y a n y T y p e z b w N T n L X > < a : K e y > < K e y > C o l u m n s \ E _ S G P   M u n i c i p i o s   R � o   M a g d a l e n a   2 0 2 1 < / K e y > < / a : K e y > < a : V a l u e   i : t y p e = " T a b l e W i d g e t B a s e V i e w S t a t e " / > < / a : K e y V a l u e O f D i a g r a m O b j e c t K e y a n y T y p e z b w N T n L X > < a : K e y V a l u e O f D i a g r a m O b j e c t K e y a n y T y p e z b w N T n L X > < a : K e y > < K e y > C o l u m n s \ E _ S G P   P r i m e r a   I n f a n c i a   2 0 2 1 < / K e y > < / a : K e y > < a : V a l u e   i : t y p e = " T a b l e W i d g e t B a s e V i e w S t a t e " / > < / a : K e y V a l u e O f D i a g r a m O b j e c t K e y a n y T y p e z b w N T n L X > < a : K e y V a l u e O f D i a g r a m O b j e c t K e y a n y T y p e z b w N T n L X > < a : K e y > < K e y > C o l u m n s \ E _ R e g a l � a s   2 0 2 1 < / K e y > < / a : K e y > < a : V a l u e   i : t y p e = " T a b l e W i d g e t B a s e V i e w S t a t e " / > < / a : K e y V a l u e O f D i a g r a m O b j e c t K e y a n y T y p e z b w N T n L X > < a : K e y V a l u e O f D i a g r a m O b j e c t K e y a n y T y p e z b w N T n L X > < a : K e y > < K e y > C o l u m n s \ E _ C o f i n a n c i a c i � n   D e p a r t a m e n t o   2 0 2 1 < / K e y > < / a : K e y > < a : V a l u e   i : t y p e = " T a b l e W i d g e t B a s e V i e w S t a t e " / > < / a : K e y V a l u e O f D i a g r a m O b j e c t K e y a n y T y p e z b w N T n L X > < a : K e y V a l u e O f D i a g r a m O b j e c t K e y a n y T y p e z b w N T n L X > < a : K e y > < K e y > C o l u m n s \ E _ C o f i n a n c i a c i � n   N a c i � n   2 0 2 1 < / K e y > < / a : K e y > < a : V a l u e   i : t y p e = " T a b l e W i d g e t B a s e V i e w S t a t e " / > < / a : K e y V a l u e O f D i a g r a m O b j e c t K e y a n y T y p e z b w N T n L X > < a : K e y V a l u e O f D i a g r a m O b j e c t K e y a n y T y p e z b w N T n L X > < a : K e y > < K e y > C o l u m n s \ E _ C r � d i t o   2 0 2 1 < / K e y > < / a : K e y > < a : V a l u e   i : t y p e = " T a b l e W i d g e t B a s e V i e w S t a t e " / > < / a : K e y V a l u e O f D i a g r a m O b j e c t K e y a n y T y p e z b w N T n L X > < a : K e y V a l u e O f D i a g r a m O b j e c t K e y a n y T y p e z b w N T n L X > < a : K e y > < K e y > C o l u m n s \ E _ O t r o s   2 0 2 1 < / 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 E D U < / 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 E D U < / 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 C o l u m n s \ R e c u r s o s   p r o p i o s   2 0 2 2 < / K e y > < / a : K e y > < a : V a l u e   i : t y p e = " T a b l e W i d g e t B a s e V i e w S t a t e " / > < / a : K e y V a l u e O f D i a g r a m O b j e c t K e y a n y T y p e z b w N T n L X > < a : K e y V a l u e O f D i a g r a m O b j e c t K e y a n y T y p e z b w N T n L X > < a : K e y > < K e y > C o l u m n s \ S G P   E d u c a c i � n     2 0 2 2 < / K e y > < / a : K e y > < a : V a l u e   i : t y p e = " T a b l e W i d g e t B a s e V i e w S t a t e " / > < / a : K e y V a l u e O f D i a g r a m O b j e c t K e y a n y T y p e z b w N T n L X > < a : K e y V a l u e O f D i a g r a m O b j e c t K e y a n y T y p e z b w N T n L X > < a : K e y > < K e y > C o l u m n s \ S G P   S a l u d     2 0 2 2 < / K e y > < / a : K e y > < a : V a l u e   i : t y p e = " T a b l e W i d g e t B a s e V i e w S t a t e " / > < / a : K e y V a l u e O f D i a g r a m O b j e c t K e y a n y T y p e z b w N T n L X > < a : K e y V a l u e O f D i a g r a m O b j e c t K e y a n y T y p e z b w N T n L X > < a : K e y > < K e y > C o l u m n s \ S G P   A P S B     2 0 2 2 < / K e y > < / a : K e y > < a : V a l u e   i : t y p e = " T a b l e W i d g e t B a s e V i e w S t a t e " / > < / a : K e y V a l u e O f D i a g r a m O b j e c t K e y a n y T y p e z b w N T n L X > < a : K e y V a l u e O f D i a g r a m O b j e c t K e y a n y T y p e z b w N T n L X > < a : K e y > < K e y > C o l u m n s \ S G P   C u l t u r a     2 0 2 2 < / K e y > < / a : K e y > < a : V a l u e   i : t y p e = " T a b l e W i d g e t B a s e V i e w S t a t e " / > < / a : K e y V a l u e O f D i a g r a m O b j e c t K e y a n y T y p e z b w N T n L X > < a : K e y V a l u e O f D i a g r a m O b j e c t K e y a n y T y p e z b w N T n L X > < a : K e y > < K e y > C o l u m n s \ S G P   D e p o r t e     2 0 2 2 < / K e y > < / a : K e y > < a : V a l u e   i : t y p e = " T a b l e W i d g e t B a s e V i e w S t a t e " / > < / a : K e y V a l u e O f D i a g r a m O b j e c t K e y a n y T y p e z b w N T n L X > < a : K e y V a l u e O f D i a g r a m O b j e c t K e y a n y T y p e z b w N T n L X > < a : K e y > < K e y > C o l u m n s \ S G P   L i b r e   I n v e r s i � n     2 0 2 2 < / K e y > < / a : K e y > < a : V a l u e   i : t y p e = " T a b l e W i d g e t B a s e V i e w S t a t e " / > < / a : K e y V a l u e O f D i a g r a m O b j e c t K e y a n y T y p e z b w N T n L X > < a : K e y V a l u e O f D i a g r a m O b j e c t K e y a n y T y p e z b w N T n L X > < a : K e y > < K e y > C o l u m n s \ S G P   A l i m e n t a c i � n   E s c o l a r     2 0 2 2 < / K e y > < / a : K e y > < a : V a l u e   i : t y p e = " T a b l e W i d g e t B a s e V i e w S t a t e " / > < / a : K e y V a l u e O f D i a g r a m O b j e c t K e y a n y T y p e z b w N T n L X > < a : K e y V a l u e O f D i a g r a m O b j e c t K e y a n y T y p e z b w N T n L X > < a : K e y > < K e y > C o l u m n s \ S G P   M u n i c i p i o s   R � o   M a g d a l e n a     2 0 2 2 < / K e y > < / a : K e y > < a : V a l u e   i : t y p e = " T a b l e W i d g e t B a s e V i e w S t a t e " / > < / a : K e y V a l u e O f D i a g r a m O b j e c t K e y a n y T y p e z b w N T n L X > < a : K e y V a l u e O f D i a g r a m O b j e c t K e y a n y T y p e z b w N T n L X > < a : K e y > < K e y > C o l u m n s \ S G P   P r i m e r a   I n f a n c i a     2 0 2 2 < / K e y > < / a : K e y > < a : V a l u e   i : t y p e = " T a b l e W i d g e t B a s e V i e w S t a t e " / > < / a : K e y V a l u e O f D i a g r a m O b j e c t K e y a n y T y p e z b w N T n L X > < a : K e y V a l u e O f D i a g r a m O b j e c t K e y a n y T y p e z b w N T n L X > < a : K e y > < K e y > C o l u m n s \ R e g a l � a s     2 0 2 2 < / K e y > < / a : K e y > < a : V a l u e   i : t y p e = " T a b l e W i d g e t B a s e V i e w S t a t e " / > < / a : K e y V a l u e O f D i a g r a m O b j e c t K e y a n y T y p e z b w N T n L X > < a : K e y V a l u e O f D i a g r a m O b j e c t K e y a n y T y p e z b w N T n L X > < a : K e y > < K e y > C o l u m n s \ C o f i n a n c i a c i � n   D e p a r t a m e n t o     2 0 2 2 < / K e y > < / a : K e y > < a : V a l u e   i : t y p e = " T a b l e W i d g e t B a s e V i e w S t a t e " / > < / a : K e y V a l u e O f D i a g r a m O b j e c t K e y a n y T y p e z b w N T n L X > < a : K e y V a l u e O f D i a g r a m O b j e c t K e y a n y T y p e z b w N T n L X > < a : K e y > < K e y > C o l u m n s \ C o f i n a n c i a c i � n   N a c i � n     2 0 2 2 < / K e y > < / a : K e y > < a : V a l u e   i : t y p e = " T a b l e W i d g e t B a s e V i e w S t a t e " / > < / a : K e y V a l u e O f D i a g r a m O b j e c t K e y a n y T y p e z b w N T n L X > < a : K e y V a l u e O f D i a g r a m O b j e c t K e y a n y T y p e z b w N T n L X > < a : K e y > < K e y > C o l u m n s \ C r � d i t o     2 0 2 2 < / K e y > < / a : K e y > < a : V a l u e   i : t y p e = " T a b l e W i d g e t B a s e V i e w S t a t e " / > < / a : K e y V a l u e O f D i a g r a m O b j e c t K e y a n y T y p e z b w N T n L X > < a : K e y V a l u e O f D i a g r a m O b j e c t K e y a n y T y p e z b w N T n L X > < a : K e y > < K e y > C o l u m n s \ O t r o s     2 0 2 2 < / 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 E D U C A C I � N 3 0 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 E D U C A C I � N 3 0 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 C o l u m n s \ R e c u r s o s   p r o p i o s   2 0 2 1 < / K e y > < / a : K e y > < a : V a l u e   i : t y p e = " T a b l e W i d g e t B a s e V i e w S t a t e " / > < / a : K e y V a l u e O f D i a g r a m O b j e c t K e y a n y T y p e z b w N T n L X > < a : K e y V a l u e O f D i a g r a m O b j e c t K e y a n y T y p e z b w N T n L X > < a : K e y > < K e y > C o l u m n s \ S G P   E d u c a c i � n   2 0 2 1 < / K e y > < / a : K e y > < a : V a l u e   i : t y p e = " T a b l e W i d g e t B a s e V i e w S t a t e " / > < / a : K e y V a l u e O f D i a g r a m O b j e c t K e y a n y T y p e z b w N T n L X > < a : K e y V a l u e O f D i a g r a m O b j e c t K e y a n y T y p e z b w N T n L X > < a : K e y > < K e y > C o l u m n s \ S G P   S a l u d   2 0 2 1 < / K e y > < / a : K e y > < a : V a l u e   i : t y p e = " T a b l e W i d g e t B a s e V i e w S t a t e " / > < / a : K e y V a l u e O f D i a g r a m O b j e c t K e y a n y T y p e z b w N T n L X > < a : K e y V a l u e O f D i a g r a m O b j e c t K e y a n y T y p e z b w N T n L X > < a : K e y > < K e y > C o l u m n s \ S G P   A P S B   2 0 2 1 < / K e y > < / a : K e y > < a : V a l u e   i : t y p e = " T a b l e W i d g e t B a s e V i e w S t a t e " / > < / a : K e y V a l u e O f D i a g r a m O b j e c t K e y a n y T y p e z b w N T n L X > < a : K e y V a l u e O f D i a g r a m O b j e c t K e y a n y T y p e z b w N T n L X > < a : K e y > < K e y > C o l u m n s \ S G P   C u l t u r a   2 0 2 1 < / K e y > < / a : K e y > < a : V a l u e   i : t y p e = " T a b l e W i d g e t B a s e V i e w S t a t e " / > < / a : K e y V a l u e O f D i a g r a m O b j e c t K e y a n y T y p e z b w N T n L X > < a : K e y V a l u e O f D i a g r a m O b j e c t K e y a n y T y p e z b w N T n L X > < a : K e y > < K e y > C o l u m n s \ S G P   D e p o r t e     2 0 2 1 < / K e y > < / a : K e y > < a : V a l u e   i : t y p e = " T a b l e W i d g e t B a s e V i e w S t a t e " / > < / a : K e y V a l u e O f D i a g r a m O b j e c t K e y a n y T y p e z b w N T n L X > < a : K e y V a l u e O f D i a g r a m O b j e c t K e y a n y T y p e z b w N T n L X > < a : K e y > < K e y > C o l u m n s \ S G P   L i b r e   I n v e r s i � n     2 0 2 1 < / K e y > < / a : K e y > < a : V a l u e   i : t y p e = " T a b l e W i d g e t B a s e V i e w S t a t e " / > < / a : K e y V a l u e O f D i a g r a m O b j e c t K e y a n y T y p e z b w N T n L X > < a : K e y V a l u e O f D i a g r a m O b j e c t K e y a n y T y p e z b w N T n L X > < a : K e y > < K e y > C o l u m n s \ S G P   A l i m e n t a c i � n   E s c o l a r     2 0 2 1 < / K e y > < / a : K e y > < a : V a l u e   i : t y p e = " T a b l e W i d g e t B a s e V i e w S t a t e " / > < / a : K e y V a l u e O f D i a g r a m O b j e c t K e y a n y T y p e z b w N T n L X > < a : K e y V a l u e O f D i a g r a m O b j e c t K e y a n y T y p e z b w N T n L X > < a : K e y > < K e y > C o l u m n s \ S G P   M u n i c i p i o s   R � o   M a g d a l e n a   2 0 2 1 < / K e y > < / a : K e y > < a : V a l u e   i : t y p e = " T a b l e W i d g e t B a s e V i e w S t a t e " / > < / a : K e y V a l u e O f D i a g r a m O b j e c t K e y a n y T y p e z b w N T n L X > < a : K e y V a l u e O f D i a g r a m O b j e c t K e y a n y T y p e z b w N T n L X > < a : K e y > < K e y > C o l u m n s \ S G P   P r i m e r a   I n f a n c i a   2 0 2 1 < / K e y > < / a : K e y > < a : V a l u e   i : t y p e = " T a b l e W i d g e t B a s e V i e w S t a t e " / > < / a : K e y V a l u e O f D i a g r a m O b j e c t K e y a n y T y p e z b w N T n L X > < a : K e y V a l u e O f D i a g r a m O b j e c t K e y a n y T y p e z b w N T n L X > < a : K e y > < K e y > C o l u m n s \ R e g a l � a s   2 0 2 1 < / K e y > < / a : K e y > < a : V a l u e   i : t y p e = " T a b l e W i d g e t B a s e V i e w S t a t e " / > < / a : K e y V a l u e O f D i a g r a m O b j e c t K e y a n y T y p e z b w N T n L X > < a : K e y V a l u e O f D i a g r a m O b j e c t K e y a n y T y p e z b w N T n L X > < a : K e y > < K e y > C o l u m n s \ C o f i n a n c i a c i � n   D e p a r t a m e n t o   2 0 2 1 < / K e y > < / a : K e y > < a : V a l u e   i : t y p e = " T a b l e W i d g e t B a s e V i e w S t a t e " / > < / a : K e y V a l u e O f D i a g r a m O b j e c t K e y a n y T y p e z b w N T n L X > < a : K e y V a l u e O f D i a g r a m O b j e c t K e y a n y T y p e z b w N T n L X > < a : K e y > < K e y > C o l u m n s \ C o f i n a n c i a c i � n   N a c i � n   2 0 2 1 < / K e y > < / a : K e y > < a : V a l u e   i : t y p e = " T a b l e W i d g e t B a s e V i e w S t a t e " / > < / a : K e y V a l u e O f D i a g r a m O b j e c t K e y a n y T y p e z b w N T n L X > < a : K e y V a l u e O f D i a g r a m O b j e c t K e y a n y T y p e z b w N T n L X > < a : K e y > < K e y > C o l u m n s \ C r � d i t o   2 0 2 1 < / K e y > < / a : K e y > < a : V a l u e   i : t y p e = " T a b l e W i d g e t B a s e V i e w S t a t e " / > < / a : K e y V a l u e O f D i a g r a m O b j e c t K e y a n y T y p e z b w N T n L X > < a : K e y V a l u e O f D i a g r a m O b j e c t K e y a n y T y p e z b w N T n L X > < a : K e y > < K e y > C o l u m n s \ O t r o s   2 0 2 1 < / 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 C o l u m n s \ R u b r o   P r e s u p u e s t a l 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 E D U C A C I O N 1 0 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 E D U C A C I O N 1 0 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 C o l u m n s \ P _ R e c u r s o s   p r o p i o s   2 0 2 1 < / K e y > < / a : K e y > < a : V a l u e   i : t y p e = " T a b l e W i d g e t B a s e V i e w S t a t e " / > < / a : K e y V a l u e O f D i a g r a m O b j e c t K e y a n y T y p e z b w N T n L X > < a : K e y V a l u e O f D i a g r a m O b j e c t K e y a n y T y p e z b w N T n L X > < a : K e y > < K e y > C o l u m n s \ P _ S G P   E d u c a c i � n   2 0 2 1 < / K e y > < / a : K e y > < a : V a l u e   i : t y p e = " T a b l e W i d g e t B a s e V i e w S t a t e " / > < / a : K e y V a l u e O f D i a g r a m O b j e c t K e y a n y T y p e z b w N T n L X > < a : K e y V a l u e O f D i a g r a m O b j e c t K e y a n y T y p e z b w N T n L X > < a : K e y > < K e y > C o l u m n s \ P _ S G P   S a l u d   2 0 2 1 < / K e y > < / a : K e y > < a : V a l u e   i : t y p e = " T a b l e W i d g e t B a s e V i e w S t a t e " / > < / a : K e y V a l u e O f D i a g r a m O b j e c t K e y a n y T y p e z b w N T n L X > < a : K e y V a l u e O f D i a g r a m O b j e c t K e y a n y T y p e z b w N T n L X > < a : K e y > < K e y > C o l u m n s \ P _ S G P   A P S B   2 0 2 1 < / K e y > < / a : K e y > < a : V a l u e   i : t y p e = " T a b l e W i d g e t B a s e V i e w S t a t e " / > < / a : K e y V a l u e O f D i a g r a m O b j e c t K e y a n y T y p e z b w N T n L X > < a : K e y V a l u e O f D i a g r a m O b j e c t K e y a n y T y p e z b w N T n L X > < a : K e y > < K e y > C o l u m n s \ P _ S G P   C u l t u r a   2 0 2 1 < / K e y > < / a : K e y > < a : V a l u e   i : t y p e = " T a b l e W i d g e t B a s e V i e w S t a t e " / > < / a : K e y V a l u e O f D i a g r a m O b j e c t K e y a n y T y p e z b w N T n L X > < a : K e y V a l u e O f D i a g r a m O b j e c t K e y a n y T y p e z b w N T n L X > < a : K e y > < K e y > C o l u m n s \ P _ S G P   D e p o r t e   2 0 2 1 < / K e y > < / a : K e y > < a : V a l u e   i : t y p e = " T a b l e W i d g e t B a s e V i e w S t a t e " / > < / a : K e y V a l u e O f D i a g r a m O b j e c t K e y a n y T y p e z b w N T n L X > < a : K e y V a l u e O f D i a g r a m O b j e c t K e y a n y T y p e z b w N T n L X > < a : K e y > < K e y > C o l u m n s \ P _ S G P   L i b r e   I n v e r s i � n   2 0 2 1 < / K e y > < / a : K e y > < a : V a l u e   i : t y p e = " T a b l e W i d g e t B a s e V i e w S t a t e " / > < / a : K e y V a l u e O f D i a g r a m O b j e c t K e y a n y T y p e z b w N T n L X > < a : K e y V a l u e O f D i a g r a m O b j e c t K e y a n y T y p e z b w N T n L X > < a : K e y > < K e y > C o l u m n s \ P _ S G P   A l i m e n t a c i � n   E s c o l a r   2 0 2 1 < / K e y > < / a : K e y > < a : V a l u e   i : t y p e = " T a b l e W i d g e t B a s e V i e w S t a t e " / > < / a : K e y V a l u e O f D i a g r a m O b j e c t K e y a n y T y p e z b w N T n L X > < a : K e y V a l u e O f D i a g r a m O b j e c t K e y a n y T y p e z b w N T n L X > < a : K e y > < K e y > C o l u m n s \ P _ S G P   M u n i c i p i o s   R � o   M a g d a l e n a   2 0 2 1 < / K e y > < / a : K e y > < a : V a l u e   i : t y p e = " T a b l e W i d g e t B a s e V i e w S t a t e " / > < / a : K e y V a l u e O f D i a g r a m O b j e c t K e y a n y T y p e z b w N T n L X > < a : K e y V a l u e O f D i a g r a m O b j e c t K e y a n y T y p e z b w N T n L X > < a : K e y > < K e y > C o l u m n s \ P _ S G P   P r i m e r a   I n f a n c i a   2 0 2 1 < / K e y > < / a : K e y > < a : V a l u e   i : t y p e = " T a b l e W i d g e t B a s e V i e w S t a t e " / > < / a : K e y V a l u e O f D i a g r a m O b j e c t K e y a n y T y p e z b w N T n L X > < a : K e y V a l u e O f D i a g r a m O b j e c t K e y a n y T y p e z b w N T n L X > < a : K e y > < K e y > C o l u m n s \ P _ R e g a l � a s   2 0 2 1 < / K e y > < / a : K e y > < a : V a l u e   i : t y p e = " T a b l e W i d g e t B a s e V i e w S t a t e " / > < / a : K e y V a l u e O f D i a g r a m O b j e c t K e y a n y T y p e z b w N T n L X > < a : K e y V a l u e O f D i a g r a m O b j e c t K e y a n y T y p e z b w N T n L X > < a : K e y > < K e y > C o l u m n s \ P _ C o f i n a n c i a c i � n   D e p a r t a m e n t o   2 0 2 1 < / K e y > < / a : K e y > < a : V a l u e   i : t y p e = " T a b l e W i d g e t B a s e V i e w S t a t e " / > < / a : K e y V a l u e O f D i a g r a m O b j e c t K e y a n y T y p e z b w N T n L X > < a : K e y V a l u e O f D i a g r a m O b j e c t K e y a n y T y p e z b w N T n L X > < a : K e y > < K e y > C o l u m n s \ P _ C o f i n a n c i a c i � n   N a c i � n   2 0 2 1 < / K e y > < / a : K e y > < a : V a l u e   i : t y p e = " T a b l e W i d g e t B a s e V i e w S t a t e " / > < / a : K e y V a l u e O f D i a g r a m O b j e c t K e y a n y T y p e z b w N T n L X > < a : K e y V a l u e O f D i a g r a m O b j e c t K e y a n y T y p e z b w N T n L X > < a : K e y > < K e y > C o l u m n s \ P _ C r � d i t o   2 0 2 1 < / K e y > < / a : K e y > < a : V a l u e   i : t y p e = " T a b l e W i d g e t B a s e V i e w S t a t e " / > < / a : K e y V a l u e O f D i a g r a m O b j e c t K e y a n y T y p e z b w N T n L X > < a : K e y V a l u e O f D i a g r a m O b j e c t K e y a n y T y p e z b w N T n L X > < a : K e y > < K e y > C o l u m n s \ P _ O t r o s   2 0 2 1 < / K e y > < / a : K e y > < a : V a l u e   i : t y p e = " T a b l e W i d g e t B a s e V i e w S t a t e " / > < / a : K e y V a l u e O f D i a g r a m O b j e c t K e y a n y T y p e z b w N T n L X > < a : K e y V a l u e O f D i a g r a m O b j e c t K e y a n y T y p e z b w N T n L X > < a : K e y > < K e y > C o l u m n s \ E _ R e c u r s o s   p r o p i o s   2 0 2 1 < / K e y > < / a : K e y > < a : V a l u e   i : t y p e = " T a b l e W i d g e t B a s e V i e w S t a t e " / > < / a : K e y V a l u e O f D i a g r a m O b j e c t K e y a n y T y p e z b w N T n L X > < a : K e y V a l u e O f D i a g r a m O b j e c t K e y a n y T y p e z b w N T n L X > < a : K e y > < K e y > C o l u m n s \ E _ S G P   E d u c a c i � n   2 0 2 1 < / K e y > < / a : K e y > < a : V a l u e   i : t y p e = " T a b l e W i d g e t B a s e V i e w S t a t e " / > < / a : K e y V a l u e O f D i a g r a m O b j e c t K e y a n y T y p e z b w N T n L X > < a : K e y V a l u e O f D i a g r a m O b j e c t K e y a n y T y p e z b w N T n L X > < a : K e y > < K e y > C o l u m n s \ E _ S G P   S a l u d   2 0 2 1 < / K e y > < / a : K e y > < a : V a l u e   i : t y p e = " T a b l e W i d g e t B a s e V i e w S t a t e " / > < / a : K e y V a l u e O f D i a g r a m O b j e c t K e y a n y T y p e z b w N T n L X > < a : K e y V a l u e O f D i a g r a m O b j e c t K e y a n y T y p e z b w N T n L X > < a : K e y > < K e y > C o l u m n s \ E _ S G P   A P S B   2 0 2 1 < / K e y > < / a : K e y > < a : V a l u e   i : t y p e = " T a b l e W i d g e t B a s e V i e w S t a t e " / > < / a : K e y V a l u e O f D i a g r a m O b j e c t K e y a n y T y p e z b w N T n L X > < a : K e y V a l u e O f D i a g r a m O b j e c t K e y a n y T y p e z b w N T n L X > < a : K e y > < K e y > C o l u m n s \ E _ S G P   C u l t u r a   2 0 2 1 < / K e y > < / a : K e y > < a : V a l u e   i : t y p e = " T a b l e W i d g e t B a s e V i e w S t a t e " / > < / a : K e y V a l u e O f D i a g r a m O b j e c t K e y a n y T y p e z b w N T n L X > < a : K e y V a l u e O f D i a g r a m O b j e c t K e y a n y T y p e z b w N T n L X > < a : K e y > < K e y > C o l u m n s \ E _ S G P   D e p o r t e   2 0 2 1 < / K e y > < / a : K e y > < a : V a l u e   i : t y p e = " T a b l e W i d g e t B a s e V i e w S t a t e " / > < / a : K e y V a l u e O f D i a g r a m O b j e c t K e y a n y T y p e z b w N T n L X > < a : K e y V a l u e O f D i a g r a m O b j e c t K e y a n y T y p e z b w N T n L X > < a : K e y > < K e y > C o l u m n s \ E _ S G P   L i b r e   I n v e r s i � n   2 0 2 1 < / K e y > < / a : K e y > < a : V a l u e   i : t y p e = " T a b l e W i d g e t B a s e V i e w S t a t e " / > < / a : K e y V a l u e O f D i a g r a m O b j e c t K e y a n y T y p e z b w N T n L X > < a : K e y V a l u e O f D i a g r a m O b j e c t K e y a n y T y p e z b w N T n L X > < a : K e y > < K e y > C o l u m n s \ E _ S G P   A l i m e n t a c i � n   E s c o l a r   2 0 2 1 < / K e y > < / a : K e y > < a : V a l u e   i : t y p e = " T a b l e W i d g e t B a s e V i e w S t a t e " / > < / a : K e y V a l u e O f D i a g r a m O b j e c t K e y a n y T y p e z b w N T n L X > < a : K e y V a l u e O f D i a g r a m O b j e c t K e y a n y T y p e z b w N T n L X > < a : K e y > < K e y > C o l u m n s \ E _ S G P   M u n i c i p i o s   R � o   M a g d a l e n a   2 0 2 1 < / K e y > < / a : K e y > < a : V a l u e   i : t y p e = " T a b l e W i d g e t B a s e V i e w S t a t e " / > < / a : K e y V a l u e O f D i a g r a m O b j e c t K e y a n y T y p e z b w N T n L X > < a : K e y V a l u e O f D i a g r a m O b j e c t K e y a n y T y p e z b w N T n L X > < a : K e y > < K e y > C o l u m n s \ E _ S G P   P r i m e r a   I n f a n c i a   2 0 2 1 < / K e y > < / a : K e y > < a : V a l u e   i : t y p e = " T a b l e W i d g e t B a s e V i e w S t a t e " / > < / a : K e y V a l u e O f D i a g r a m O b j e c t K e y a n y T y p e z b w N T n L X > < a : K e y V a l u e O f D i a g r a m O b j e c t K e y a n y T y p e z b w N T n L X > < a : K e y > < K e y > C o l u m n s \ E _ R e g a l � a s   2 0 2 1 < / K e y > < / a : K e y > < a : V a l u e   i : t y p e = " T a b l e W i d g e t B a s e V i e w S t a t e " / > < / a : K e y V a l u e O f D i a g r a m O b j e c t K e y a n y T y p e z b w N T n L X > < a : K e y V a l u e O f D i a g r a m O b j e c t K e y a n y T y p e z b w N T n L X > < a : K e y > < K e y > C o l u m n s \ E _ C o f i n a n c i a c i � n   D e p a r t a m e n t o   2 0 2 1 < / K e y > < / a : K e y > < a : V a l u e   i : t y p e = " T a b l e W i d g e t B a s e V i e w S t a t e " / > < / a : K e y V a l u e O f D i a g r a m O b j e c t K e y a n y T y p e z b w N T n L X > < a : K e y V a l u e O f D i a g r a m O b j e c t K e y a n y T y p e z b w N T n L X > < a : K e y > < K e y > C o l u m n s \ E _ C o f i n a n c i a c i � n   N a c i � n   2 0 2 1 < / K e y > < / a : K e y > < a : V a l u e   i : t y p e = " T a b l e W i d g e t B a s e V i e w S t a t e " / > < / a : K e y V a l u e O f D i a g r a m O b j e c t K e y a n y T y p e z b w N T n L X > < a : K e y V a l u e O f D i a g r a m O b j e c t K e y a n y T y p e z b w N T n L X > < a : K e y > < K e y > C o l u m n s \ E _ C r � d i t o   2 0 2 1 < / K e y > < / a : K e y > < a : V a l u e   i : t y p e = " T a b l e W i d g e t B a s e V i e w S t a t e " / > < / a : K e y V a l u e O f D i a g r a m O b j e c t K e y a n y T y p e z b w N T n L X > < a : K e y V a l u e O f D i a g r a m O b j e c t K e y a n y T y p e z b w N T n L X > < a : K e y > < K e y > C o l u m n s \ E _ O t r o s   2 0 2 1 < / 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 S A L U D 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 S A L U D 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 C o l u m n s \ R e c u r s o s   p r o p i o s   2 0 2 1 < / K e y > < / a : K e y > < a : V a l u e   i : t y p e = " T a b l e W i d g e t B a s e V i e w S t a t e " / > < / a : K e y V a l u e O f D i a g r a m O b j e c t K e y a n y T y p e z b w N T n L X > < a : K e y V a l u e O f D i a g r a m O b j e c t K e y a n y T y p e z b w N T n L X > < a : K e y > < K e y > C o l u m n s \ S G P   E d u c a c i � n   2 0 2 1 < / K e y > < / a : K e y > < a : V a l u e   i : t y p e = " T a b l e W i d g e t B a s e V i e w S t a t e " / > < / a : K e y V a l u e O f D i a g r a m O b j e c t K e y a n y T y p e z b w N T n L X > < a : K e y V a l u e O f D i a g r a m O b j e c t K e y a n y T y p e z b w N T n L X > < a : K e y > < K e y > C o l u m n s \ S G P   S a l u d   2 0 2 1 < / K e y > < / a : K e y > < a : V a l u e   i : t y p e = " T a b l e W i d g e t B a s e V i e w S t a t e " / > < / a : K e y V a l u e O f D i a g r a m O b j e c t K e y a n y T y p e z b w N T n L X > < a : K e y V a l u e O f D i a g r a m O b j e c t K e y a n y T y p e z b w N T n L X > < a : K e y > < K e y > C o l u m n s \ S G P   A P S B   2 0 2 1 < / K e y > < / a : K e y > < a : V a l u e   i : t y p e = " T a b l e W i d g e t B a s e V i e w S t a t e " / > < / a : K e y V a l u e O f D i a g r a m O b j e c t K e y a n y T y p e z b w N T n L X > < a : K e y V a l u e O f D i a g r a m O b j e c t K e y a n y T y p e z b w N T n L X > < a : K e y > < K e y > C o l u m n s \ S G P   C u l t u r a   2 0 2 1 < / K e y > < / a : K e y > < a : V a l u e   i : t y p e = " T a b l e W i d g e t B a s e V i e w S t a t e " / > < / a : K e y V a l u e O f D i a g r a m O b j e c t K e y a n y T y p e z b w N T n L X > < a : K e y V a l u e O f D i a g r a m O b j e c t K e y a n y T y p e z b w N T n L X > < a : K e y > < K e y > C o l u m n s \ S G P   D e p o r t e     2 0 2 1 < / K e y > < / a : K e y > < a : V a l u e   i : t y p e = " T a b l e W i d g e t B a s e V i e w S t a t e " / > < / a : K e y V a l u e O f D i a g r a m O b j e c t K e y a n y T y p e z b w N T n L X > < a : K e y V a l u e O f D i a g r a m O b j e c t K e y a n y T y p e z b w N T n L X > < a : K e y > < K e y > C o l u m n s \ S G P   L i b r e   I n v e r s i � n     2 0 2 1 < / K e y > < / a : K e y > < a : V a l u e   i : t y p e = " T a b l e W i d g e t B a s e V i e w S t a t e " / > < / a : K e y V a l u e O f D i a g r a m O b j e c t K e y a n y T y p e z b w N T n L X > < a : K e y V a l u e O f D i a g r a m O b j e c t K e y a n y T y p e z b w N T n L X > < a : K e y > < K e y > C o l u m n s \ S G P   A l i m e n t a c i � n   E s c o l a r     2 0 2 1 < / K e y > < / a : K e y > < a : V a l u e   i : t y p e = " T a b l e W i d g e t B a s e V i e w S t a t e " / > < / a : K e y V a l u e O f D i a g r a m O b j e c t K e y a n y T y p e z b w N T n L X > < a : K e y V a l u e O f D i a g r a m O b j e c t K e y a n y T y p e z b w N T n L X > < a : K e y > < K e y > C o l u m n s \ S G P   M u n i c i p i o s   R � o   M a g d a l e n a   2 0 2 1 < / K e y > < / a : K e y > < a : V a l u e   i : t y p e = " T a b l e W i d g e t B a s e V i e w S t a t e " / > < / a : K e y V a l u e O f D i a g r a m O b j e c t K e y a n y T y p e z b w N T n L X > < a : K e y V a l u e O f D i a g r a m O b j e c t K e y a n y T y p e z b w N T n L X > < a : K e y > < K e y > C o l u m n s \ S G P   P r i m e r a   I n f a n c i a   2 0 2 1 < / K e y > < / a : K e y > < a : V a l u e   i : t y p e = " T a b l e W i d g e t B a s e V i e w S t a t e " / > < / a : K e y V a l u e O f D i a g r a m O b j e c t K e y a n y T y p e z b w N T n L X > < a : K e y V a l u e O f D i a g r a m O b j e c t K e y a n y T y p e z b w N T n L X > < a : K e y > < K e y > C o l u m n s \ R e g a l � a s   2 0 2 1 < / K e y > < / a : K e y > < a : V a l u e   i : t y p e = " T a b l e W i d g e t B a s e V i e w S t a t e " / > < / a : K e y V a l u e O f D i a g r a m O b j e c t K e y a n y T y p e z b w N T n L X > < a : K e y V a l u e O f D i a g r a m O b j e c t K e y a n y T y p e z b w N T n L X > < a : K e y > < K e y > C o l u m n s \ C o f i n a n c i a c i � n   D e p a r t a m e n t o   2 0 2 1 < / K e y > < / a : K e y > < a : V a l u e   i : t y p e = " T a b l e W i d g e t B a s e V i e w S t a t e " / > < / a : K e y V a l u e O f D i a g r a m O b j e c t K e y a n y T y p e z b w N T n L X > < a : K e y V a l u e O f D i a g r a m O b j e c t K e y a n y T y p e z b w N T n L X > < a : K e y > < K e y > C o l u m n s \ C o f i n a n c i a c i � n   N a c i � n   2 0 2 1 < / K e y > < / a : K e y > < a : V a l u e   i : t y p e = " T a b l e W i d g e t B a s e V i e w S t a t e " / > < / a : K e y V a l u e O f D i a g r a m O b j e c t K e y a n y T y p e z b w N T n L X > < a : K e y V a l u e O f D i a g r a m O b j e c t K e y a n y T y p e z b w N T n L X > < a : K e y > < K e y > C o l u m n s \ C r � d i t o   2 0 2 1 < / K e y > < / a : K e y > < a : V a l u e   i : t y p e = " T a b l e W i d g e t B a s e V i e w S t a t e " / > < / a : K e y V a l u e O f D i a g r a m O b j e c t K e y a n y T y p e z b w N T n L X > < a : K e y V a l u e O f D i a g r a m O b j e c t K e y a n y T y p e z b w N T n L X > < a : K e y > < K e y > C o l u m n s \ O t r o s   2 0 2 1 < / K e y > < / a : K e y > < a : V a l u e   i : t y p e = " T a b l e W i d g e t B a s e V i e w S t a t e " / > < / a : K e y V a l u e O f D i a g r a m O b j e c t K e y a n y T y p e z b w N T n L X > < a : K e y V a l u e O f D i a g r a m O b j e c t K e y a n y T y p e z b w N T n L X > < a : K e y > < K e y > C o l u m n s \ O b s e r v a c i o n e s < / K e y > < / a : K e y > < a : V a l u e   i : t y p e = " T a b l e W i d g e t B a s e V i e w S t a t e " / > < / a : K e y V a l u e O f D i a g r a m O b j e c t K e y a n y T y p e z b w N T n L X > < a : K e y V a l u e O f D i a g r a m O b j e c t K e y a n y T y p e z b w N T n L X > < a : K e y > < K e y > C o l u m n s \ R u b r o   P r e s u p u e s t a l 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 U n i f i c a r _ t a b l a s 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 U n i f i c a r _ t a b l a s 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  I P < / K e y > < / a : K e y > < a : V a l u e   i : t y p e = " T a b l e W i d g e t B a s e V i e w S t a t e " / > < / a : K e y V a l u e O f D i a g r a m O b j e c t K e y a n y T y p e z b w N T n L X > < a : K e y V a l u e O f D i a g r a m O b j e c t K e y a n y T y p e z b w N T n L X > < a : K e y > < K e y > C o l u m n s \ R E P O R T � < / K e y > < / a : K e y > < a : V a l u e   i : t y p e = " T a b l e W i d g e t B a s e V i e w S t a t e " / > < / a : K e y V a l u e O f D i a g r a m O b j e c t K e y a n y T y p e z b w N T n L X > < a : K e y V a l u e O f D i a g r a m O b j e c t K e y a n y T y p e z b w N T n L X > < a : K e y > < K e y > C o l u m n s \ D e p e n d e n c i a < / K e y > < / a : K e y > < a : V a l u e   i : t y p e = " T a b l e W i d g e t B a s e V i e w S t a t e " / > < / a : K e y V a l u e O f D i a g r a m O b j e c t K e y a n y T y p e z b w N T n L X > < a : K e y V a l u e O f D i a g r a m O b j e c t K e y a n y T y p e z b w N T n L X > < a : K e y > < K e y > C o l u m n s \ L � n e a   E s t r a t � g i c a < / 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 C o l u m n s \ P r o g r a m a < / K e y > < / a : K e y > < a : V a l u e   i : t y p e = " T a b l e W i d g e t B a s e V i e w S t a t e " / > < / a : K e y V a l u e O f D i a g r a m O b j e c t K e y a n y T y p e z b w N T n L X > < a : K e y V a l u e O f D i a g r a m O b j e c t K e y a n y T y p e z b w N T n L X > < a : K e y > < K e y > C o l u m n s \ I n d i c a d o r   d e   P r o d u c t o < / K e y > < / a : K e y > < a : V a l u e   i : t y p e = " T a b l e W i d g e t B a s e V i e w S t a t e " / > < / a : K e y V a l u e O f D i a g r a m O b j e c t K e y a n y T y p e z b w N T n L X > < a : K e y V a l u e O f D i a g r a m O b j e c t K e y a n y T y p e z b w N T n L X > < a : K e y > < K e y > C o l u m n s \ M e t a   d e   l a   v i g e n c i a < / K e y > < / a : K e y > < a : V a l u e   i : t y p e = " T a b l e W i d g e t B a s e V i e w S t a t e " / > < / a : K e y V a l u e O f D i a g r a m O b j e c t K e y a n y T y p e z b w N T n L X > < a : K e y V a l u e O f D i a g r a m O b j e c t K e y a n y T y p e z b w N T n L X > < a : K e y > < K e y > C o l u m n s \ E j e c u c i � n   d e   l a   m e t a < / K e y > < / a : K e y > < a : V a l u e   i : t y p e = " T a b l e W i d g e t B a s e V i e w S t a t e " / > < / a : K e y V a l u e O f D i a g r a m O b j e c t K e y a n y T y p e z b w N T n L X > < a : K e y V a l u e O f D i a g r a m O b j e c t K e y a n y T y p e z b w N T n L X > < a : K e y > < K e y > C o l u m n s \ P r o y e c t o < / K e y > < / a : K e y > < a : V a l u e   i : t y p e = " T a b l e W i d g e t B a s e V i e w S t a t e " / > < / a : K e y V a l u e O f D i a g r a m O b j e c t K e y a n y T y p e z b w N T n L X > < a : K e y V a l u e O f D i a g r a m O b j e c t K e y a n y T y p e z b w N T n L X > < a : K e y > < K e y > C o l u m n s \ C � d i g o   d e   p r o y e c t o   B P I M < / K e y > < / a : K e y > < a : V a l u e   i : t y p e = " T a b l e W i d g e t B a s e V i e w S t a t e " / > < / a : K e y V a l u e O f D i a g r a m O b j e c t K e y a n y T y p e z b w N T n L X > < a : K e y V a l u e O f D i a g r a m O b j e c t K e y a n y T y p e z b w N T n L X > < a : K e y > < K e y > C o l u m n s \ A c t i v i d a d e s < / K e y > < / a : K e y > < a : V a l u e   i : t y p e = " T a b l e W i d g e t B a s e V i e w S t a t e " / > < / a : K e y V a l u e O f D i a g r a m O b j e c t K e y a n y T y p e z b w N T n L X > < a : K e y V a l u e O f D i a g r a m O b j e c t K e y a n y T y p e z b w N T n L X > < a : K e y > < K e y > C o l u m n s \ F e c h a   d e   I n i c i o < / K e y > < / a : K e y > < a : V a l u e   i : t y p e = " T a b l e W i d g e t B a s e V i e w S t a t e " / > < / a : K e y V a l u e O f D i a g r a m O b j e c t K e y a n y T y p e z b w N T n L X > < a : K e y V a l u e O f D i a g r a m O b j e c t K e y a n y T y p e z b w N T n L X > < a : K e y > < K e y > C o l u m n s \ F e c h a   d e   T e r m i n a c i � n < / K e y > < / a : K e y > < a : V a l u e   i : t y p e = " T a b l e W i d g e t B a s e V i e w S t a t e " / > < / a : K e y V a l u e O f D i a g r a m O b j e c t K e y a n y T y p e z b w N T n L X > < a : K e y V a l u e O f D i a g r a m O b j e c t K e y a n y T y p e z b w N T n L X > < a : K e y > < K e y > C o l u m n s \ %   d e   a v a n c e < / K e y > < / a : K e y > < a : V a l u e   i : t y p e = " T a b l e W i d g e t B a s e V i e w S t a t e " / > < / a : K e y V a l u e O f D i a g r a m O b j e c t K e y a n y T y p e z b w N T n L X > < a : K e y V a l u e O f D i a g r a m O b j e c t K e y a n y T y p e z b w N T n L X > < a : K e y > < K e y > C o l u m n s \ T o t a l < / K e y > < / a : K e y > < a : V a l u e   i : t y p e = " T a b l e W i d g e t B a s e V i e w S t a t e " / > < / a : K e y V a l u e O f D i a g r a m O b j e c t K e y a n y T y p e z b w N T n L X > < a : K e y V a l u e O f D i a g r a m O b j e c t K e y a n y T y p e z b w N T n L X > < a : K e y > < K e y > C o l u m n s \ T o t a l   E j e c u t a d o < / K e y > < / a : K e y > < a : V a l u e   i : t y p e = " T a b l e W i d g e t B a s e V i e w S t a t e " / > < / a : K e y V a l u e O f D i a g r a m O b j e c t K e y a n y T y p e z b w N T n L X > < a : K e y V a l u e O f D i a g r a m O b j e c t K e y a n y T y p e z b w N T n L X > < a : K e y > < K e y > C o l u m n s \ R e c u r s o s   p r o p i o s   2 0 2 1 < / K e y > < / a : K e y > < a : V a l u e   i : t y p e = " T a b l e W i d g e t B a s e V i e w S t a t e " / > < / a : K e y V a l u e O f D i a g r a m O b j e c t K e y a n y T y p e z b w N T n L X > < a : K e y V a l u e O f D i a g r a m O b j e c t K e y a n y T y p e z b w N T n L X > < a : K e y > < K e y > C o l u m n s \ S G P   E d u c a c i � n   2 0 2 1 < / K e y > < / a : K e y > < a : V a l u e   i : t y p e = " T a b l e W i d g e t B a s e V i e w S t a t e " / > < / a : K e y V a l u e O f D i a g r a m O b j e c t K e y a n y T y p e z b w N T n L X > < a : K e y V a l u e O f D i a g r a m O b j e c t K e y a n y T y p e z b w N T n L X > < a : K e y > < K e y > C o l u m n s \ S G P   S a l u d   2 0 2 1 < / K e y > < / a : K e y > < a : V a l u e   i : t y p e = " T a b l e W i d g e t B a s e V i e w S t a t e " / > < / a : K e y V a l u e O f D i a g r a m O b j e c t K e y a n y T y p e z b w N T n L X > < a : K e y V a l u e O f D i a g r a m O b j e c t K e y a n y T y p e z b w N T n L X > < a : K e y > < K e y > C o l u m n s \ S G P   A P S B   2 0 2 1 < / K e y > < / a : K e y > < a : V a l u e   i : t y p e = " T a b l e W i d g e t B a s e V i e w S t a t e " / > < / a : K e y V a l u e O f D i a g r a m O b j e c t K e y a n y T y p e z b w N T n L X > < a : K e y V a l u e O f D i a g r a m O b j e c t K e y a n y T y p e z b w N T n L X > < a : K e y > < K e y > C o l u m n s \ S G P   C u l t u r a   2 0 2 1 < / K e y > < / a : K e y > < a : V a l u e   i : t y p e = " T a b l e W i d g e t B a s e V i e w S t a t e " / > < / a : K e y V a l u e O f D i a g r a m O b j e c t K e y a n y T y p e z b w N T n L X > < a : K e y V a l u e O f D i a g r a m O b j e c t K e y a n y T y p e z b w N T n L X > < a : K e y > < K e y > C o l u m n s \ S G P   D e p o r t e     2 0 2 1 < / K e y > < / a : K e y > < a : V a l u e   i : t y p e = " T a b l e W i d g e t B a s e V i e w S t a t e " / > < / a : K e y V a l u e O f D i a g r a m O b j e c t K e y a n y T y p e z b w N T n L X > < a : K e y V a l u e O f D i a g r a m O b j e c t K e y a n y T y p e z b w N T n L X > < a : K e y > < K e y > C o l u m n s \ S G P   L i b r e   I n v e r s i � n     2 0 2 1 < / K e y > < / a : K e y > < a : V a l u e   i : t y p e = " T a b l e W i d g e t B a s e V i e w S t a t e " / > < / a : K e y V a l u e O f D i a g r a m O b j e c t K e y a n y T y p e z b w N T n L X > < a : K e y V a l u e O f D i a g r a m O b j e c t K e y a n y T y p e z b w N T n L X > < a : K e y > < K e y > C o l u m n s \ S G P   A l i m e n t a c i � n   E s c o l a r     2 0 2 1 < / K e y > < / a : K e y > < a : V a l u e   i : t y p e = " T a b l e W i d g e t B a s e V i e w S t a t e " / > < / a : K e y V a l u e O f D i a g r a m O b j e c t K e y a n y T y p e z b w N T n L X > < a : K e y V a l u e O f D i a g r a m O b j e c t K e y a n y T y p e z b w N T n L X > < a : K e y > < K e y > C o l u m n s \ S G P   M u n i c i p i o s   R � o   M a g d a l e n a   2 0 2 1 < / K e y > < / a : K e y > < a : V a l u e   i : t y p e = " T a b l e W i d g e t B a s e V i e w S t a t e " / > < / a : K e y V a l u e O f D i a g r a m O b j e c t K e y a n y T y p e z b w N T n L X > < a : K e y V a l u e O f D i a g r a m O b j e c t K e y a n y T y p e z b w N T n L X > < a : K e y > < K e y > C o l u m n s \ S G P   P r i m e r a   I n f a n c i a   2 0 2 1 < / K e y > < / a : K e y > < a : V a l u e   i : t y p e = " T a b l e W i d g e t B a s e V i e w S t a t e " / > < / a : K e y V a l u e O f D i a g r a m O b j e c t K e y a n y T y p e z b w N T n L X > < a : K e y V a l u e O f D i a g r a m O b j e c t K e y a n y T y p e z b w N T n L X > < a : K e y > < K e y > C o l u m n s \ R e g a l � a s   2 0 2 1 < / K e y > < / a : K e y > < a : V a l u e   i : t y p e = " T a b l e W i d g e t B a s e V i e w S t a t e " / > < / a : K e y V a l u e O f D i a g r a m O b j e c t K e y a n y T y p e z b w N T n L X > < a : K e y V a l u e O f D i a g r a m O b j e c t K e y a n y T y p e z b w N T n L X > < a : K e y > < K e y > C o l u m n s \ C o f i n a n c i a c i � n   D e p a r t a m e n t o   2 0 2 1 < / K e y > < / a : K e y > < a : V a l u e   i : t y p e = " T a b l e W i d g e t B a s e V i e w S t a t e " / > < / a : K e y V a l u e O f D i a g r a m O b j e c t K e y a n y T y p e z b w N T n L X > < a : K e y V a l u e O f D i a g r a m O b j e c t K e y a n y T y p e z b w N T n L X > < a : K e y > < K e y > C o l u m n s \ C o f i n a n c i a c i � n   N a c i � n   2 0 2 1 < / K e y > < / a : K e y > < a : V a l u e   i : t y p e = " T a b l e W i d g e t B a s e V i e w S t a t e " / > < / a : K e y V a l u e O f D i a g r a m O b j e c t K e y a n y T y p e z b w N T n L X > < a : K e y V a l u e O f D i a g r a m O b j e c t K e y a n y T y p e z b w N T n L X > < a : K e y > < K e y > C o l u m n s \ C r � d i t o   2 0 2 1 < / K e y > < / a : K e y > < a : V a l u e   i : t y p e = " T a b l e W i d g e t B a s e V i e w S t a t e " / > < / a : K e y V a l u e O f D i a g r a m O b j e c t K e y a n y T y p e z b w N T n L X > < a : K e y V a l u e O f D i a g r a m O b j e c t K e y a n y T y p e z b w N T n L X > < a : K e y > < K e y > C o l u m n s \ O t r o s   2 0 2 1 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I s S a n d b o x E m b e d d e d " > < C u s t o m C o n t e n t > < ! [ C D A T A [ y e s ] ] > < / 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 2 0 2 2 - 0 4 - 2 7 T 1 8 : 1 4 : 5 4 . 8 2 7 4 1 0 5 - 0 5 : 0 0 < / L a s t P r o c e s s e d T i m e > < / D a t a M o d e l i n g S a n d b o x . S e r i a l i z e d S a n d b o x E r r o r C a c h e > ] ] > < / C u s t o m C o n t e n t > < / G e m i n i > 
</file>

<file path=customXml/item17.xml>��< ? x m l   v e r s i o n = " 1 . 0 "   e n c o d i n g = " U T F - 1 6 " ? > < G e m i n i   x m l n s = " h t t p : / / g e m i n i / p i v o t c u s t o m i z a t i o n / T a b l e O r d e r " > < C u s t o m C o n t e n t > < ! [ C D A T A [ U n i f i c a r _ t a b l a s ] ] > < / C u s t o m C o n t e n t > < / G e m i n i > 
</file>

<file path=customXml/item18.xml>��< ? x m l   v e r s i o n = " 1 . 0 "   e n c o d i n g = " u t f - 1 6 " ? > < D a t a M a s h u p   s q m i d = " 7 6 9 8 2 5 5 b - 7 4 4 3 - 4 2 8 e - 9 3 4 f - e 6 5 6 9 0 4 e 8 f 3 3 "   x m l n s = " h t t p : / / s c h e m a s . m i c r o s o f t . c o m / D a t a M a s h u p " > A A A A A A A H A A B Q S w M E F A A C A A g A x E m j V D 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x E m j 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J o 1 Q R 8 j e 6 + g M A A K I R A A A T A B w A R m 9 y b X V s Y X M v U 2 V j d G l v b j E u b S C i G A A o o B Q A A A A A A A A A A A A A A A A A A A A A A A A A A A D t V 8 2 O 2 z Y Q v i + w 7 0 A o K G A D q r H e F j 0 0 b Q F H V l q l / o P s T Q 9 1 E N D S 2 M u G I g 2 K c n e 7 y C P 0 l K f I Y U 9 5 B L 1 Y h 5 L W l i w p z q V A C 9 g X y T P f k N + Q 8 3 G o G A L N p C D z / N l / f n l x e R H f U g U h u R F s z Q K q 3 m q 6 4 j Q m P x I O + v K C 4 G + q 2 A Y E W t y 7 A H j v N 6 n e r a R 8 1 3 n J O P Q c K T Q I H X c s 5 / v l T Q w q X o 6 p S I A v p w K G i u 1 g O R g 5 g 9 E w / X t A h t 5 8 4 X u L w W h 5 f X V 9 v e z 3 y G w 0 m J C h S w a O 4 6 U f J s u r q 5 q N f E 0 Q 3 S f O d D K f j r z h Y D g l r 6 9 7 d z y + s 7 o 2 E Q n n N t E q g a 6 d 8 3 1 m I T N M Y c 2 4 V j S k s Y X c F 5 g W 9 O b A M X d f / h l 3 8 q x s A j S 4 J Z 3 f f 2 U i f I M 4 K w N a X U J F i O Z f W B i C M I 4 1 5 T E 8 m S c 0 g j f k h 5 + I 5 b 5 y n b e z G e Z k Z b 6 S y 3 f n N 2 N 3 0 q 8 5 j t b 6 G 6 t 7 o D 4 H A n d b D G D p J z K k m h 7 I u 5 k 9 e 3 c k T y L R q W d q E y s L s s m D N Z E 9 4 s 0 y E 2 x B Y B 4 B M x 5 r l D 4 K o M S N M U i n H z f I x Z h N W U h F z O t M y Y 2 i E c 3 + e E g m o C G 6 Q i D o C R P E G c c Y N D U 2 T s n O L G Y x v P s H B E m A / E X h j C B j Z E a 9 h y L W S T + F b C M N Y l u Y y Y u Z N z a + A Z b n j o U 0 h C y h l x D c m n m e d f i 6 6 w k W M E n K d r I A F T F B 8 y m N 5 y t j p T s q A j B / F 1 J T v n 8 h G T + N C R m T j + 8 q l r F h s W X 4 N L W W r c b P M + J i q s W w T 2 Z i 7 H P K k 7 C C H M z m L y o G J + E 6 U b R i w 2 2 Q S g O p G E d s p Y B 4 Y o f S y W a q j s t Z h P I q S L h x I D l V V c g 4 M U u S c f f T R 0 n G d B N S D q I 6 9 0 z h Q M j H E 2 t q N u q Q k A 8 b y t N H e k j d k W t c T o P K p 0 X e V G l q i M h W 0 O R o o R y V f g x Z K W C q V W l 5 p y s 8 K 3 Y Y I 0 W + y 3 6 y U h J p Q p x s E 4 j N j r 0 / V / G 5 i v / / V d z a l / q N j a m p B + z b V K 6 G r I 2 Y x l d 0 l o O x q J J S Q 1 m w r S Q B j V b M 1 M p + w o W i I l 5 L F e W t Z H G / h b j e T z D J h 4 d 9 5 T m J U q i P + 5 5 B Z + K s l 2 I d 0 1 a b d W R z s d Z x 9 e p t H q t c z s 2 I o / p u B h 0 X f D O q V Q E t 3 D 4 r i e a Y k x p p D m s T T c P C 1 l R U x 3 y J r E 5 H T U 7 t 8 b H w 6 o i K E u v u l v N W o 5 + E V F d B t c P 3 A C v J N 5 c K L k 6 A l 2 g h I 7 P h d W X 5 u C F R c U M z k q o K 0 O j J 3 A S z w 8 K d T f 1 F + s E q T / K a c u x R C i D a c v r X 0 c h o C g A R C X R O 0 L G z e / G V X c S o S r D d p s r P 8 e i 3 E q l T P j X 7 u S 3 9 e 2 2 p q W A V S I U 3 p + r H k J 8 Z 1 a F S G 7 b c L l / A 9 v V 6 v o y d L 2 P / s a r / w s u Y q T 0 N k X m a L 3 7 z z D / x y 7 K p n N j 9 k 3 e m R p V l 5 / y T c j y h v / s 2 b 0 3 v u 5 c X T L T M 9 P w f U E s B A i 0 A F A A C A A g A x E m j V D u P s 4 W k A A A A 9 Q A A A B I A A A A A A A A A A A A A A A A A A A A A A E N v b m Z p Z y 9 Q Y W N r Y W d l L n h t b F B L A Q I t A B Q A A g A I A M R J o 1 Q P y u m r p A A A A O k A A A A T A A A A A A A A A A A A A A A A A P A A A A B b Q 2 9 u d G V u d F 9 U e X B l c 1 0 u e G 1 s U E s B A i 0 A F A A C A A g A x E m j V B H y N 7 r 6 A w A A o h E A A B M A A A A A A A A A A A A A A A A A 4 Q E A A E Z v c m 1 1 b G F z L 1 N l Y 3 R p b 2 4 x L m 1 Q S w U G A A A A A A M A A w D C A A A A K A 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d S c A A A A A A A B T J 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W 5 p Z m l j Y X J f d G F i b G F 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Q 2 9 s d W 1 u T m F t Z X M i I F Z h b H V l P S J z W y Z x d W 9 0 O 0 5 v L i B J U C Z x d W 9 0 O y w m c X V v d D t S R V B P U l T D k y Z x d W 9 0 O y w m c X V v d D t E Z X B l b m R l b m N p Y S Z x d W 9 0 O y w m c X V v d D t M w 6 1 u Z W E g R X N 0 c m F 0 w 6 l n a W N h J n F 1 b 3 Q 7 L C Z x d W 9 0 O 1 N l Y 3 R v c i A m c X V v d D s s J n F 1 b 3 Q 7 U H J v Z 3 J h b W E g J n F 1 b 3 Q 7 L C Z x d W 9 0 O 0 l u Z G l j Y W R v c i B k Z S B Q c m 9 k d W N 0 b y Z x d W 9 0 O y w m c X V v d D t N Z X R h I G R l I G x h I H Z p Z 2 V u Y 2 l h J n F 1 b 3 Q 7 L C Z x d W 9 0 O 0 V q Z W N 1 Y 2 n D s 2 4 g Z G U g b G E g b W V 0 Y S Z x d W 9 0 O y w m c X V v d D t Q c m 9 5 Z W N 0 b y Z x d W 9 0 O y w m c X V v d D t D w 7 N k a W d v I G R l I H B y b 3 l l Y 3 R v I E J Q S U 0 m c X V v d D s s J n F 1 b 3 Q 7 Q W N 0 a X Z p Z G F k Z X M m c X V v d D s s J n F 1 b 3 Q 7 R m V j a G E g Z G V c b k l u a W N p b y A m c X V v d D s s J n F 1 b 3 Q 7 R m V j a G E g Z G U g V G V y b W l u Y W N p w 7 N u I C Z x d W 9 0 O y w m c X V v d D s l I G R l I G F 2 Y W 5 j Z S Z x d W 9 0 O y w m c X V v d D t U b 3 R h b C Z x d W 9 0 O y w m c X V v d D t U b 3 R h b C B F a m V j d X R h Z G 8 m c X V v d D s s J n F 1 b 3 Q 7 U m V j d X J z b 3 M g c H J v c G l v c y A y M D I x J n F 1 b 3 Q 7 L C Z x d W 9 0 O 1 N H U C B F Z H V j Y W N p w 7 N u I D I w M j E m c X V v d D s s J n F 1 b 3 Q 7 I F N H U C B T Y W x 1 Z C A y M D I x J n F 1 b 3 Q 7 L C Z x d W 9 0 O 1 N H U C B B U F N C I D I w M j E m c X V v d D s s J n F 1 b 3 Q 7 U 0 d Q I E N 1 b H R 1 c m E g M j A y M S Z x d W 9 0 O y w m c X V v d D t T R 1 A g R G V w b 3 J 0 Z S A g M j A y M S Z x d W 9 0 O y w m c X V v d D t T R 1 A g T G l i c m U g S W 5 2 Z X J z a c O z b i A g M j A y M S Z x d W 9 0 O y w m c X V v d D t T R 1 A g Q W x p b W V u d G F j a c O z b i B F c 2 N v b G F y I C A y M D I x J n F 1 b 3 Q 7 L C Z x d W 9 0 O 1 N H U C B N d W 5 p Y 2 l w a W 9 z I F L D r W 8 g T W F n Z G F s Z W 5 h I D I w M j E m c X V v d D s s J n F 1 b 3 Q 7 U 0 d Q I F B y a W 1 l c m E g S W 5 m Y W 5 j a W E g M j A y M S Z x d W 9 0 O y w m c X V v d D s g U m V n Y W z D r W F z I D I w M j E m c X V v d D s s J n F 1 b 3 Q 7 Q 2 9 m a W 5 h b m N p Y W N p w 7 N u I E R l c G F y d G F t Z W 5 0 b y A y M D I x J n F 1 b 3 Q 7 L C Z x d W 9 0 O 0 N v Z m l u Y W 5 j a W F j a c O z b i B O Y W N p w 7 N u I D I w M j E m c X V v d D s s J n F 1 b 3 Q 7 Q 3 L D q W R p d G 8 g M j A y M S Z x d W 9 0 O y w m c X V v d D t P d H J v c y A y M D I x J n F 1 b 3 Q 7 L C Z x d W 9 0 O 0 9 i c 2 V y d m F j a W 9 u Z X M m c X V v d D s s J n F 1 b 3 Q 7 U n V i c m 8 g U H J l c 3 V w d W V z d G F s J n F 1 b 3 Q 7 L C Z x d W 9 0 O 0 l 0 Z W 0 m c X V v d D s s J n F 1 b 3 Q 7 S 2 l u Z C Z x d W 9 0 O y w m c X V v d D t I a W R k Z W 4 m c X V v d D t d I i A v P j x F b n R y e S B U e X B l P S J G a W x s Q 2 9 s d W 1 u V H l w Z X M i I F Z h b H V l P S J z Q X d Z Q U F B Q U F B Q U F B Q U F B Q U N R a 0 F F U k V G Q l F V R k J R V U Z C U V V G Q l F V R k J R V U F B Q V l H Q V E 9 P S I g L z 4 8 R W 5 0 c n k g V H l w Z T 0 i R m l s b E x h c 3 R V c G R h d G V k I i B W Y W x 1 Z T 0 i Z D I w M j I t M D U t M D J U M T Q 6 N D E 6 M D U u O D Q w O D M w O V o i I C 8 + P E V u d H J 5 I F R 5 c G U 9 I k Z p b G x F c n J v c k N v d W 5 0 I i B W Y W x 1 Z T 0 i b D A i I C 8 + P E V u d H J 5 I F R 5 c G U 9 I k Z p b G x F c n J v c k N v Z G U i I F Z h b H V l P S J z V W 5 r b m 9 3 b i I g L z 4 8 R W 5 0 c n k g V H l w Z T 0 i R m l s b E N v d W 5 0 I i B W Y W x 1 Z T 0 i b D A i I C 8 + P E V u d H J 5 I F R 5 c G U 9 I k F k Z G V k V G 9 E Y X R h T W 9 k Z W w i I F Z h b H V l P S J s M C I g L z 4 8 R W 5 0 c n k g V H l w Z T 0 i U m V j b 3 Z l c n l U Y X J n Z X R T a G V l d C I g V m F s d W U 9 I n N S R V N V T U V O I i A v P j x F b n R y e S B U e X B l P S J S Z W N v d m V y e V R h c m d l d E N v b H V t b i I g V m F s d W U 9 I m w x I i A v P j x F b n R y e S B U e X B l P S J S Z W N v d m V y e V R h c m d l d F J v d y I g V m F s d W U 9 I m w 1 I i A v P j x F b n R y e S B U e X B l P S J R d W V y e U l E I i B W Y W x 1 Z T 0 i c z F j Z D J h M G J i L T Q 2 M T k t N G U 3 M C 1 i M j N l L T A 1 Z T M 5 O T d h M D B m O C I g L z 4 8 R W 5 0 c n k g V H l w Z T 0 i R m l s b F N 0 Y X R 1 c y I g V m F s d W U 9 I n N X Y W l 0 a W 5 n R m 9 y R X h j Z W x S Z W Z y Z X N o I i A v P j x F b n R y e S B U e X B l P S J S Z W x h d G l v b n N o a X B J b m Z v Q 2 9 u d G F p b m V y I i B W Y W x 1 Z T 0 i c 3 s m c X V v d D t j b 2 x 1 b W 5 D b 3 V u d C Z x d W 9 0 O z o z N y w m c X V v d D t r Z X l D b 2 x 1 b W 5 O Y W 1 l c y Z x d W 9 0 O z p b X S w m c X V v d D t x d W V y e V J l b G F 0 a W 9 u c 2 h p c H M m c X V v d D s 6 W 1 0 s J n F 1 b 3 Q 7 Y 2 9 s d W 1 u S W R l b n R p d G l l c y Z x d W 9 0 O z p b J n F 1 b 3 Q 7 U 2 V j d G l v b j E v V W 5 p Z m l j Y X J f d G F i b G F z L 1 R p c G 8 g Y 2 F t Y m l h Z G 8 x L n t O b y 4 g S V A s M H 0 m c X V v d D s s J n F 1 b 3 Q 7 U 2 V j d G l v b j E v V W 5 p Z m l j Y X J f d G F i b G F z L 0 9 y a W d l b i 5 7 T m F t Z S w w f S Z x d W 9 0 O y w m c X V v d D t T Z W N 0 a W 9 u M S 9 V b m l m a W N h c l 9 0 Y W J s Y X M v U 2 U g Z X h w Y W 5 k a c O z I E R h d G E u e 0 R l c G V u Z G V u Y 2 l h L D J 9 J n F 1 b 3 Q 7 L C Z x d W 9 0 O 1 N l Y 3 R p b 2 4 x L 1 V u a W Z p Y 2 F y X 3 R h Y m x h c y 9 T Z S B l e H B h b m R p w 7 M g R G F 0 Y S 5 7 T M O t b m V h I E V z d H J h d M O p Z 2 l j Y S w z f S Z x d W 9 0 O y w m c X V v d D t T Z W N 0 a W 9 u M S 9 V b m l m a W N h c l 9 0 Y W J s Y X M v U 2 U g Z X h w Y W 5 k a c O z I E R h d G E u e 1 N l Y 3 R v c i A s N H 0 m c X V v d D s s J n F 1 b 3 Q 7 U 2 V j d G l v b j E v V W 5 p Z m l j Y X J f d G F i b G F z L 1 N l I G V 4 c G F u Z G n D s y B E Y X R h L n t Q c m 9 n c m F t Y S A s N X 0 m c X V v d D s s J n F 1 b 3 Q 7 U 2 V j d G l v b j E v V W 5 p Z m l j Y X J f d G F i b G F z L 1 N l I G V 4 c G F u Z G n D s y B E Y X R h L n t J b m R p Y 2 F k b 3 I g Z G U g U H J v Z H V j d G 8 s N n 0 m c X V v d D s s J n F 1 b 3 Q 7 U 2 V j d G l v b j E v V W 5 p Z m l j Y X J f d G F i b G F z L 1 N l I G V 4 c G F u Z G n D s y B E Y X R h L n t N Z X R h I G R l I G x h I H Z p Z 2 V u Y 2 l h L D d 9 J n F 1 b 3 Q 7 L C Z x d W 9 0 O 1 N l Y 3 R p b 2 4 x L 1 V u a W Z p Y 2 F y X 3 R h Y m x h c y 9 T Z S B l e H B h b m R p w 7 M g R G F 0 Y S 5 7 R W p l Y 3 V j a c O z b i B k Z S B s Y S B t Z X R h L D h 9 J n F 1 b 3 Q 7 L C Z x d W 9 0 O 1 N l Y 3 R p b 2 4 x L 1 V u a W Z p Y 2 F y X 3 R h Y m x h c y 9 T Z S B l e H B h b m R p w 7 M g R G F 0 Y S 5 7 U H J v e W V j d G 8 s O X 0 m c X V v d D s s J n F 1 b 3 Q 7 U 2 V j d G l v b j E v V W 5 p Z m l j Y X J f d G F i b G F z L 1 N l I G V 4 c G F u Z G n D s y B E Y X R h L n t D w 7 N k a W d v I G R l I H B y b 3 l l Y 3 R v I E J Q S U 0 s M T B 9 J n F 1 b 3 Q 7 L C Z x d W 9 0 O 1 N l Y 3 R p b 2 4 x L 1 V u a W Z p Y 2 F y X 3 R h Y m x h c y 9 T Z S B l e H B h b m R p w 7 M g R G F 0 Y S 5 7 Q W N 0 a X Z p Z G F k Z X M s M T F 9 J n F 1 b 3 Q 7 L C Z x d W 9 0 O 1 N l Y 3 R p b 2 4 x L 1 V u a W Z p Y 2 F y X 3 R h Y m x h c y 9 U a X B v I G N h b W J p Y W R v L n t G Z W N o Y S B k Z V x u S W 5 p Y 2 l v I C w x M n 0 m c X V v d D s s J n F 1 b 3 Q 7 U 2 V j d G l v b j E v V W 5 p Z m l j Y X J f d G F i b G F z L 1 R p c G 8 g Y 2 F t Y m l h Z G 8 u e 0 Z l Y 2 h h I G R l I F R l c m 1 p b m F j a c O z b i A s M T N 9 J n F 1 b 3 Q 7 L C Z x d W 9 0 O 1 N l Y 3 R p b 2 4 x L 1 V u a W Z p Y 2 F y X 3 R h Y m x h c y 9 T Z S B l e H B h b m R p w 7 M g R G F 0 Y S 5 7 J S B k Z S B h d m F u Y 2 U s M T R 9 J n F 1 b 3 Q 7 L C Z x d W 9 0 O 1 N l Y 3 R p b 2 4 x L 1 V u a W Z p Y 2 F y X 3 R h Y m x h c y 9 U a X B v I G N h b W J p Y W R v L n t U b 3 R h b C w x N X 0 m c X V v d D s s J n F 1 b 3 Q 7 U 2 V j d G l v b j E v V W 5 p Z m l j Y X J f d G F i b G F z L 1 R p c G 8 g Y 2 F t Y m l h Z G 8 u e 1 R v d G F s I E V q Z W N 1 d G F k b y w x N n 0 m c X V v d D s s J n F 1 b 3 Q 7 U 2 V j d G l v b j E v V W 5 p Z m l j Y X J f d G F i b G F z L 1 Z h b G 9 y I H J l Z W 1 w b G F 6 Y W R v L n t S Z W N 1 c n N v c y B w c m 9 w a W 9 z I D I w M j E s M T d 9 J n F 1 b 3 Q 7 L C Z x d W 9 0 O 1 N l Y 3 R p b 2 4 x L 1 V u a W Z p Y 2 F y X 3 R h Y m x h c y 9 W Y W x v c i B y Z W V t c G x h e m F k b z E u e 1 N H U C B F Z H V j Y W N p w 7 N u I D I w M j E s M T h 9 J n F 1 b 3 Q 7 L C Z x d W 9 0 O 1 N l Y 3 R p b 2 4 x L 1 V u a W Z p Y 2 F y X 3 R h Y m x h c y 9 W Y W x v c i B y Z W V t c G x h e m F k b z E u e y B T R 1 A g U 2 F s d W Q g M j A y M S w x O X 0 m c X V v d D s s J n F 1 b 3 Q 7 U 2 V j d G l v b j E v V W 5 p Z m l j Y X J f d G F i b G F z L 1 Z h b G 9 y I H J l Z W 1 w b G F 6 Y W R v M S 5 7 U 0 d Q I E F Q U 0 I g M j A y M S w y M H 0 m c X V v d D s s J n F 1 b 3 Q 7 U 2 V j d G l v b j E v V W 5 p Z m l j Y X J f d G F i b G F z L 1 Z h b G 9 y I H J l Z W 1 w b G F 6 Y W R v M S 5 7 U 0 d Q I E N 1 b H R 1 c m E g M j A y M S w y M X 0 m c X V v d D s s J n F 1 b 3 Q 7 U 2 V j d G l v b j E v V W 5 p Z m l j Y X J f d G F i b G F z L 1 Z h b G 9 y I H J l Z W 1 w b G F 6 Y W R v M S 5 7 U 0 d Q I E R l c G 9 y d G U g I D I w M j E s M j J 9 J n F 1 b 3 Q 7 L C Z x d W 9 0 O 1 N l Y 3 R p b 2 4 x L 1 V u a W Z p Y 2 F y X 3 R h Y m x h c y 9 W Y W x v c i B y Z W V t c G x h e m F k b z E u e 1 N H U C B M a W J y Z S B J b n Z l c n N p w 7 N u I C A y M D I x L D I z f S Z x d W 9 0 O y w m c X V v d D t T Z W N 0 a W 9 u M S 9 V b m l m a W N h c l 9 0 Y W J s Y X M v V m F s b 3 I g c m V l b X B s Y X p h Z G 8 x L n t T R 1 A g Q W x p b W V u d G F j a c O z b i B F c 2 N v b G F y I C A y M D I x L D I 0 f S Z x d W 9 0 O y w m c X V v d D t T Z W N 0 a W 9 u M S 9 V b m l m a W N h c l 9 0 Y W J s Y X M v V m F s b 3 I g c m V l b X B s Y X p h Z G 8 x L n t T R 1 A g T X V u a W N p c G l v c y B S w 6 1 v I E 1 h Z 2 R h b G V u Y S A y M D I x L D I 1 f S Z x d W 9 0 O y w m c X V v d D t T Z W N 0 a W 9 u M S 9 V b m l m a W N h c l 9 0 Y W J s Y X M v V m F s b 3 I g c m V l b X B s Y X p h Z G 8 x L n t T R 1 A g U H J p b W V y Y S B J b m Z h b m N p Y S A y M D I x L D I 2 f S Z x d W 9 0 O y w m c X V v d D t T Z W N 0 a W 9 u M S 9 V b m l m a W N h c l 9 0 Y W J s Y X M v V m F s b 3 I g c m V l b X B s Y X p h Z G 8 x L n s g U m V n Y W z D r W F z I D I w M j E s M j d 9 J n F 1 b 3 Q 7 L C Z x d W 9 0 O 1 N l Y 3 R p b 2 4 x L 1 V u a W Z p Y 2 F y X 3 R h Y m x h c y 9 W Y W x v c i B y Z W V t c G x h e m F k b z E u e 0 N v Z m l u Y W 5 j a W F j a c O z b i B E Z X B h c n R h b W V u d G 8 g M j A y M S w y O H 0 m c X V v d D s s J n F 1 b 3 Q 7 U 2 V j d G l v b j E v V W 5 p Z m l j Y X J f d G F i b G F z L 1 Z h b G 9 y I H J l Z W 1 w b G F 6 Y W R v M S 5 7 Q 2 9 m a W 5 h b m N p Y W N p w 7 N u I E 5 h Y 2 n D s 2 4 g M j A y M S w y O X 0 m c X V v d D s s J n F 1 b 3 Q 7 U 2 V j d G l v b j E v V W 5 p Z m l j Y X J f d G F i b G F z L 1 Z h b G 9 y I H J l Z W 1 w b G F 6 Y W R v M S 5 7 Q 3 L D q W R p d G 8 g M j A y M S w z M H 0 m c X V v d D s s J n F 1 b 3 Q 7 U 2 V j d G l v b j E v V W 5 p Z m l j Y X J f d G F i b G F z L 1 Z h b G 9 y I H J l Z W 1 w b G F 6 Y W R v M S 5 7 T 3 R y b 3 M g M j A y M S w z M X 0 m c X V v d D s s J n F 1 b 3 Q 7 U 2 V j d G l v b j E v V W 5 p Z m l j Y X J f d G F i b G F z L 1 N l I G V 4 c G F u Z G n D s y B E Y X R h L n t P Y n N l c n Z h Y 2 l v b m V z L D M y f S Z x d W 9 0 O y w m c X V v d D t T Z W N 0 a W 9 u M S 9 V b m l m a W N h c l 9 0 Y W J s Y X M v U 2 U g Z X h w Y W 5 k a c O z I E R h d G E u e 1 J 1 Y n J v I F B y Z X N 1 c H V l c 3 R h b C w z M 3 0 m c X V v d D s s J n F 1 b 3 Q 7 U 2 V j d G l v b j E v V W 5 p Z m l j Y X J f d G F i b G F z L 0 9 y a W d l b i 5 7 S X R l b S w y f S Z x d W 9 0 O y w m c X V v d D t T Z W N 0 a W 9 u M S 9 V b m l m a W N h c l 9 0 Y W J s Y X M v T 3 J p Z 2 V u L n t L a W 5 k L D N 9 J n F 1 b 3 Q 7 L C Z x d W 9 0 O 1 N l Y 3 R p b 2 4 x L 1 V u a W Z p Y 2 F y X 3 R h Y m x h c y 9 P c m l n Z W 4 u e 0 h p Z G R l b i w 0 f S Z x d W 9 0 O 1 0 s J n F 1 b 3 Q 7 Q 2 9 s d W 1 u Q 2 9 1 b n Q m c X V v d D s 6 M z c s J n F 1 b 3 Q 7 S 2 V 5 Q 2 9 s d W 1 u T m F t Z X M m c X V v d D s 6 W 1 0 s J n F 1 b 3 Q 7 Q 2 9 s d W 1 u S W R l b n R p d G l l c y Z x d W 9 0 O z p b J n F 1 b 3 Q 7 U 2 V j d G l v b j E v V W 5 p Z m l j Y X J f d G F i b G F z L 1 R p c G 8 g Y 2 F t Y m l h Z G 8 x L n t O b y 4 g S V A s M H 0 m c X V v d D s s J n F 1 b 3 Q 7 U 2 V j d G l v b j E v V W 5 p Z m l j Y X J f d G F i b G F z L 0 9 y a W d l b i 5 7 T m F t Z S w w f S Z x d W 9 0 O y w m c X V v d D t T Z W N 0 a W 9 u M S 9 V b m l m a W N h c l 9 0 Y W J s Y X M v U 2 U g Z X h w Y W 5 k a c O z I E R h d G E u e 0 R l c G V u Z G V u Y 2 l h L D J 9 J n F 1 b 3 Q 7 L C Z x d W 9 0 O 1 N l Y 3 R p b 2 4 x L 1 V u a W Z p Y 2 F y X 3 R h Y m x h c y 9 T Z S B l e H B h b m R p w 7 M g R G F 0 Y S 5 7 T M O t b m V h I E V z d H J h d M O p Z 2 l j Y S w z f S Z x d W 9 0 O y w m c X V v d D t T Z W N 0 a W 9 u M S 9 V b m l m a W N h c l 9 0 Y W J s Y X M v U 2 U g Z X h w Y W 5 k a c O z I E R h d G E u e 1 N l Y 3 R v c i A s N H 0 m c X V v d D s s J n F 1 b 3 Q 7 U 2 V j d G l v b j E v V W 5 p Z m l j Y X J f d G F i b G F z L 1 N l I G V 4 c G F u Z G n D s y B E Y X R h L n t Q c m 9 n c m F t Y S A s N X 0 m c X V v d D s s J n F 1 b 3 Q 7 U 2 V j d G l v b j E v V W 5 p Z m l j Y X J f d G F i b G F z L 1 N l I G V 4 c G F u Z G n D s y B E Y X R h L n t J b m R p Y 2 F k b 3 I g Z G U g U H J v Z H V j d G 8 s N n 0 m c X V v d D s s J n F 1 b 3 Q 7 U 2 V j d G l v b j E v V W 5 p Z m l j Y X J f d G F i b G F z L 1 N l I G V 4 c G F u Z G n D s y B E Y X R h L n t N Z X R h I G R l I G x h I H Z p Z 2 V u Y 2 l h L D d 9 J n F 1 b 3 Q 7 L C Z x d W 9 0 O 1 N l Y 3 R p b 2 4 x L 1 V u a W Z p Y 2 F y X 3 R h Y m x h c y 9 T Z S B l e H B h b m R p w 7 M g R G F 0 Y S 5 7 R W p l Y 3 V j a c O z b i B k Z S B s Y S B t Z X R h L D h 9 J n F 1 b 3 Q 7 L C Z x d W 9 0 O 1 N l Y 3 R p b 2 4 x L 1 V u a W Z p Y 2 F y X 3 R h Y m x h c y 9 T Z S B l e H B h b m R p w 7 M g R G F 0 Y S 5 7 U H J v e W V j d G 8 s O X 0 m c X V v d D s s J n F 1 b 3 Q 7 U 2 V j d G l v b j E v V W 5 p Z m l j Y X J f d G F i b G F z L 1 N l I G V 4 c G F u Z G n D s y B E Y X R h L n t D w 7 N k a W d v I G R l I H B y b 3 l l Y 3 R v I E J Q S U 0 s M T B 9 J n F 1 b 3 Q 7 L C Z x d W 9 0 O 1 N l Y 3 R p b 2 4 x L 1 V u a W Z p Y 2 F y X 3 R h Y m x h c y 9 T Z S B l e H B h b m R p w 7 M g R G F 0 Y S 5 7 Q W N 0 a X Z p Z G F k Z X M s M T F 9 J n F 1 b 3 Q 7 L C Z x d W 9 0 O 1 N l Y 3 R p b 2 4 x L 1 V u a W Z p Y 2 F y X 3 R h Y m x h c y 9 U a X B v I G N h b W J p Y W R v L n t G Z W N o Y S B k Z V x u S W 5 p Y 2 l v I C w x M n 0 m c X V v d D s s J n F 1 b 3 Q 7 U 2 V j d G l v b j E v V W 5 p Z m l j Y X J f d G F i b G F z L 1 R p c G 8 g Y 2 F t Y m l h Z G 8 u e 0 Z l Y 2 h h I G R l I F R l c m 1 p b m F j a c O z b i A s M T N 9 J n F 1 b 3 Q 7 L C Z x d W 9 0 O 1 N l Y 3 R p b 2 4 x L 1 V u a W Z p Y 2 F y X 3 R h Y m x h c y 9 T Z S B l e H B h b m R p w 7 M g R G F 0 Y S 5 7 J S B k Z S B h d m F u Y 2 U s M T R 9 J n F 1 b 3 Q 7 L C Z x d W 9 0 O 1 N l Y 3 R p b 2 4 x L 1 V u a W Z p Y 2 F y X 3 R h Y m x h c y 9 U a X B v I G N h b W J p Y W R v L n t U b 3 R h b C w x N X 0 m c X V v d D s s J n F 1 b 3 Q 7 U 2 V j d G l v b j E v V W 5 p Z m l j Y X J f d G F i b G F z L 1 R p c G 8 g Y 2 F t Y m l h Z G 8 u e 1 R v d G F s I E V q Z W N 1 d G F k b y w x N n 0 m c X V v d D s s J n F 1 b 3 Q 7 U 2 V j d G l v b j E v V W 5 p Z m l j Y X J f d G F i b G F z L 1 Z h b G 9 y I H J l Z W 1 w b G F 6 Y W R v L n t S Z W N 1 c n N v c y B w c m 9 w a W 9 z I D I w M j E s M T d 9 J n F 1 b 3 Q 7 L C Z x d W 9 0 O 1 N l Y 3 R p b 2 4 x L 1 V u a W Z p Y 2 F y X 3 R h Y m x h c y 9 W Y W x v c i B y Z W V t c G x h e m F k b z E u e 1 N H U C B F Z H V j Y W N p w 7 N u I D I w M j E s M T h 9 J n F 1 b 3 Q 7 L C Z x d W 9 0 O 1 N l Y 3 R p b 2 4 x L 1 V u a W Z p Y 2 F y X 3 R h Y m x h c y 9 W Y W x v c i B y Z W V t c G x h e m F k b z E u e y B T R 1 A g U 2 F s d W Q g M j A y M S w x O X 0 m c X V v d D s s J n F 1 b 3 Q 7 U 2 V j d G l v b j E v V W 5 p Z m l j Y X J f d G F i b G F z L 1 Z h b G 9 y I H J l Z W 1 w b G F 6 Y W R v M S 5 7 U 0 d Q I E F Q U 0 I g M j A y M S w y M H 0 m c X V v d D s s J n F 1 b 3 Q 7 U 2 V j d G l v b j E v V W 5 p Z m l j Y X J f d G F i b G F z L 1 Z h b G 9 y I H J l Z W 1 w b G F 6 Y W R v M S 5 7 U 0 d Q I E N 1 b H R 1 c m E g M j A y M S w y M X 0 m c X V v d D s s J n F 1 b 3 Q 7 U 2 V j d G l v b j E v V W 5 p Z m l j Y X J f d G F i b G F z L 1 Z h b G 9 y I H J l Z W 1 w b G F 6 Y W R v M S 5 7 U 0 d Q I E R l c G 9 y d G U g I D I w M j E s M j J 9 J n F 1 b 3 Q 7 L C Z x d W 9 0 O 1 N l Y 3 R p b 2 4 x L 1 V u a W Z p Y 2 F y X 3 R h Y m x h c y 9 W Y W x v c i B y Z W V t c G x h e m F k b z E u e 1 N H U C B M a W J y Z S B J b n Z l c n N p w 7 N u I C A y M D I x L D I z f S Z x d W 9 0 O y w m c X V v d D t T Z W N 0 a W 9 u M S 9 V b m l m a W N h c l 9 0 Y W J s Y X M v V m F s b 3 I g c m V l b X B s Y X p h Z G 8 x L n t T R 1 A g Q W x p b W V u d G F j a c O z b i B F c 2 N v b G F y I C A y M D I x L D I 0 f S Z x d W 9 0 O y w m c X V v d D t T Z W N 0 a W 9 u M S 9 V b m l m a W N h c l 9 0 Y W J s Y X M v V m F s b 3 I g c m V l b X B s Y X p h Z G 8 x L n t T R 1 A g T X V u a W N p c G l v c y B S w 6 1 v I E 1 h Z 2 R h b G V u Y S A y M D I x L D I 1 f S Z x d W 9 0 O y w m c X V v d D t T Z W N 0 a W 9 u M S 9 V b m l m a W N h c l 9 0 Y W J s Y X M v V m F s b 3 I g c m V l b X B s Y X p h Z G 8 x L n t T R 1 A g U H J p b W V y Y S B J b m Z h b m N p Y S A y M D I x L D I 2 f S Z x d W 9 0 O y w m c X V v d D t T Z W N 0 a W 9 u M S 9 V b m l m a W N h c l 9 0 Y W J s Y X M v V m F s b 3 I g c m V l b X B s Y X p h Z G 8 x L n s g U m V n Y W z D r W F z I D I w M j E s M j d 9 J n F 1 b 3 Q 7 L C Z x d W 9 0 O 1 N l Y 3 R p b 2 4 x L 1 V u a W Z p Y 2 F y X 3 R h Y m x h c y 9 W Y W x v c i B y Z W V t c G x h e m F k b z E u e 0 N v Z m l u Y W 5 j a W F j a c O z b i B E Z X B h c n R h b W V u d G 8 g M j A y M S w y O H 0 m c X V v d D s s J n F 1 b 3 Q 7 U 2 V j d G l v b j E v V W 5 p Z m l j Y X J f d G F i b G F z L 1 Z h b G 9 y I H J l Z W 1 w b G F 6 Y W R v M S 5 7 Q 2 9 m a W 5 h b m N p Y W N p w 7 N u I E 5 h Y 2 n D s 2 4 g M j A y M S w y O X 0 m c X V v d D s s J n F 1 b 3 Q 7 U 2 V j d G l v b j E v V W 5 p Z m l j Y X J f d G F i b G F z L 1 Z h b G 9 y I H J l Z W 1 w b G F 6 Y W R v M S 5 7 Q 3 L D q W R p d G 8 g M j A y M S w z M H 0 m c X V v d D s s J n F 1 b 3 Q 7 U 2 V j d G l v b j E v V W 5 p Z m l j Y X J f d G F i b G F z L 1 Z h b G 9 y I H J l Z W 1 w b G F 6 Y W R v M S 5 7 T 3 R y b 3 M g M j A y M S w z M X 0 m c X V v d D s s J n F 1 b 3 Q 7 U 2 V j d G l v b j E v V W 5 p Z m l j Y X J f d G F i b G F z L 1 N l I G V 4 c G F u Z G n D s y B E Y X R h L n t P Y n N l c n Z h Y 2 l v b m V z L D M y f S Z x d W 9 0 O y w m c X V v d D t T Z W N 0 a W 9 u M S 9 V b m l m a W N h c l 9 0 Y W J s Y X M v U 2 U g Z X h w Y W 5 k a c O z I E R h d G E u e 1 J 1 Y n J v I F B y Z X N 1 c H V l c 3 R h b C w z M 3 0 m c X V v d D s s J n F 1 b 3 Q 7 U 2 V j d G l v b j E v V W 5 p Z m l j Y X J f d G F i b G F z L 0 9 y a W d l b i 5 7 S X R l b S w y f S Z x d W 9 0 O y w m c X V v d D t T Z W N 0 a W 9 u M S 9 V b m l m a W N h c l 9 0 Y W J s Y X M v T 3 J p Z 2 V u L n t L a W 5 k L D N 9 J n F 1 b 3 Q 7 L C Z x d W 9 0 O 1 N l Y 3 R p b 2 4 x L 1 V u a W Z p Y 2 F y X 3 R h Y m x h c y 9 P c m l n Z W 4 u e 0 h p Z G R l b i w 0 f S Z x d W 9 0 O 1 0 s J n F 1 b 3 Q 7 U m V s Y X R p b 2 5 z a G l w S W 5 m b y Z x d W 9 0 O z p b X X 0 i I C 8 + P C 9 T d G F i b G V F b n R y a W V z P j w v S X R l b T 4 8 S X R l b T 4 8 S X R l b U x v Y 2 F 0 a W 9 u P j x J d G V t V H l w Z T 5 G b 3 J t d W x h P C 9 J d G V t V H l w Z T 4 8 S X R l b V B h d G g + U 2 V j d G l v b j E v V W 5 p Z m l j Y X J f d G F i b G F z L 0 9 y a W d l b j w v S X R l b V B h d G g + P C 9 J d G V t T G 9 j Y X R p b 2 4 + P F N 0 Y W J s Z U V u d H J p Z X M g L z 4 8 L 0 l 0 Z W 0 + P E l 0 Z W 0 + P E l 0 Z W 1 M b 2 N h d G l v b j 4 8 S X R l b V R 5 c G U + R m 9 y b X V s Y T w v S X R l b V R 5 c G U + P E l 0 Z W 1 Q Y X R o P l N l Y 3 R p b 2 4 x L 1 V u a W Z p Y 2 F y X 3 R h Y m x h c y 9 G a W x h c y U y M G Z p b H R y Y W R h c z w v S X R l b V B h d G g + P C 9 J d G V t T G 9 j Y X R p b 2 4 + P F N 0 Y W J s Z U V u d H J p Z X M g L z 4 8 L 0 l 0 Z W 0 + P E l 0 Z W 0 + P E l 0 Z W 1 M b 2 N h d G l v b j 4 8 S X R l b V R 5 c G U + R m 9 y b X V s Y T w v S X R l b V R 5 c G U + P E l 0 Z W 1 Q Y X R o P l N l Y 3 R p b 2 4 x L 1 V u a W Z p Y 2 F y X 3 R h Y m x h c y 9 T Z S U y M G V 4 c G F u Z G k l Q z M l Q j M l M j B E Y X R h P C 9 J d G V t U G F 0 a D 4 8 L 0 l 0 Z W 1 M b 2 N h d G l v b j 4 8 U 3 R h Y m x l R W 5 0 c m l l c y A v P j w v S X R l b T 4 8 S X R l b T 4 8 S X R l b U x v Y 2 F 0 a W 9 u P j x J d G V t V H l w Z T 5 G b 3 J t d W x h P C 9 J d G V t V H l w Z T 4 8 S X R l b V B h d G g + U 2 V j d G l v b j E v V W 5 p Z m l j Y X J f d G F i b G F z L 0 Z p b G F z J T I w Z m l s d H J h Z G F z M T w v S X R l b V B h d G g + P C 9 J d G V t T G 9 j Y X R p b 2 4 + P F N 0 Y W J s Z U V u d H J p Z X M g L z 4 8 L 0 l 0 Z W 0 + P E l 0 Z W 0 + P E l 0 Z W 1 M b 2 N h d G l v b j 4 8 S X R l b V R 5 c G U + R m 9 y b X V s Y T w v S X R l b V R 5 c G U + P E l 0 Z W 1 Q Y X R o P l N l Y 3 R p b 2 4 x L 1 V u a W Z p Y 2 F y X 3 R h Y m x h c y 9 U a X B v J T I w Y 2 F t Y m l h Z G 8 8 L 0 l 0 Z W 1 Q Y X R o P j w v S X R l b U x v Y 2 F 0 a W 9 u P j x T d G F i b G V F b n R y a W V z I C 8 + P C 9 J d G V t P j x J d G V t P j x J d G V t T G 9 j Y X R p b 2 4 + P E l 0 Z W 1 U e X B l P k Z v c m 1 1 b G E 8 L 0 l 0 Z W 1 U e X B l P j x J d G V t U G F 0 a D 5 T Z W N 0 a W 9 u M S 9 V b m l m a W N h c l 9 0 Y W J s Y X M v Q 2 9 s d W 1 u Y X M l M j B j b 2 4 l M j B u b 2 1 i c m U l M j B j Y W 1 i a W F k b z w v S X R l b V B h d G g + P C 9 J d G V t T G 9 j Y X R p b 2 4 + P F N 0 Y W J s Z U V u d H J p Z X M g L z 4 8 L 0 l 0 Z W 0 + P E l 0 Z W 0 + P E l 0 Z W 1 M b 2 N h d G l v b j 4 8 S X R l b V R 5 c G U + R m 9 y b X V s Y T w v S X R l b V R 5 c G U + P E l 0 Z W 1 Q Y X R o P l N l Y 3 R p b 2 4 x L 1 V u a W Z p Y 2 F y X 3 R h Y m x h c y 9 D b 2 x 1 b W 5 h c y U y M H J l b 3 J k Z W 5 h Z G F z P C 9 J d G V t U G F 0 a D 4 8 L 0 l 0 Z W 1 M b 2 N h d G l v b j 4 8 U 3 R h Y m x l R W 5 0 c m l l c y A v P j w v S X R l b T 4 8 S X R l b T 4 8 S X R l b U x v Y 2 F 0 a W 9 u P j x J d G V t V H l w Z T 5 G b 3 J t d W x h P C 9 J d G V t V H l w Z T 4 8 S X R l b V B h d G g + U 2 V j d G l v b j E v V W 5 p Z m l j Y X J f d G F i b G F z L 1 R p c G 8 l M j B j Y W 1 i a W F k b z E 8 L 0 l 0 Z W 1 Q Y X R o P j w v S X R l b U x v Y 2 F 0 a W 9 u P j x T d G F i b G V F b n R y a W V z I C 8 + P C 9 J d G V t P j x J d G V t P j x J d G V t T G 9 j Y X R p b 2 4 + P E l 0 Z W 1 U e X B l P k Z v c m 1 1 b G E 8 L 0 l 0 Z W 1 U e X B l P j x J d G V t U G F 0 a D 5 T Z W N 0 a W 9 u M S 9 V b m l m a W N h c l 9 0 Y W J s Y X M v V m F s b 3 I l M j B y Z W V t c G x h e m F k b z w v S X R l b V B h d G g + P C 9 J d G V t T G 9 j Y X R p b 2 4 + P F N 0 Y W J s Z U V u d H J p Z X M g L z 4 8 L 0 l 0 Z W 0 + P E l 0 Z W 0 + P E l 0 Z W 1 M b 2 N h d G l v b j 4 8 S X R l b V R 5 c G U + R m 9 y b X V s Y T w v S X R l b V R 5 c G U + P E l 0 Z W 1 Q Y X R o P l N l Y 3 R p b 2 4 x L 1 V u a W Z p Y 2 F y X 3 R h Y m x h c y 9 W Y W x v c i U y M H J l Z W 1 w b G F 6 Y W R v M T w v S X R l b V B h d G g + P C 9 J d G V t T G 9 j Y X R p b 2 4 + P F N 0 Y W J s Z U V u d H J p Z X M g L z 4 8 L 0 l 0 Z W 0 + P C 9 J d G V t c z 4 8 L 0 x v Y 2 F s U G F j a 2 F n Z U 1 l d G F k Y X R h R m l s Z T 4 W A A A A U E s F B g A A A A A A A A A A A A A A A A A A A A A A A C Y B A A A B A A A A 0 I y d 3 w E V 0 R G M e g D A T 8 K X 6 w E A A A B l 3 T q k f K p B S 4 G J I c B j l Y f k A A A A A A I A A A A A A B B m A A A A A Q A A I A A A A D 0 3 + K b h p v R R 8 p t N i 3 V u E p 1 Y b v w L V R i S Q V P Y j 3 J S V i H T A A A A A A 6 A A A A A A g A A I A A A A H b t k + H 5 s t H 6 P x K C 5 n D C 2 u 7 i o J b n g m P L C 5 9 + f J 7 j D g P 0 U A A A A J a W P x O W R s c 2 k c 3 B N H J n i / p T D u g 3 2 X 4 2 W 3 W N s e 2 d E F 2 E t 4 S C K 3 z D O t 8 Z X M o j q 5 a k G E 4 p s a M k r u 4 e 3 2 v x u w v P b + s k b g F O N m j K T L V Y N q D 5 w h z + Q A A A A J k c w j q o W j m X T 9 E p G z Q j U K 3 C J / p 9 t C + W J 7 6 N S U b Y g 7 f X u h z x i t R K b 9 P p d M 8 2 e 7 G C 9 M E L s U r 5 + S s I H Z D k M M 4 F z c c = < / D a t a M a s h u p > 
</file>

<file path=customXml/item19.xml>��< ? x m l   v e r s i o n = " 1 . 0 "   e n c o d i n g = " U T F - 1 6 " ? > < G e m i n i   x m l n s = " h t t p : / / g e m i n i / p i v o t c u s t o m i z a t i o n / 8 7 8 d 8 f 0 c - 1 e 3 b - 4 d 6 8 - a a 1 d - d d a 2 0 e 5 2 f f d 8 " > < C u s t o m C o n t e n t > < ! [ C D A T A [ < ? x m l   v e r s i o n = " 1 . 0 "   e n c o d i n g = " u t f - 1 6 " ? > < S e t t i n g s > < C a l c u l a t e d F i e l d s > < i t e m > < M e a s u r e N a m e > m e d i d a   1 < / M e a s u r e N a m e > < D i s p l a y N a m e > m e d i d a   1 < / D i s p l a y N a m e > < V i s i b l e > F a l s e < / V i s i b l e > < / i t e m > < / C a l c u l a t e d F i e l d s > < S A H o s t H a s h > 0 < / S A H o s t H a s h > < G e m i n i F i e l d L i s t V i s i b l e > T r u e < / G e m i n i F i e l d L i s t V i s i b l e > < / S e t t i n g s > ] ] > < / 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 U n i f i c a r _ t a b l a s 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C l i e n t W i n d o w X M L " > < C u s t o m C o n t e n t > < ! [ C D A T A [ U n i f i c a r _ t a b l a s ] ] > < / C u s t o m C o n t e n t > < / G e m i n i > 
</file>

<file path=customXml/item4.xml>��< ? x m l   v e r s i o n = " 1 . 0 "   e n c o d i n g = " U T F - 1 6 " ? > < G e m i n i   x m l n s = " h t t p : / / g e m i n i / p i v o t c u s t o m i z a t i o n / T a b l e X M L _ E D U " > < C u s t o m C o n t e n t > < ! [ C D A T A [ < T a b l e W i d g e t G r i d S e r i a l i z a t i o n   x m l n s : x s d = " h t t p : / / w w w . w 3 . o r g / 2 0 0 1 / X M L S c h e m a "   x m l n s : x s i = " h t t p : / / w w w . w 3 . o r g / 2 0 0 1 / X M L S c h e m a - i n s t a n c e " > < C o l u m n S u g g e s t e d T y p e   / > < C o l u m n F o r m a t   / > < C o l u m n A c c u r a c y   / > < C o l u m n C u r r e n c y S y m b o l   / > < C o l u m n P o s i t i v e P a t t e r n   / > < C o l u m n N e g a t i v e P a t t e r n   / > < C o l u m n W i d t h s > < i t e m > < k e y > < s t r i n g > N o .   I P < / s t r i n g > < / k e y > < v a l u e > < i n t > 7 3 < / i n t > < / v a l u e > < / i t e m > < i t e m > < k e y > < s t r i n g > D e p e n d e n c i a < / s t r i n g > < / k e y > < v a l u e > < i n t > 1 1 8 < / i n t > < / v a l u e > < / i t e m > < i t e m > < k e y > < s t r i n g > L � n e a   E s t r a t � g i c a < / s t r i n g > < / k e y > < v a l u e > < i n t > 1 3 8 < / i n t > < / v a l u e > < / i t e m > < i t e m > < k e y > < s t r i n g > S e c t o r < / s t r i n g > < / k e y > < v a l u e > < i n t > 7 5 < / i n t > < / v a l u e > < / i t e m > < i t e m > < k e y > < s t r i n g > P r o g r a m a < / s t r i n g > < / k e y > < v a l u e > < i n t > 9 5 < / i n t > < / v a l u e > < / i t e m > < i t e m > < k e y > < s t r i n g > I n d i c a d o r   d e   P r o d u c t o < / s t r i n g > < / k e y > < v a l u e > < i n t > 1 7 2 < / i n t > < / v a l u e > < / i t e m > < i t e m > < k e y > < s t r i n g > M e t a   d e   l a   v i g e n c i a < / s t r i n g > < / k e y > < v a l u e > < i n t > 1 5 5 < / i n t > < / v a l u e > < / i t e m > < i t e m > < k e y > < s t r i n g > E j e c u c i � n   d e   l a   m e t a < / s t r i n g > < / k e y > < v a l u e > < i n t > 1 6 3 < / i n t > < / v a l u e > < / i t e m > < i t e m > < k e y > < s t r i n g > P r o y e c t o < / s t r i n g > < / k e y > < v a l u e > < i n t > 9 1 < / i n t > < / v a l u e > < / i t e m > < i t e m > < k e y > < s t r i n g > C � d i g o   d e   p r o y e c t o   B P I M < / s t r i n g > < / k e y > < v a l u e > < i n t > 1 9 1 < / i n t > < / v a l u e > < / i t e m > < i t e m > < k e y > < s t r i n g > A c t i v i d a d e s < / s t r i n g > < / k e y > < v a l u e > < i n t > 1 0 7 < / i n t > < / v a l u e > < / i t e m > < i t e m > < k e y > < s t r i n g > F e c h a   d e   I n i c i o < / s t r i n g > < / k e y > < v a l u e > < i n t > 1 2 8 < / i n t > < / v a l u e > < / i t e m > < i t e m > < k e y > < s t r i n g > F e c h a   d e   T e r m i n a c i � n < / s t r i n g > < / k e y > < v a l u e > < i n t > 1 7 0 < / i n t > < / v a l u e > < / i t e m > < i t e m > < k e y > < s t r i n g > %   d e   a v a n c e < / s t r i n g > < / k e y > < v a l u e > < i n t > 1 1 2 < / i n t > < / v a l u e > < / i t e m > < i t e m > < k e y > < s t r i n g > T o t a l < / s t r i n g > < / k e y > < v a l u e > < i n t > 6 6 < / i n t > < / v a l u e > < / i t e m > < i t e m > < k e y > < s t r i n g > T o t a l   E j e c u t a d o < / s t r i n g > < / k e y > < v a l u e > < i n t > 1 3 0 < / i n t > < / v a l u e > < / i t e m > < i t e m > < k e y > < s t r i n g > R e c u r s o s   p r o p i o s   2 0 2 2 < / s t r i n g > < / k e y > < v a l u e > < i n t > 1 7 2 < / i n t > < / v a l u e > < / i t e m > < i t e m > < k e y > < s t r i n g > S G P   E d u c a c i � n     2 0 2 2 < / s t r i n g > < / k e y > < v a l u e > < i n t > 1 5 9 < / i n t > < / v a l u e > < / i t e m > < i t e m > < k e y > < s t r i n g > S G P   S a l u d     2 0 2 2 < / s t r i n g > < / k e y > < v a l u e > < i n t > 1 3 1 < / i n t > < / v a l u e > < / i t e m > < i t e m > < k e y > < s t r i n g > S G P   A P S B     2 0 2 2 < / s t r i n g > < / k e y > < v a l u e > < i n t > 1 2 9 < / i n t > < / v a l u e > < / i t e m > < i t e m > < k e y > < s t r i n g > S G P   C u l t u r a     2 0 2 2 < / s t r i n g > < / k e y > < v a l u e > < i n t > 1 4 2 < / i n t > < / v a l u e > < / i t e m > < i t e m > < k e y > < s t r i n g > S G P   D e p o r t e     2 0 2 2 < / s t r i n g > < / k e y > < v a l u e > < i n t > 1 4 8 < / i n t > < / v a l u e > < / i t e m > < i t e m > < k e y > < s t r i n g > S G P   L i b r e   I n v e r s i � n     2 0 2 2 < / s t r i n g > < / k e y > < v a l u e > < i n t > 1 8 9 < / i n t > < / v a l u e > < / i t e m > < i t e m > < k e y > < s t r i n g > S G P   A l i m e n t a c i � n   E s c o l a r     2 0 2 2 < / s t r i n g > < / k e y > < v a l u e > < i n t > 2 2 6 < / i n t > < / v a l u e > < / i t e m > < i t e m > < k e y > < s t r i n g > S G P   M u n i c i p i o s   R � o   M a g d a l e n a     2 0 2 2 < / s t r i n g > < / k e y > < v a l u e > < i n t > 2 5 8 < / i n t > < / v a l u e > < / i t e m > < i t e m > < k e y > < s t r i n g > S G P   P r i m e r a   I n f a n c i a     2 0 2 2 < / s t r i n g > < / k e y > < v a l u e > < i n t > 1 9 8 < / i n t > < / v a l u e > < / i t e m > < i t e m > < k e y > < s t r i n g > R e g a l � a s     2 0 2 2 < / s t r i n g > < / k e y > < v a l u e > < i n t > 1 2 0 < / i n t > < / v a l u e > < / i t e m > < i t e m > < k e y > < s t r i n g > C o f i n a n c i a c i � n   D e p a r t a m e n t o     2 0 2 2 < / s t r i n g > < / k e y > < v a l u e > < i n t > 2 5 3 < / i n t > < / v a l u e > < / i t e m > < i t e m > < k e y > < s t r i n g > C o f i n a n c i a c i � n   N a c i � n     2 0 2 2 < / s t r i n g > < / k e y > < v a l u e > < i n t > 2 0 6 < / i n t > < / v a l u e > < / i t e m > < i t e m > < k e y > < s t r i n g > C r � d i t o     2 0 2 2 < / s t r i n g > < / k e y > < v a l u e > < i n t > 1 1 6 < / i n t > < / v a l u e > < / i t e m > < i t e m > < k e y > < s t r i n g > O t r o s     2 0 2 2 < / s t r i n g > < / k e y > < v a l u e > < i n t > 1 0 4 < / i n t > < / v a l u e > < / i t e m > < i t e m > < k e y > < s t r i n g > O b s e r v a c i o n e s < / s t r i n g > < / k e y > < v a l u e > < i n t > 1 2 7 < / i n t > < / v a l u e > < / i t e m > < / C o l u m n W i d t h s > < C o l u m n D i s p l a y I n d e x > < i t e m > < k e y > < s t r i n g > N o .   I P < / s t r i n g > < / k e y > < v a l u e > < i n t > 0 < / i n t > < / v a l u e > < / i t e m > < i t e m > < k e y > < s t r i n g > D e p e n d e n c i a < / s t r i n g > < / k e y > < v a l u e > < i n t > 1 < / i n t > < / v a l u e > < / i t e m > < i t e m > < k e y > < s t r i n g > L � n e a   E s t r a t � g i c a < / s t r i n g > < / k e y > < v a l u e > < i n t > 2 < / i n t > < / v a l u e > < / i t e m > < i t e m > < k e y > < s t r i n g > S e c t o r < / s t r i n g > < / k e y > < v a l u e > < i n t > 3 < / i n t > < / v a l u e > < / i t e m > < i t e m > < k e y > < s t r i n g > P r o g r a m a < / s t r i n g > < / k e y > < v a l u e > < i n t > 4 < / i n t > < / v a l u e > < / i t e m > < i t e m > < k e y > < s t r i n g > I n d i c a d o r   d e   P r o d u c t o < / s t r i n g > < / k e y > < v a l u e > < i n t > 5 < / i n t > < / v a l u e > < / i t e m > < i t e m > < k e y > < s t r i n g > M e t a   d e   l a   v i g e n c i a < / s t r i n g > < / k e y > < v a l u e > < i n t > 6 < / i n t > < / v a l u e > < / i t e m > < i t e m > < k e y > < s t r i n g > E j e c u c i � n   d e   l a   m e t a < / s t r i n g > < / k e y > < v a l u e > < i n t > 7 < / i n t > < / v a l u e > < / i t e m > < i t e m > < k e y > < s t r i n g > P r o y e c t o < / s t r i n g > < / k e y > < v a l u e > < i n t > 8 < / i n t > < / v a l u e > < / i t e m > < i t e m > < k e y > < s t r i n g > C � d i g o   d e   p r o y e c t o   B P I M < / s t r i n g > < / k e y > < v a l u e > < i n t > 9 < / i n t > < / v a l u e > < / i t e m > < i t e m > < k e y > < s t r i n g > A c t i v i d a d e s < / s t r i n g > < / k e y > < v a l u e > < i n t > 1 0 < / i n t > < / v a l u e > < / i t e m > < i t e m > < k e y > < s t r i n g > F e c h a   d e   I n i c i o < / s t r i n g > < / k e y > < v a l u e > < i n t > 1 1 < / i n t > < / v a l u e > < / i t e m > < i t e m > < k e y > < s t r i n g > F e c h a   d e   T e r m i n a c i � n < / s t r i n g > < / k e y > < v a l u e > < i n t > 1 2 < / i n t > < / v a l u e > < / i t e m > < i t e m > < k e y > < s t r i n g > %   d e   a v a n c e < / s t r i n g > < / k e y > < v a l u e > < i n t > 1 3 < / i n t > < / v a l u e > < / i t e m > < i t e m > < k e y > < s t r i n g > T o t a l < / s t r i n g > < / k e y > < v a l u e > < i n t > 1 4 < / i n t > < / v a l u e > < / i t e m > < i t e m > < k e y > < s t r i n g > T o t a l   E j e c u t a d o < / s t r i n g > < / k e y > < v a l u e > < i n t > 1 5 < / i n t > < / v a l u e > < / i t e m > < i t e m > < k e y > < s t r i n g > R e c u r s o s   p r o p i o s   2 0 2 2 < / s t r i n g > < / k e y > < v a l u e > < i n t > 1 6 < / i n t > < / v a l u e > < / i t e m > < i t e m > < k e y > < s t r i n g > S G P   E d u c a c i � n     2 0 2 2 < / s t r i n g > < / k e y > < v a l u e > < i n t > 1 7 < / i n t > < / v a l u e > < / i t e m > < i t e m > < k e y > < s t r i n g > S G P   S a l u d     2 0 2 2 < / s t r i n g > < / k e y > < v a l u e > < i n t > 1 8 < / i n t > < / v a l u e > < / i t e m > < i t e m > < k e y > < s t r i n g > S G P   A P S B     2 0 2 2 < / s t r i n g > < / k e y > < v a l u e > < i n t > 1 9 < / i n t > < / v a l u e > < / i t e m > < i t e m > < k e y > < s t r i n g > S G P   C u l t u r a     2 0 2 2 < / s t r i n g > < / k e y > < v a l u e > < i n t > 2 0 < / i n t > < / v a l u e > < / i t e m > < i t e m > < k e y > < s t r i n g > S G P   D e p o r t e     2 0 2 2 < / s t r i n g > < / k e y > < v a l u e > < i n t > 2 1 < / i n t > < / v a l u e > < / i t e m > < i t e m > < k e y > < s t r i n g > S G P   L i b r e   I n v e r s i � n     2 0 2 2 < / s t r i n g > < / k e y > < v a l u e > < i n t > 2 2 < / i n t > < / v a l u e > < / i t e m > < i t e m > < k e y > < s t r i n g > S G P   A l i m e n t a c i � n   E s c o l a r     2 0 2 2 < / s t r i n g > < / k e y > < v a l u e > < i n t > 2 3 < / i n t > < / v a l u e > < / i t e m > < i t e m > < k e y > < s t r i n g > S G P   M u n i c i p i o s   R � o   M a g d a l e n a     2 0 2 2 < / s t r i n g > < / k e y > < v a l u e > < i n t > 2 4 < / i n t > < / v a l u e > < / i t e m > < i t e m > < k e y > < s t r i n g > S G P   P r i m e r a   I n f a n c i a     2 0 2 2 < / s t r i n g > < / k e y > < v a l u e > < i n t > 2 5 < / i n t > < / v a l u e > < / i t e m > < i t e m > < k e y > < s t r i n g > R e g a l � a s     2 0 2 2 < / s t r i n g > < / k e y > < v a l u e > < i n t > 2 6 < / i n t > < / v a l u e > < / i t e m > < i t e m > < k e y > < s t r i n g > C o f i n a n c i a c i � n   D e p a r t a m e n t o     2 0 2 2 < / s t r i n g > < / k e y > < v a l u e > < i n t > 2 7 < / i n t > < / v a l u e > < / i t e m > < i t e m > < k e y > < s t r i n g > C o f i n a n c i a c i � n   N a c i � n     2 0 2 2 < / s t r i n g > < / k e y > < v a l u e > < i n t > 2 8 < / i n t > < / v a l u e > < / i t e m > < i t e m > < k e y > < s t r i n g > C r � d i t o     2 0 2 2 < / s t r i n g > < / k e y > < v a l u e > < i n t > 2 9 < / i n t > < / v a l u e > < / i t e m > < i t e m > < k e y > < s t r i n g > O t r o s     2 0 2 2 < / s t r i n g > < / k e y > < v a l u e > < i n t > 3 0 < / i n t > < / v a l u e > < / i t e m > < i t e m > < k e y > < s t r i n g > O b s e r v a c i o n e s < / s t r i n g > < / k e y > < v a l u e > < i n t > 3 1 < / 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T a b l e X M L _ A M B I E N T E " > < C u s t o m C o n t e n t > < ! [ C D A T A [ < T a b l e W i d g e t G r i d S e r i a l i z a t i o n   x m l n s : x s d = " h t t p : / / w w w . w 3 . o r g / 2 0 0 1 / X M L S c h e m a "   x m l n s : x s i = " h t t p : / / w w w . w 3 . o r g / 2 0 0 1 / X M L S c h e m a - i n s t a n c e " > < C o l u m n S u g g e s t e d T y p e   / > < C o l u m n F o r m a t   / > < C o l u m n A c c u r a c y   / > < C o l u m n C u r r e n c y S y m b o l   / > < C o l u m n P o s i t i v e P a t t e r n   / > < C o l u m n N e g a t i v e P a t t e r n   / > < C o l u m n W i d t h s > < i t e m > < k e y > < s t r i n g > N o .   I P < / s t r i n g > < / k e y > < v a l u e > < i n t > 7 3 < / i n t > < / v a l u e > < / i t e m > < i t e m > < k e y > < s t r i n g > D e p e n d e n c i a < / s t r i n g > < / k e y > < v a l u e > < i n t > 1 1 8 < / i n t > < / v a l u e > < / i t e m > < i t e m > < k e y > < s t r i n g > L � n e a   E s t r a t � g i c a < / s t r i n g > < / k e y > < v a l u e > < i n t > 1 3 8 < / i n t > < / v a l u e > < / i t e m > < i t e m > < k e y > < s t r i n g > S e c t o r < / s t r i n g > < / k e y > < v a l u e > < i n t > 7 5 < / i n t > < / v a l u e > < / i t e m > < i t e m > < k e y > < s t r i n g > P r o g r a m a < / s t r i n g > < / k e y > < v a l u e > < i n t > 9 5 < / i n t > < / v a l u e > < / i t e m > < i t e m > < k e y > < s t r i n g > I n d i c a d o r   d e   P r o d u c t o < / s t r i n g > < / k e y > < v a l u e > < i n t > 1 7 2 < / i n t > < / v a l u e > < / i t e m > < i t e m > < k e y > < s t r i n g > M e t a   d e   l a   v i g e n c i a < / s t r i n g > < / k e y > < v a l u e > < i n t > 1 5 5 < / i n t > < / v a l u e > < / i t e m > < i t e m > < k e y > < s t r i n g > E j e c u c i � n   d e   l a   m e t a < / s t r i n g > < / k e y > < v a l u e > < i n t > 1 6 3 < / i n t > < / v a l u e > < / i t e m > < i t e m > < k e y > < s t r i n g > P r o y e c t o < / s t r i n g > < / k e y > < v a l u e > < i n t > 9 1 < / i n t > < / v a l u e > < / i t e m > < i t e m > < k e y > < s t r i n g > C � d i g o   d e   p r o y e c t o   B P I M < / s t r i n g > < / k e y > < v a l u e > < i n t > 1 9 1 < / i n t > < / v a l u e > < / i t e m > < i t e m > < k e y > < s t r i n g > A c t i v i d a d e s < / s t r i n g > < / k e y > < v a l u e > < i n t > 1 0 7 < / i n t > < / v a l u e > < / i t e m > < i t e m > < k e y > < s t r i n g > F e c h a   d e   I n i c i o < / s t r i n g > < / k e y > < v a l u e > < i n t > 1 2 8 < / i n t > < / v a l u e > < / i t e m > < i t e m > < k e y > < s t r i n g > F e c h a   d e   T e r m i n a c i � n < / s t r i n g > < / k e y > < v a l u e > < i n t > 1 7 0 < / i n t > < / v a l u e > < / i t e m > < i t e m > < k e y > < s t r i n g > %   d e   a v a n c e < / s t r i n g > < / k e y > < v a l u e > < i n t > 1 1 2 < / i n t > < / v a l u e > < / i t e m > < i t e m > < k e y > < s t r i n g > T o t a l < / s t r i n g > < / k e y > < v a l u e > < i n t > 6 6 < / i n t > < / v a l u e > < / i t e m > < i t e m > < k e y > < s t r i n g > T o t a l   E j e c u t a d o < / s t r i n g > < / k e y > < v a l u e > < i n t > 1 3 0 < / i n t > < / v a l u e > < / i t e m > < i t e m > < k e y > < s t r i n g > R e c u r s o s   p r o p i o s   2 0 2 1 < / s t r i n g > < / k e y > < v a l u e > < i n t > 1 7 2 < / i n t > < / v a l u e > < / i t e m > < i t e m > < k e y > < s t r i n g > S G P   E d u c a c i � n   2 0 2 1 < / s t r i n g > < / k e y > < v a l u e > < i n t > 1 5 6 < / i n t > < / v a l u e > < / i t e m > < i t e m > < k e y > < s t r i n g > S G P   S a l u d   2 0 2 1 < / s t r i n g > < / k e y > < v a l u e > < i n t > 1 2 8 < / i n t > < / v a l u e > < / i t e m > < i t e m > < k e y > < s t r i n g > S G P   A P S B   2 0 2 1 < / s t r i n g > < / k e y > < v a l u e > < i n t > 1 2 6 < / i n t > < / v a l u e > < / i t e m > < i t e m > < k e y > < s t r i n g > S G P   C u l t u r a   2 0 2 1 < / s t r i n g > < / k e y > < v a l u e > < i n t > 1 3 9 < / i n t > < / v a l u e > < / i t e m > < i t e m > < k e y > < s t r i n g > S G P   D e p o r t e     2 0 2 1 < / s t r i n g > < / k e y > < v a l u e > < i n t > 1 4 8 < / i n t > < / v a l u e > < / i t e m > < i t e m > < k e y > < s t r i n g > S G P   L i b r e   I n v e r s i � n     2 0 2 1 < / s t r i n g > < / k e y > < v a l u e > < i n t > 1 8 9 < / i n t > < / v a l u e > < / i t e m > < i t e m > < k e y > < s t r i n g > S G P   A l i m e n t a c i � n   E s c o l a r     2 0 2 1 < / s t r i n g > < / k e y > < v a l u e > < i n t > 2 2 6 < / i n t > < / v a l u e > < / i t e m > < i t e m > < k e y > < s t r i n g > S G P   M u n i c i p i o s   R � o   M a g d a l e n a   2 0 2 1 < / s t r i n g > < / k e y > < v a l u e > < i n t > 2 5 5 < / i n t > < / v a l u e > < / i t e m > < i t e m > < k e y > < s t r i n g > S G P   P r i m e r a   I n f a n c i a   2 0 2 1 < / s t r i n g > < / k e y > < v a l u e > < i n t > 1 9 5 < / i n t > < / v a l u e > < / i t e m > < i t e m > < k e y > < s t r i n g > R e g a l � a s   2 0 2 1 < / s t r i n g > < / k e y > < v a l u e > < i n t > 1 1 7 < / i n t > < / v a l u e > < / i t e m > < i t e m > < k e y > < s t r i n g > C o f i n a n c i a c i � n   D e p a r t a m e n t o   2 0 2 1 < / s t r i n g > < / k e y > < v a l u e > < i n t > 2 5 0 < / i n t > < / v a l u e > < / i t e m > < i t e m > < k e y > < s t r i n g > C o f i n a n c i a c i � n   N a c i � n   2 0 2 1 < / s t r i n g > < / k e y > < v a l u e > < i n t > 2 0 3 < / i n t > < / v a l u e > < / i t e m > < i t e m > < k e y > < s t r i n g > C r � d i t o   2 0 2 1 < / s t r i n g > < / k e y > < v a l u e > < i n t > 1 1 3 < / i n t > < / v a l u e > < / i t e m > < i t e m > < k e y > < s t r i n g > O t r o s   2 0 2 1 < / s t r i n g > < / k e y > < v a l u e > < i n t > 1 0 1 < / i n t > < / v a l u e > < / i t e m > < i t e m > < k e y > < s t r i n g > O b s e r v a c i o n e s < / s t r i n g > < / k e y > < v a l u e > < i n t > 1 2 7 < / i n t > < / v a l u e > < / i t e m > < i t e m > < k e y > < s t r i n g > R u b r o   P r e s u p u e s t a l < / s t r i n g > < / k e y > < v a l u e > < i n t > 1 5 7 < / i n t > < / v a l u e > < / i t e m > < / C o l u m n W i d t h s > < C o l u m n D i s p l a y I n d e x > < i t e m > < k e y > < s t r i n g > N o .   I P < / s t r i n g > < / k e y > < v a l u e > < i n t > 0 < / i n t > < / v a l u e > < / i t e m > < i t e m > < k e y > < s t r i n g > D e p e n d e n c i a < / s t r i n g > < / k e y > < v a l u e > < i n t > 1 < / i n t > < / v a l u e > < / i t e m > < i t e m > < k e y > < s t r i n g > L � n e a   E s t r a t � g i c a < / s t r i n g > < / k e y > < v a l u e > < i n t > 2 < / i n t > < / v a l u e > < / i t e m > < i t e m > < k e y > < s t r i n g > S e c t o r < / s t r i n g > < / k e y > < v a l u e > < i n t > 3 < / i n t > < / v a l u e > < / i t e m > < i t e m > < k e y > < s t r i n g > P r o g r a m a < / s t r i n g > < / k e y > < v a l u e > < i n t > 4 < / i n t > < / v a l u e > < / i t e m > < i t e m > < k e y > < s t r i n g > I n d i c a d o r   d e   P r o d u c t o < / s t r i n g > < / k e y > < v a l u e > < i n t > 5 < / i n t > < / v a l u e > < / i t e m > < i t e m > < k e y > < s t r i n g > M e t a   d e   l a   v i g e n c i a < / s t r i n g > < / k e y > < v a l u e > < i n t > 6 < / i n t > < / v a l u e > < / i t e m > < i t e m > < k e y > < s t r i n g > E j e c u c i � n   d e   l a   m e t a < / s t r i n g > < / k e y > < v a l u e > < i n t > 7 < / i n t > < / v a l u e > < / i t e m > < i t e m > < k e y > < s t r i n g > P r o y e c t o < / s t r i n g > < / k e y > < v a l u e > < i n t > 8 < / i n t > < / v a l u e > < / i t e m > < i t e m > < k e y > < s t r i n g > C � d i g o   d e   p r o y e c t o   B P I M < / s t r i n g > < / k e y > < v a l u e > < i n t > 9 < / i n t > < / v a l u e > < / i t e m > < i t e m > < k e y > < s t r i n g > A c t i v i d a d e s < / s t r i n g > < / k e y > < v a l u e > < i n t > 1 0 < / i n t > < / v a l u e > < / i t e m > < i t e m > < k e y > < s t r i n g > F e c h a   d e   I n i c i o < / s t r i n g > < / k e y > < v a l u e > < i n t > 1 1 < / i n t > < / v a l u e > < / i t e m > < i t e m > < k e y > < s t r i n g > F e c h a   d e   T e r m i n a c i � n < / s t r i n g > < / k e y > < v a l u e > < i n t > 1 2 < / i n t > < / v a l u e > < / i t e m > < i t e m > < k e y > < s t r i n g > %   d e   a v a n c e < / s t r i n g > < / k e y > < v a l u e > < i n t > 1 3 < / i n t > < / v a l u e > < / i t e m > < i t e m > < k e y > < s t r i n g > T o t a l < / s t r i n g > < / k e y > < v a l u e > < i n t > 1 4 < / i n t > < / v a l u e > < / i t e m > < i t e m > < k e y > < s t r i n g > T o t a l   E j e c u t a d o < / s t r i n g > < / k e y > < v a l u e > < i n t > 1 5 < / i n t > < / v a l u e > < / i t e m > < i t e m > < k e y > < s t r i n g > R e c u r s o s   p r o p i o s   2 0 2 1 < / s t r i n g > < / k e y > < v a l u e > < i n t > 1 6 < / i n t > < / v a l u e > < / i t e m > < i t e m > < k e y > < s t r i n g > S G P   E d u c a c i � n   2 0 2 1 < / s t r i n g > < / k e y > < v a l u e > < i n t > 1 7 < / i n t > < / v a l u e > < / i t e m > < i t e m > < k e y > < s t r i n g > S G P   S a l u d   2 0 2 1 < / s t r i n g > < / k e y > < v a l u e > < i n t > 1 8 < / i n t > < / v a l u e > < / i t e m > < i t e m > < k e y > < s t r i n g > S G P   A P S B   2 0 2 1 < / s t r i n g > < / k e y > < v a l u e > < i n t > 1 9 < / i n t > < / v a l u e > < / i t e m > < i t e m > < k e y > < s t r i n g > S G P   C u l t u r a   2 0 2 1 < / s t r i n g > < / k e y > < v a l u e > < i n t > 2 0 < / i n t > < / v a l u e > < / i t e m > < i t e m > < k e y > < s t r i n g > S G P   D e p o r t e     2 0 2 1 < / s t r i n g > < / k e y > < v a l u e > < i n t > 2 1 < / i n t > < / v a l u e > < / i t e m > < i t e m > < k e y > < s t r i n g > S G P   L i b r e   I n v e r s i � n     2 0 2 1 < / s t r i n g > < / k e y > < v a l u e > < i n t > 2 2 < / i n t > < / v a l u e > < / i t e m > < i t e m > < k e y > < s t r i n g > S G P   A l i m e n t a c i � n   E s c o l a r     2 0 2 1 < / s t r i n g > < / k e y > < v a l u e > < i n t > 2 3 < / i n t > < / v a l u e > < / i t e m > < i t e m > < k e y > < s t r i n g > S G P   M u n i c i p i o s   R � o   M a g d a l e n a   2 0 2 1 < / s t r i n g > < / k e y > < v a l u e > < i n t > 2 4 < / i n t > < / v a l u e > < / i t e m > < i t e m > < k e y > < s t r i n g > S G P   P r i m e r a   I n f a n c i a   2 0 2 1 < / s t r i n g > < / k e y > < v a l u e > < i n t > 2 5 < / i n t > < / v a l u e > < / i t e m > < i t e m > < k e y > < s t r i n g > R e g a l � a s   2 0 2 1 < / s t r i n g > < / k e y > < v a l u e > < i n t > 2 6 < / i n t > < / v a l u e > < / i t e m > < i t e m > < k e y > < s t r i n g > C o f i n a n c i a c i � n   D e p a r t a m e n t o   2 0 2 1 < / s t r i n g > < / k e y > < v a l u e > < i n t > 2 7 < / i n t > < / v a l u e > < / i t e m > < i t e m > < k e y > < s t r i n g > C o f i n a n c i a c i � n   N a c i � n   2 0 2 1 < / s t r i n g > < / k e y > < v a l u e > < i n t > 2 8 < / i n t > < / v a l u e > < / i t e m > < i t e m > < k e y > < s t r i n g > C r � d i t o   2 0 2 1 < / s t r i n g > < / k e y > < v a l u e > < i n t > 2 9 < / i n t > < / v a l u e > < / i t e m > < i t e m > < k e y > < s t r i n g > O t r o s   2 0 2 1 < / s t r i n g > < / k e y > < v a l u e > < i n t > 3 0 < / i n t > < / v a l u e > < / i t e m > < i t e m > < k e y > < s t r i n g > O b s e r v a c i o n e s < / s t r i n g > < / k e y > < v a l u e > < i n t > 3 1 < / i n t > < / v a l u e > < / i t e m > < i t e m > < k e y > < s t r i n g > R u b r o   P r e s u p u e s t a l < / s t r i n g > < / k e y > < v a l u e > < i n t > 3 2 < / 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P o w e r P i v o t V e r s i o n " > < C u s t o m C o n t e n t > < ! [ C D A T A [ 2 0 1 5 . 1 3 0 . 1 6 0 5 . 6 0 2 ] ] > < / 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S a n d b o x N o n E m p t y " > < C u s t o m C o n t e n t > < ! [ C D A T A [ 1 ] ] > < / 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ED42546D-8969-4AFD-82A5-B9AE95A3CA2C}">
  <ds:schemaRefs/>
</ds:datastoreItem>
</file>

<file path=customXml/itemProps10.xml><?xml version="1.0" encoding="utf-8"?>
<ds:datastoreItem xmlns:ds="http://schemas.openxmlformats.org/officeDocument/2006/customXml" ds:itemID="{897EDC6D-52DB-4964-8EEF-0C9F9E6E6CD6}">
  <ds:schemaRefs/>
</ds:datastoreItem>
</file>

<file path=customXml/itemProps11.xml><?xml version="1.0" encoding="utf-8"?>
<ds:datastoreItem xmlns:ds="http://schemas.openxmlformats.org/officeDocument/2006/customXml" ds:itemID="{8052BB38-F04B-45DF-973E-30F02B73A261}">
  <ds:schemaRefs/>
</ds:datastoreItem>
</file>

<file path=customXml/itemProps12.xml><?xml version="1.0" encoding="utf-8"?>
<ds:datastoreItem xmlns:ds="http://schemas.openxmlformats.org/officeDocument/2006/customXml" ds:itemID="{01088B64-5928-4AE9-A95A-F0C494460E65}">
  <ds:schemaRefs/>
</ds:datastoreItem>
</file>

<file path=customXml/itemProps13.xml><?xml version="1.0" encoding="utf-8"?>
<ds:datastoreItem xmlns:ds="http://schemas.openxmlformats.org/officeDocument/2006/customXml" ds:itemID="{73EBB009-05DC-4556-9F83-E7EA1B210606}">
  <ds:schemaRefs/>
</ds:datastoreItem>
</file>

<file path=customXml/itemProps14.xml><?xml version="1.0" encoding="utf-8"?>
<ds:datastoreItem xmlns:ds="http://schemas.openxmlformats.org/officeDocument/2006/customXml" ds:itemID="{B609B07C-3772-45F9-954C-DFBAFCF11EB0}">
  <ds:schemaRefs/>
</ds:datastoreItem>
</file>

<file path=customXml/itemProps15.xml><?xml version="1.0" encoding="utf-8"?>
<ds:datastoreItem xmlns:ds="http://schemas.openxmlformats.org/officeDocument/2006/customXml" ds:itemID="{68A00F41-9EC5-415A-BC52-BF362F80BFEF}">
  <ds:schemaRefs/>
</ds:datastoreItem>
</file>

<file path=customXml/itemProps16.xml><?xml version="1.0" encoding="utf-8"?>
<ds:datastoreItem xmlns:ds="http://schemas.openxmlformats.org/officeDocument/2006/customXml" ds:itemID="{3F5908BF-CADD-45BC-B02C-135A2E1A87AF}">
  <ds:schemaRefs/>
</ds:datastoreItem>
</file>

<file path=customXml/itemProps17.xml><?xml version="1.0" encoding="utf-8"?>
<ds:datastoreItem xmlns:ds="http://schemas.openxmlformats.org/officeDocument/2006/customXml" ds:itemID="{3FF42D73-984F-4AA1-B00C-71CAD7DC315F}">
  <ds:schemaRefs/>
</ds:datastoreItem>
</file>

<file path=customXml/itemProps18.xml><?xml version="1.0" encoding="utf-8"?>
<ds:datastoreItem xmlns:ds="http://schemas.openxmlformats.org/officeDocument/2006/customXml" ds:itemID="{B990FB38-DF00-4C0C-A559-8974A542AE94}">
  <ds:schemaRefs>
    <ds:schemaRef ds:uri="http://schemas.microsoft.com/DataMashup"/>
  </ds:schemaRefs>
</ds:datastoreItem>
</file>

<file path=customXml/itemProps19.xml><?xml version="1.0" encoding="utf-8"?>
<ds:datastoreItem xmlns:ds="http://schemas.openxmlformats.org/officeDocument/2006/customXml" ds:itemID="{FA5A9B09-6246-405A-8710-7CDC2026229C}">
  <ds:schemaRefs/>
</ds:datastoreItem>
</file>

<file path=customXml/itemProps2.xml><?xml version="1.0" encoding="utf-8"?>
<ds:datastoreItem xmlns:ds="http://schemas.openxmlformats.org/officeDocument/2006/customXml" ds:itemID="{51EEBD9A-20DF-41AA-A397-1F4675320C30}">
  <ds:schemaRefs/>
</ds:datastoreItem>
</file>

<file path=customXml/itemProps20.xml><?xml version="1.0" encoding="utf-8"?>
<ds:datastoreItem xmlns:ds="http://schemas.openxmlformats.org/officeDocument/2006/customXml" ds:itemID="{EFD01133-20D0-46C0-89E0-09117F9F8DBE}">
  <ds:schemaRefs/>
</ds:datastoreItem>
</file>

<file path=customXml/itemProps3.xml><?xml version="1.0" encoding="utf-8"?>
<ds:datastoreItem xmlns:ds="http://schemas.openxmlformats.org/officeDocument/2006/customXml" ds:itemID="{52DA9B30-E720-4B60-BA50-931283B9357A}">
  <ds:schemaRefs/>
</ds:datastoreItem>
</file>

<file path=customXml/itemProps4.xml><?xml version="1.0" encoding="utf-8"?>
<ds:datastoreItem xmlns:ds="http://schemas.openxmlformats.org/officeDocument/2006/customXml" ds:itemID="{36261CA7-0522-4F98-B428-11E5BD9EC402}">
  <ds:schemaRefs/>
</ds:datastoreItem>
</file>

<file path=customXml/itemProps5.xml><?xml version="1.0" encoding="utf-8"?>
<ds:datastoreItem xmlns:ds="http://schemas.openxmlformats.org/officeDocument/2006/customXml" ds:itemID="{DA44E667-D233-4011-9676-5BB068A0EA43}">
  <ds:schemaRefs/>
</ds:datastoreItem>
</file>

<file path=customXml/itemProps6.xml><?xml version="1.0" encoding="utf-8"?>
<ds:datastoreItem xmlns:ds="http://schemas.openxmlformats.org/officeDocument/2006/customXml" ds:itemID="{9A515516-822C-432D-ADC8-5D0E5B2479DC}">
  <ds:schemaRefs/>
</ds:datastoreItem>
</file>

<file path=customXml/itemProps7.xml><?xml version="1.0" encoding="utf-8"?>
<ds:datastoreItem xmlns:ds="http://schemas.openxmlformats.org/officeDocument/2006/customXml" ds:itemID="{EB04249F-6E46-48B8-BE3F-FDEBF26E4BDA}">
  <ds:schemaRefs/>
</ds:datastoreItem>
</file>

<file path=customXml/itemProps8.xml><?xml version="1.0" encoding="utf-8"?>
<ds:datastoreItem xmlns:ds="http://schemas.openxmlformats.org/officeDocument/2006/customXml" ds:itemID="{DB774DA6-72CC-4EA9-AF3D-D7BE2DC1D970}">
  <ds:schemaRefs/>
</ds:datastoreItem>
</file>

<file path=customXml/itemProps9.xml><?xml version="1.0" encoding="utf-8"?>
<ds:datastoreItem xmlns:ds="http://schemas.openxmlformats.org/officeDocument/2006/customXml" ds:itemID="{0A6755B0-AA0E-4EE4-A88B-004D03CC0E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POAI 2022 - RANGO</vt:lpstr>
      <vt:lpstr>V3.2 Plan de Acción</vt:lpstr>
      <vt:lpstr>Eje_pptal</vt:lpstr>
      <vt:lpstr>Dependecias</vt:lpstr>
      <vt:lpstr>'POAI 2022 - RANGO'!Títulos_a_imprimir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dc:creator>
  <cp:lastModifiedBy>LUZ ESTELLA NARVÁEZ MARTÍNEZ</cp:lastModifiedBy>
  <cp:lastPrinted>2022-04-27T22:36:15Z</cp:lastPrinted>
  <dcterms:created xsi:type="dcterms:W3CDTF">2022-01-15T14:29:02Z</dcterms:created>
  <dcterms:modified xsi:type="dcterms:W3CDTF">2023-03-06T20:59:52Z</dcterms:modified>
</cp:coreProperties>
</file>