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5150" windowHeight="3180" tabRatio="870" firstSheet="2" activeTab="3"/>
  </bookViews>
  <sheets>
    <sheet name="Ppto 2018" sheetId="41" r:id="rId1"/>
    <sheet name="Ppto 2019" sheetId="42" r:id="rId2"/>
    <sheet name="Ppto 2020" sheetId="43" r:id="rId3"/>
    <sheet name="Ppto Detallado 2018-2020" sheetId="34" r:id="rId4"/>
    <sheet name="Presupuesto Consolidado" sheetId="32" r:id="rId5"/>
    <sheet name="Cronograma 2018" sheetId="36" r:id="rId6"/>
    <sheet name="Cronograma 2019" sheetId="46" r:id="rId7"/>
    <sheet name="Cronograma 2020" sheetId="47" r:id="rId8"/>
    <sheet name="Promedio Plan Medios 2018" sheetId="40" r:id="rId9"/>
  </sheets>
  <externalReferences>
    <externalReference r:id="rId10"/>
    <externalReference r:id="rId11"/>
  </externalReferences>
  <definedNames>
    <definedName name="ADM" localSheetId="0">[1]PERSOADMIN!$A$2:$A$5</definedName>
    <definedName name="ADM" localSheetId="1">[1]PERSOADMIN!$A$2:$A$5</definedName>
    <definedName name="ADM" localSheetId="2">[1]PERSOADMIN!$A$2:$A$5</definedName>
    <definedName name="ADM">[2]PERSOADMIN!$A$2:$A$5</definedName>
    <definedName name="AUX" localSheetId="0">[1]AUXILIARTEC!$A$2:$A$4</definedName>
    <definedName name="AUX" localSheetId="1">[1]AUXILIARTEC!$A$2:$A$4</definedName>
    <definedName name="AUX" localSheetId="2">[1]AUXILIARTEC!$A$2:$A$4</definedName>
    <definedName name="AUX">[2]AUXILIARTEC!$A$2:$A$4</definedName>
    <definedName name="CAT" localSheetId="0">[1]DIRECTVOS!$A$2:$A$9</definedName>
    <definedName name="CAT" localSheetId="1">[1]DIRECTVOS!$A$2:$A$9</definedName>
    <definedName name="CAT" localSheetId="2">[1]DIRECTVOS!$A$2:$A$9</definedName>
    <definedName name="CAT">[2]DIRECTVOS!$A$2:$A$9</definedName>
    <definedName name="ENS" localSheetId="0">[1]ENS!$B$2:$B$50</definedName>
    <definedName name="ENS" localSheetId="1">[1]ENS!$B$2:$B$50</definedName>
    <definedName name="ENS" localSheetId="2">[1]ENS!$B$2:$B$50</definedName>
    <definedName name="ENS">[2]ENS!$B$2:$B$50</definedName>
    <definedName name="TEC" localSheetId="0">[1]PERSTECNI!$A$2:$A$15</definedName>
    <definedName name="TEC" localSheetId="1">[1]PERSTECNI!$A$2:$A$15</definedName>
    <definedName name="TEC" localSheetId="2">[1]PERSTECNI!$A$2:$A$15</definedName>
    <definedName name="TEC">[2]PERSTECNI!$A$2:$A$15</definedName>
    <definedName name="_xlnm.Print_Titles" localSheetId="5">'Cronograma 2018'!$1:$5</definedName>
    <definedName name="_xlnm.Print_Titles" localSheetId="6">'Cronograma 2019'!$1:$5</definedName>
    <definedName name="_xlnm.Print_Titles" localSheetId="7">'Cronograma 2020'!$1:$5</definedName>
    <definedName name="_xlnm.Print_Titles" localSheetId="3">'Ppto Detallado 2018-2020'!$1:$1</definedName>
    <definedName name="TRANS" localSheetId="0">[1]TRANS!$A:$A</definedName>
    <definedName name="TRANS" localSheetId="1">[1]TRANS!$A:$A</definedName>
    <definedName name="TRANS" localSheetId="2">[1]TRANS!$A:$A</definedName>
    <definedName name="TRANS">[2]TRANS!$A$1:$A$65536</definedName>
  </definedNames>
  <calcPr calcId="152511"/>
</workbook>
</file>

<file path=xl/calcChain.xml><?xml version="1.0" encoding="utf-8"?>
<calcChain xmlns="http://schemas.openxmlformats.org/spreadsheetml/2006/main">
  <c r="G26" i="47" l="1"/>
  <c r="G32" i="47"/>
  <c r="G33" i="47" s="1"/>
  <c r="G26" i="46"/>
  <c r="G32" i="46"/>
  <c r="G32" i="36"/>
  <c r="G33" i="36" s="1"/>
  <c r="G26" i="36"/>
  <c r="G24" i="43"/>
  <c r="G25" i="43" s="1"/>
  <c r="G24" i="42"/>
  <c r="G25" i="42" s="1"/>
  <c r="G24" i="41"/>
  <c r="G25" i="41" s="1"/>
  <c r="I25" i="47" l="1"/>
  <c r="J25" i="47" s="1"/>
  <c r="K25" i="47" s="1"/>
  <c r="L25" i="47" s="1"/>
  <c r="M25" i="47" s="1"/>
  <c r="N25" i="47" s="1"/>
  <c r="O25" i="47" s="1"/>
  <c r="P25" i="47" s="1"/>
  <c r="Q25" i="47" s="1"/>
  <c r="R25" i="47" s="1"/>
  <c r="I23" i="47"/>
  <c r="J23" i="47" s="1"/>
  <c r="K23" i="47" s="1"/>
  <c r="L23" i="47" s="1"/>
  <c r="M23" i="47" s="1"/>
  <c r="N23" i="47" s="1"/>
  <c r="O23" i="47" s="1"/>
  <c r="P23" i="47" s="1"/>
  <c r="Q23" i="47" s="1"/>
  <c r="R23" i="47" s="1"/>
  <c r="I21" i="47"/>
  <c r="J21" i="47" s="1"/>
  <c r="K21" i="47" s="1"/>
  <c r="L21" i="47" s="1"/>
  <c r="M21" i="47" s="1"/>
  <c r="N21" i="47" s="1"/>
  <c r="O21" i="47" s="1"/>
  <c r="P21" i="47" s="1"/>
  <c r="Q21" i="47" s="1"/>
  <c r="R21" i="47" s="1"/>
  <c r="I19" i="47"/>
  <c r="J19" i="47" s="1"/>
  <c r="K19" i="47" s="1"/>
  <c r="L19" i="47" s="1"/>
  <c r="M19" i="47" s="1"/>
  <c r="N19" i="47" s="1"/>
  <c r="O19" i="47" s="1"/>
  <c r="P19" i="47" s="1"/>
  <c r="Q19" i="47" s="1"/>
  <c r="R19" i="47" s="1"/>
  <c r="I17" i="47"/>
  <c r="J17" i="47" s="1"/>
  <c r="K17" i="47" s="1"/>
  <c r="L17" i="47" s="1"/>
  <c r="M17" i="47" s="1"/>
  <c r="N17" i="47" s="1"/>
  <c r="O17" i="47" s="1"/>
  <c r="P17" i="47" s="1"/>
  <c r="Q17" i="47" s="1"/>
  <c r="R17" i="47" s="1"/>
  <c r="H13" i="47"/>
  <c r="I13" i="47" s="1"/>
  <c r="J13" i="47" s="1"/>
  <c r="K13" i="47" s="1"/>
  <c r="L13" i="47" s="1"/>
  <c r="M13" i="47" s="1"/>
  <c r="N13" i="47" s="1"/>
  <c r="O13" i="47" s="1"/>
  <c r="P13" i="47" s="1"/>
  <c r="Q13" i="47" s="1"/>
  <c r="R13" i="47" s="1"/>
  <c r="H31" i="47"/>
  <c r="I31" i="47" s="1"/>
  <c r="J31" i="47" s="1"/>
  <c r="K31" i="47" s="1"/>
  <c r="L31" i="47" s="1"/>
  <c r="M31" i="47" s="1"/>
  <c r="N31" i="47" s="1"/>
  <c r="O31" i="47" s="1"/>
  <c r="P31" i="47" s="1"/>
  <c r="Q31" i="47" s="1"/>
  <c r="R31" i="47" s="1"/>
  <c r="H11" i="47"/>
  <c r="I11" i="47" s="1"/>
  <c r="J11" i="47" s="1"/>
  <c r="K11" i="47" s="1"/>
  <c r="L11" i="47" s="1"/>
  <c r="M11" i="47" s="1"/>
  <c r="N11" i="47" s="1"/>
  <c r="O11" i="47" s="1"/>
  <c r="P11" i="47" s="1"/>
  <c r="Q11" i="47" s="1"/>
  <c r="R11" i="47" s="1"/>
  <c r="I25" i="46"/>
  <c r="J25" i="46" s="1"/>
  <c r="K25" i="46" s="1"/>
  <c r="L25" i="46" s="1"/>
  <c r="M25" i="46" s="1"/>
  <c r="N25" i="46" s="1"/>
  <c r="O25" i="46" s="1"/>
  <c r="P25" i="46" s="1"/>
  <c r="Q25" i="46" s="1"/>
  <c r="R25" i="46" s="1"/>
  <c r="I23" i="46"/>
  <c r="J23" i="46" s="1"/>
  <c r="K23" i="46" s="1"/>
  <c r="L23" i="46" s="1"/>
  <c r="M23" i="46" s="1"/>
  <c r="N23" i="46" s="1"/>
  <c r="O23" i="46" s="1"/>
  <c r="P23" i="46" s="1"/>
  <c r="Q23" i="46" s="1"/>
  <c r="R23" i="46" s="1"/>
  <c r="I21" i="46"/>
  <c r="J21" i="46" s="1"/>
  <c r="K21" i="46" s="1"/>
  <c r="L21" i="46" s="1"/>
  <c r="M21" i="46" s="1"/>
  <c r="N21" i="46" s="1"/>
  <c r="O21" i="46" s="1"/>
  <c r="P21" i="46" s="1"/>
  <c r="Q21" i="46" s="1"/>
  <c r="R21" i="46" s="1"/>
  <c r="I19" i="46"/>
  <c r="J19" i="46" s="1"/>
  <c r="K19" i="46" s="1"/>
  <c r="L19" i="46" s="1"/>
  <c r="M19" i="46" s="1"/>
  <c r="N19" i="46" s="1"/>
  <c r="O19" i="46" s="1"/>
  <c r="P19" i="46" s="1"/>
  <c r="Q19" i="46" s="1"/>
  <c r="R19" i="46" s="1"/>
  <c r="I17" i="46"/>
  <c r="J17" i="46" s="1"/>
  <c r="K17" i="46" s="1"/>
  <c r="L17" i="46" s="1"/>
  <c r="M17" i="46" s="1"/>
  <c r="N17" i="46" s="1"/>
  <c r="O17" i="46" s="1"/>
  <c r="P17" i="46" s="1"/>
  <c r="Q17" i="46" s="1"/>
  <c r="R17" i="46" s="1"/>
  <c r="H13" i="46"/>
  <c r="I13" i="46" s="1"/>
  <c r="J13" i="46" s="1"/>
  <c r="K13" i="46" s="1"/>
  <c r="L13" i="46" s="1"/>
  <c r="M13" i="46" s="1"/>
  <c r="N13" i="46" s="1"/>
  <c r="O13" i="46" s="1"/>
  <c r="P13" i="46" s="1"/>
  <c r="Q13" i="46" s="1"/>
  <c r="R13" i="46" s="1"/>
  <c r="H31" i="46"/>
  <c r="I31" i="46" s="1"/>
  <c r="J31" i="46" s="1"/>
  <c r="K31" i="46" s="1"/>
  <c r="L31" i="46" s="1"/>
  <c r="M31" i="46" s="1"/>
  <c r="N31" i="46" s="1"/>
  <c r="O31" i="46" s="1"/>
  <c r="P31" i="46" s="1"/>
  <c r="Q31" i="46" s="1"/>
  <c r="R31" i="46" s="1"/>
  <c r="H11" i="46"/>
  <c r="I11" i="46" s="1"/>
  <c r="J11" i="46" s="1"/>
  <c r="K11" i="46" s="1"/>
  <c r="L11" i="46" s="1"/>
  <c r="M11" i="46" s="1"/>
  <c r="N11" i="46" s="1"/>
  <c r="O11" i="46" s="1"/>
  <c r="P11" i="46" s="1"/>
  <c r="Q11" i="46" s="1"/>
  <c r="R11" i="46" s="1"/>
  <c r="G33" i="46" l="1"/>
  <c r="H13" i="36" l="1"/>
  <c r="I13" i="36" s="1"/>
  <c r="J13" i="36" s="1"/>
  <c r="K13" i="36" s="1"/>
  <c r="L13" i="36" s="1"/>
  <c r="M13" i="36" s="1"/>
  <c r="N13" i="36" s="1"/>
  <c r="O13" i="36" s="1"/>
  <c r="P13" i="36" s="1"/>
  <c r="Q13" i="36" s="1"/>
  <c r="R13" i="36" s="1"/>
  <c r="H31" i="36"/>
  <c r="I31" i="36" s="1"/>
  <c r="J31" i="36" s="1"/>
  <c r="K31" i="36" s="1"/>
  <c r="L31" i="36" s="1"/>
  <c r="M31" i="36" s="1"/>
  <c r="N31" i="36" s="1"/>
  <c r="O31" i="36" s="1"/>
  <c r="P31" i="36" s="1"/>
  <c r="Q31" i="36" s="1"/>
  <c r="R31" i="36" s="1"/>
  <c r="I25" i="36"/>
  <c r="J25" i="36" s="1"/>
  <c r="K25" i="36" s="1"/>
  <c r="L25" i="36" s="1"/>
  <c r="M25" i="36" s="1"/>
  <c r="N25" i="36" s="1"/>
  <c r="O25" i="36" s="1"/>
  <c r="P25" i="36" s="1"/>
  <c r="Q25" i="36" s="1"/>
  <c r="R25" i="36" s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I21" i="36"/>
  <c r="J21" i="36" s="1"/>
  <c r="K21" i="36" s="1"/>
  <c r="L21" i="36" s="1"/>
  <c r="M21" i="36" s="1"/>
  <c r="N21" i="36" s="1"/>
  <c r="O21" i="36" s="1"/>
  <c r="P21" i="36" s="1"/>
  <c r="Q21" i="36" s="1"/>
  <c r="R21" i="36" s="1"/>
  <c r="I23" i="36"/>
  <c r="J23" i="36" s="1"/>
  <c r="K23" i="36" s="1"/>
  <c r="L23" i="36" s="1"/>
  <c r="M23" i="36" s="1"/>
  <c r="N23" i="36" s="1"/>
  <c r="O23" i="36" s="1"/>
  <c r="P23" i="36" s="1"/>
  <c r="Q23" i="36" s="1"/>
  <c r="R23" i="36" s="1"/>
  <c r="I17" i="36"/>
  <c r="J17" i="36" s="1"/>
  <c r="K17" i="36" s="1"/>
  <c r="L17" i="36" s="1"/>
  <c r="M17" i="36" s="1"/>
  <c r="N17" i="36" s="1"/>
  <c r="O17" i="36" s="1"/>
  <c r="P17" i="36" s="1"/>
  <c r="Q17" i="36" s="1"/>
  <c r="R17" i="36" s="1"/>
  <c r="H11" i="36"/>
  <c r="Q29" i="34"/>
  <c r="P29" i="34"/>
  <c r="O29" i="34"/>
  <c r="N29" i="34"/>
  <c r="L29" i="34"/>
  <c r="K29" i="34"/>
  <c r="J29" i="34"/>
  <c r="I29" i="34"/>
  <c r="G15" i="43"/>
  <c r="G16" i="43"/>
  <c r="G17" i="43"/>
  <c r="G18" i="43"/>
  <c r="G19" i="43"/>
  <c r="G10" i="43"/>
  <c r="G11" i="43"/>
  <c r="G15" i="42"/>
  <c r="G16" i="42"/>
  <c r="G17" i="42"/>
  <c r="G18" i="42"/>
  <c r="G19" i="42"/>
  <c r="G10" i="42"/>
  <c r="G11" i="42"/>
  <c r="G11" i="41"/>
  <c r="G19" i="41"/>
  <c r="G15" i="41"/>
  <c r="G16" i="41"/>
  <c r="G17" i="41"/>
  <c r="G18" i="41"/>
  <c r="G10" i="41"/>
  <c r="G12" i="43" l="1"/>
  <c r="G12" i="41"/>
  <c r="G20" i="41"/>
  <c r="G26" i="41" s="1"/>
  <c r="G27" i="41" s="1"/>
  <c r="G12" i="42"/>
  <c r="G20" i="43"/>
  <c r="G26" i="43" s="1"/>
  <c r="G20" i="42"/>
  <c r="G26" i="42" s="1"/>
  <c r="G27" i="42" l="1"/>
  <c r="G27" i="43"/>
  <c r="L11" i="34"/>
  <c r="M11" i="34" s="1"/>
  <c r="L25" i="34"/>
  <c r="M25" i="34" s="1"/>
  <c r="M26" i="34" s="1"/>
  <c r="M27" i="34" s="1"/>
  <c r="E9" i="32" s="1"/>
  <c r="H11" i="34"/>
  <c r="H25" i="34"/>
  <c r="H26" i="34" s="1"/>
  <c r="H27" i="34" s="1"/>
  <c r="D9" i="32" s="1"/>
  <c r="H15" i="34"/>
  <c r="H16" i="34"/>
  <c r="H17" i="34"/>
  <c r="H18" i="34"/>
  <c r="H19" i="34"/>
  <c r="H10" i="34"/>
  <c r="L15" i="34"/>
  <c r="M15" i="34" s="1"/>
  <c r="L16" i="34"/>
  <c r="M16" i="34" s="1"/>
  <c r="L17" i="34"/>
  <c r="M17" i="34" s="1"/>
  <c r="L18" i="34"/>
  <c r="M18" i="34" s="1"/>
  <c r="L19" i="34"/>
  <c r="M19" i="34" s="1"/>
  <c r="L10" i="34"/>
  <c r="M10" i="34" s="1"/>
  <c r="M12" i="34" s="1"/>
  <c r="H20" i="34" l="1"/>
  <c r="H12" i="34"/>
  <c r="H21" i="34" s="1"/>
  <c r="M20" i="34"/>
  <c r="M21" i="34" s="1"/>
  <c r="Q11" i="34"/>
  <c r="R11" i="34" s="1"/>
  <c r="Q10" i="34"/>
  <c r="R10" i="34" s="1"/>
  <c r="Q18" i="34"/>
  <c r="R18" i="34" s="1"/>
  <c r="Q16" i="34"/>
  <c r="R16" i="34" s="1"/>
  <c r="Q25" i="34"/>
  <c r="R25" i="34" s="1"/>
  <c r="R26" i="34" s="1"/>
  <c r="R27" i="34" s="1"/>
  <c r="F9" i="32" s="1"/>
  <c r="Q19" i="34"/>
  <c r="R19" i="34" s="1"/>
  <c r="Q17" i="34"/>
  <c r="R17" i="34" s="1"/>
  <c r="Q15" i="34"/>
  <c r="R15" i="34" s="1"/>
  <c r="E8" i="32" l="1"/>
  <c r="E10" i="32" s="1"/>
  <c r="M28" i="34"/>
  <c r="M29" i="34" s="1"/>
  <c r="H28" i="34"/>
  <c r="D8" i="32"/>
  <c r="R12" i="34"/>
  <c r="R20" i="34"/>
  <c r="D10" i="32" l="1"/>
  <c r="R21" i="34"/>
  <c r="H9" i="40"/>
  <c r="G9" i="40"/>
  <c r="H8" i="40"/>
  <c r="G8" i="40"/>
  <c r="H7" i="40"/>
  <c r="G7" i="40"/>
  <c r="H6" i="40"/>
  <c r="G6" i="40"/>
  <c r="H5" i="40"/>
  <c r="H10" i="40" s="1"/>
  <c r="G5" i="40"/>
  <c r="F8" i="32" l="1"/>
  <c r="R28" i="34"/>
  <c r="I11" i="36"/>
  <c r="J11" i="36" s="1"/>
  <c r="K11" i="36" s="1"/>
  <c r="L11" i="36" s="1"/>
  <c r="M11" i="36" s="1"/>
  <c r="N11" i="36" s="1"/>
  <c r="O11" i="36" s="1"/>
  <c r="P11" i="36" s="1"/>
  <c r="Q11" i="36" s="1"/>
  <c r="R11" i="36" s="1"/>
  <c r="H29" i="34" l="1"/>
  <c r="G9" i="32" s="1"/>
  <c r="R29" i="34"/>
  <c r="F10" i="32"/>
  <c r="G8" i="32"/>
  <c r="G10" i="32" s="1"/>
  <c r="F11" i="32"/>
</calcChain>
</file>

<file path=xl/sharedStrings.xml><?xml version="1.0" encoding="utf-8"?>
<sst xmlns="http://schemas.openxmlformats.org/spreadsheetml/2006/main" count="575" uniqueCount="95">
  <si>
    <t>CANTIDAD</t>
  </si>
  <si>
    <t>VALOR UNITARIO</t>
  </si>
  <si>
    <t>ITEM</t>
  </si>
  <si>
    <t>UNIDAD DE MEDIDA</t>
  </si>
  <si>
    <t>COMPONENTE</t>
  </si>
  <si>
    <t>VALOR TOTAL 2018</t>
  </si>
  <si>
    <t>ACTIVIDAD</t>
  </si>
  <si>
    <t>SUBTOTAL POR VIGENCIA</t>
  </si>
  <si>
    <t>VALOR TOTAL DEL PROYECTO</t>
  </si>
  <si>
    <t>TOTAL</t>
  </si>
  <si>
    <t>VALOR TOTAL POR COMPONENTE</t>
  </si>
  <si>
    <t>PILAR: SEGURIDAD HUMANA.</t>
  </si>
  <si>
    <t>LINEA ESTRATÉGICA: DESARROLLO TERRITORIAL.</t>
  </si>
  <si>
    <t>VALOR TOTAL 2019</t>
  </si>
  <si>
    <t xml:space="preserve">Unidad </t>
  </si>
  <si>
    <t>SUBTOTAL</t>
  </si>
  <si>
    <t>ALBERTO RAFAEL COTES ACOSTA</t>
  </si>
  <si>
    <t>Director de Tránsito y Transporte de Barrancabermeja.</t>
  </si>
  <si>
    <t>MESES</t>
  </si>
  <si>
    <t xml:space="preserve">OTROS GASTOS GENERALES </t>
  </si>
  <si>
    <t>PROGRAMA: PLAN DE MOVILIDAD URBANA SOSTENIBLE (PMUS).</t>
  </si>
  <si>
    <t xml:space="preserve">1. META 1: IMPLEMENTACIÓN DE UN (1) PLAN DE MEDIOS Y MANEJO DE REDES SOCIALES PARA DAR A CONOCER LAS DIFERENTES ACTIVIDADES, PROGRAMAS Y ACCIONES QUE REALIZA LA ITTB EN MATERIA DE MOVILIDAD, DURANTE EL CUATRIENIO. </t>
  </si>
  <si>
    <t>VIGENCIA 2019</t>
  </si>
  <si>
    <t>CRONOGRAMA FÍSICO-FINANCIERO AÑO 2018</t>
  </si>
  <si>
    <t>Paquete para publicación en prensa escrita en 4 periódicos locales.</t>
  </si>
  <si>
    <t>Publicación de noticias institucionales en medio de comunicación por internet.</t>
  </si>
  <si>
    <t>Emisión paquete de cuñas radiales en 5 programas de reconocida difusión.</t>
  </si>
  <si>
    <t>Emisión de publi-reportajes, notas periodísticas y entrevistas en directo  para presentar información de campañas y actividades de seguridad vial realizadas por la ITTB en 11 programas televisivos en canales locales.</t>
  </si>
  <si>
    <t>Publicación de noticias institucionales en redes sociales</t>
  </si>
  <si>
    <t>Proyectó: Yuly Andrea Salas Mora</t>
  </si>
  <si>
    <t>Ing. Especialista en proyectos.</t>
  </si>
  <si>
    <t>Valor Unitario</t>
  </si>
  <si>
    <t>SOL PORTEÑO</t>
  </si>
  <si>
    <t xml:space="preserve">DIGITAL VISIÓN </t>
  </si>
  <si>
    <t>MANO DE OBRA CALIFICADA</t>
  </si>
  <si>
    <t>VALOR TOTAL 2020</t>
  </si>
  <si>
    <t>VALOR DE LA META 1 VIGENCIA 2018</t>
  </si>
  <si>
    <t>VIGENCIA 2020</t>
  </si>
  <si>
    <t>PRESUPUESTO DETALLADO 2018</t>
  </si>
  <si>
    <t>Persona</t>
  </si>
  <si>
    <t>COSTO TOTAL META 1</t>
  </si>
  <si>
    <t>VALOR VIGENCIA 2018</t>
  </si>
  <si>
    <t>Director de Tránsito y tansporte de Barrancabermeja.</t>
  </si>
  <si>
    <t>Ing. Especialista en Proyectos</t>
  </si>
  <si>
    <t>Publicación de noticias institucionales en redes sociales.</t>
  </si>
  <si>
    <t>PRESUPUESTO DETALLADO 2019</t>
  </si>
  <si>
    <t>VALOR VIGENCIA 2019</t>
  </si>
  <si>
    <t>PRESUPUESTO DETALLADO 2020</t>
  </si>
  <si>
    <t>PRESUPUESTO CONSOLIDADO 2018 - 2020.</t>
  </si>
  <si>
    <t>PRESUPUESTO DETALLADO 2018 - 2020.</t>
  </si>
  <si>
    <t>VALOR TOTAL POR VIGENCIA 2018</t>
  </si>
  <si>
    <t>CRONOGRAMA FÍSICO-FINANCIERO AÑO 2019</t>
  </si>
  <si>
    <t>CRONOGRAMA FÍSICO-FINANCIERO AÑO 2020</t>
  </si>
  <si>
    <t>VALOR TOTAL POR VIGENCIA 2020</t>
  </si>
  <si>
    <t>VALOR TOTAL POR VIGENCIA 2019</t>
  </si>
  <si>
    <t>Comunicadora social para el apoyo a las actividades del Plan de Medios de la Inspección de Tránsito y Transporte de Barrancabermeja.</t>
  </si>
  <si>
    <t>Apoyo a la gestión como camarógrafo para el Plan de Medios de la Inspección de Tránsito y Transporte de Barrancabermeja.</t>
  </si>
  <si>
    <t>VALOR TOTAL POR ACTIVIDAD</t>
  </si>
  <si>
    <t>11        meses</t>
  </si>
  <si>
    <t>10        meses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</si>
  <si>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</si>
  <si>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</si>
  <si>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</si>
  <si>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</si>
  <si>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</si>
  <si>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</si>
  <si>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</si>
  <si>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</si>
  <si>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</si>
  <si>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</si>
  <si>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</si>
  <si>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</si>
  <si>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ENLACE TELEVISIÓN</t>
  </si>
  <si>
    <t>VALOR TOTAL</t>
  </si>
  <si>
    <t>Descripción</t>
  </si>
  <si>
    <t>Unidad</t>
  </si>
  <si>
    <t>Meses</t>
  </si>
  <si>
    <t>Valor Unitario Promedio</t>
  </si>
  <si>
    <t>Valor Total</t>
  </si>
  <si>
    <t>Cuatro Paquetes para publicación en prensa escrita en 4 periódicos locales cada mes.</t>
  </si>
  <si>
    <t>Una Publicación de noticias institucionales en medio de comunicación por internet cada mes.</t>
  </si>
  <si>
    <t>Cinco Emisiones de paquete de cuñas radiales en 5 programas de reconocida difusión cada mes.</t>
  </si>
  <si>
    <t>Una Publicación de noticias institucionales en redes sociales cada mes.</t>
  </si>
  <si>
    <t>Emisión de publi-reportajes, notas periodísticas y entrevistas en directo  para presentar información de campañas y actividades de seguridad vial realizadas por la ITTB en 11 programas televisivos en canales locales cada mes.</t>
  </si>
  <si>
    <t>COSTO TOTAL ACTIVIDAD 1</t>
  </si>
  <si>
    <t xml:space="preserve">COSTO TOTAL ACTIVIDAD 2 </t>
  </si>
  <si>
    <t>1.1. ACTIVIDAD 1: Divulgación de las actividades, programas y acciones sobre movilidad a través de radio, prensa, televisión, redes sociales y pagina web basados en el Plan de medios de la ITTB.</t>
  </si>
  <si>
    <t>ACTIVIDAD 1: Divulgación de las actividades, programas y acciones sobre movilidad a través de radio, prensa, televisión, redes sociales y pagina web basados en el Plan de medios de la ITTB.</t>
  </si>
  <si>
    <t>Divulgación de las actividades, programas y acciones sobre movilidad a través de radio, prensa, televisión, redes sociales y pagina web basados en el Plan de medios de la ITTB.</t>
  </si>
  <si>
    <t>persona</t>
  </si>
  <si>
    <t xml:space="preserve">1.2. ACTIVIDAD 2: Seguimiento al impacto en la divulgación de campañas sobre movilidad dirigido a los usuarios de las vías en el municipio de Barrancabermeja. </t>
  </si>
  <si>
    <t>Comunicador social o Periodista como Coordinador de la logística general del Plan de Medios Institucional.</t>
  </si>
  <si>
    <t>Emisión de publi-reportajes, notas periodísticas y entrevistas en directo  para presentar información de campañas y actividades de movilidad y seguridad vial realizadas por la ITTB en 11 programas televisivos en canales locales.</t>
  </si>
  <si>
    <t>PROYECTO: IMPLEMENTACIÓN DEL PLAN DE MEDIOS DE LA ITTB COMO ESTRATEGIA QUE CONTRIBUYA A FORTALECER LA MOVILIDAD EN EL MUNICIPIO DE BARRANCABERMEJA.</t>
  </si>
  <si>
    <t xml:space="preserve">ACTIVIDAD 2: Seguimiento al impacto en la divulgación de campañas sobre movilidad dirigido a los usuarios de las vías en el municipio de Barrancabermeja.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</si>
</sst>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  <numFmt numFmtId="167" formatCode="#,##0\ _€"/>
    <numFmt numFmtId="168" formatCode="&quot;$&quot;\ #,##0"/>
    <numFmt numFmtId="169" formatCode="#,##0&quot; $&quot;;[Red]\-#,##0&quot; $&quot;"/>
    <numFmt numFmtId="170" formatCode="_(&quot;$&quot;\ * #,##0_);_(&quot;$&quot;\ * \(#,##0\);_(&quot;$&quot;\ * &quot;-&quot;??_);_(@_)"/>
    <numFmt numFmtId="171" formatCode="_-* #,##0\ _€_-;\-* #,##0\ _€_-;_-* &quot;-&quot;??\ _€_-;_-@_-"/>
    <numFmt numFmtId="172" formatCode="&quot;$&quot;\ #,##0.00"/>
    <numFmt numFmtId="173" formatCode="[$$-240A]\ #,##0.00"/>
    <numFmt numFmtId="174" formatCode="_-* #,##0\ _p_t_a_-;\-* #,##0\ _p_t_a_-;_-* &quot;-&quot;\ _p_t_a_-;_-@_-"/>
    <numFmt numFmtId="175" formatCode="_ * #,##0.00_ ;_ * \-#,##0.00_ ;_ * &quot;-&quot;??_ ;_ @_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9" fontId="1" fillId="0" borderId="0" applyFill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9" fontId="1" fillId="0" borderId="0" applyFill="0" applyAlignment="0" applyProtection="0"/>
    <xf numFmtId="0" fontId="32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0" fillId="0" borderId="0" xfId="0"/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6" fontId="19" fillId="4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6" fontId="19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8" fontId="26" fillId="8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/>
    <xf numFmtId="0" fontId="29" fillId="0" borderId="0" xfId="0" applyFont="1" applyBorder="1" applyAlignment="1">
      <alignment horizontal="center" wrapText="1"/>
    </xf>
    <xf numFmtId="166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Fill="1"/>
    <xf numFmtId="0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168" fontId="21" fillId="0" borderId="0" xfId="0" applyNumberFormat="1" applyFont="1" applyFill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vertical="center" wrapText="1"/>
    </xf>
    <xf numFmtId="168" fontId="11" fillId="0" borderId="0" xfId="0" applyNumberFormat="1" applyFont="1" applyFill="1" applyAlignment="1">
      <alignment horizontal="left" vertical="center" wrapText="1"/>
    </xf>
    <xf numFmtId="3" fontId="31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vertical="center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1" xfId="6" applyFont="1" applyFill="1" applyBorder="1" applyAlignment="1">
      <alignment horizontal="center" vertical="center" wrapText="1"/>
    </xf>
    <xf numFmtId="0" fontId="20" fillId="11" borderId="1" xfId="6" applyNumberFormat="1" applyFont="1" applyFill="1" applyBorder="1" applyAlignment="1">
      <alignment horizontal="center" vertical="center"/>
    </xf>
    <xf numFmtId="166" fontId="20" fillId="11" borderId="1" xfId="6" applyNumberFormat="1" applyFont="1" applyFill="1" applyBorder="1" applyAlignment="1">
      <alignment horizontal="center" vertical="center" wrapText="1"/>
    </xf>
    <xf numFmtId="167" fontId="20" fillId="11" borderId="1" xfId="6" applyNumberFormat="1" applyFont="1" applyFill="1" applyBorder="1" applyAlignment="1">
      <alignment horizontal="center" vertical="center" wrapText="1"/>
    </xf>
    <xf numFmtId="167" fontId="23" fillId="11" borderId="1" xfId="0" applyNumberFormat="1" applyFont="1" applyFill="1" applyBorder="1" applyAlignment="1">
      <alignment horizontal="center" vertical="center" wrapText="1"/>
    </xf>
    <xf numFmtId="3" fontId="25" fillId="11" borderId="1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3" applyFont="1"/>
    <xf numFmtId="44" fontId="0" fillId="0" borderId="0" xfId="14" applyFont="1"/>
    <xf numFmtId="170" fontId="24" fillId="12" borderId="1" xfId="14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13" applyNumberFormat="1" applyFont="1" applyFill="1" applyBorder="1" applyAlignment="1">
      <alignment horizontal="center" vertical="center"/>
    </xf>
    <xf numFmtId="168" fontId="12" fillId="0" borderId="1" xfId="14" applyNumberFormat="1" applyFont="1" applyBorder="1" applyAlignment="1">
      <alignment horizontal="center" vertical="center"/>
    </xf>
    <xf numFmtId="168" fontId="12" fillId="0" borderId="1" xfId="13" applyNumberFormat="1" applyFont="1" applyFill="1" applyBorder="1" applyAlignment="1">
      <alignment horizontal="center" vertical="center"/>
    </xf>
    <xf numFmtId="168" fontId="12" fillId="0" borderId="1" xfId="14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8" fontId="24" fillId="0" borderId="1" xfId="14" applyNumberFormat="1" applyFont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3" fillId="0" borderId="1" xfId="0" applyFont="1" applyBorder="1" applyAlignment="1">
      <alignment horizontal="justify" vertical="center" wrapText="1"/>
    </xf>
    <xf numFmtId="168" fontId="11" fillId="0" borderId="0" xfId="0" applyNumberFormat="1" applyFont="1" applyFill="1" applyAlignment="1">
      <alignment vertical="center" wrapText="1"/>
    </xf>
    <xf numFmtId="168" fontId="23" fillId="0" borderId="0" xfId="0" applyNumberFormat="1" applyFont="1" applyFill="1" applyAlignment="1">
      <alignment vertical="center" wrapText="1"/>
    </xf>
    <xf numFmtId="0" fontId="20" fillId="5" borderId="1" xfId="0" applyNumberFormat="1" applyFont="1" applyFill="1" applyBorder="1" applyAlignment="1">
      <alignment horizontal="center" vertical="center"/>
    </xf>
    <xf numFmtId="166" fontId="20" fillId="5" borderId="1" xfId="0" applyNumberFormat="1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Alignment="1">
      <alignment vertical="center" wrapText="1"/>
    </xf>
    <xf numFmtId="168" fontId="19" fillId="1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8" fontId="23" fillId="10" borderId="1" xfId="0" applyNumberFormat="1" applyFont="1" applyFill="1" applyBorder="1" applyAlignment="1">
      <alignment horizontal="center" vertical="center"/>
    </xf>
    <xf numFmtId="168" fontId="22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13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vertical="center"/>
    </xf>
    <xf numFmtId="0" fontId="20" fillId="14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68" fontId="22" fillId="12" borderId="1" xfId="0" applyNumberFormat="1" applyFont="1" applyFill="1" applyBorder="1" applyAlignment="1">
      <alignment horizontal="center" vertical="center"/>
    </xf>
    <xf numFmtId="166" fontId="34" fillId="0" borderId="0" xfId="0" applyNumberFormat="1" applyFont="1"/>
    <xf numFmtId="6" fontId="19" fillId="15" borderId="1" xfId="0" applyNumberFormat="1" applyFont="1" applyFill="1" applyBorder="1" applyAlignment="1">
      <alignment horizontal="center" vertical="center"/>
    </xf>
    <xf numFmtId="6" fontId="19" fillId="15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6" fontId="1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2" fillId="7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center" wrapText="1"/>
    </xf>
    <xf numFmtId="0" fontId="19" fillId="13" borderId="1" xfId="0" applyFont="1" applyFill="1" applyBorder="1" applyAlignment="1">
      <alignment horizontal="right" vertical="center" wrapText="1"/>
    </xf>
    <xf numFmtId="165" fontId="19" fillId="13" borderId="1" xfId="0" applyNumberFormat="1" applyFont="1" applyFill="1" applyBorder="1" applyAlignment="1">
      <alignment horizontal="right" vertical="center"/>
    </xf>
    <xf numFmtId="0" fontId="19" fillId="10" borderId="2" xfId="0" applyFont="1" applyFill="1" applyBorder="1" applyAlignment="1">
      <alignment horizontal="right" vertical="center" wrapText="1"/>
    </xf>
    <xf numFmtId="0" fontId="19" fillId="10" borderId="4" xfId="0" applyFont="1" applyFill="1" applyBorder="1" applyAlignment="1">
      <alignment horizontal="right" vertical="center" wrapText="1"/>
    </xf>
    <xf numFmtId="172" fontId="19" fillId="10" borderId="2" xfId="0" applyNumberFormat="1" applyFont="1" applyFill="1" applyBorder="1" applyAlignment="1">
      <alignment horizontal="right" vertical="center" wrapText="1"/>
    </xf>
    <xf numFmtId="172" fontId="19" fillId="10" borderId="3" xfId="0" applyNumberFormat="1" applyFont="1" applyFill="1" applyBorder="1" applyAlignment="1">
      <alignment horizontal="right" vertical="center" wrapText="1"/>
    </xf>
    <xf numFmtId="172" fontId="19" fillId="10" borderId="4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173" fontId="22" fillId="2" borderId="1" xfId="0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24" fillId="2" borderId="4" xfId="0" applyFont="1" applyFill="1" applyBorder="1" applyAlignment="1">
      <alignment horizontal="justify" vertical="center" wrapText="1"/>
    </xf>
    <xf numFmtId="0" fontId="24" fillId="5" borderId="2" xfId="0" applyFont="1" applyFill="1" applyBorder="1" applyAlignment="1">
      <alignment horizontal="justify" vertical="center" wrapText="1"/>
    </xf>
    <xf numFmtId="0" fontId="24" fillId="5" borderId="3" xfId="0" applyFont="1" applyFill="1" applyBorder="1" applyAlignment="1">
      <alignment horizontal="justify" vertical="center" wrapText="1"/>
    </xf>
    <xf numFmtId="0" fontId="24" fillId="5" borderId="4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/>
    </xf>
    <xf numFmtId="166" fontId="15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4" fillId="11" borderId="1" xfId="0" applyFont="1" applyFill="1" applyBorder="1" applyAlignment="1">
      <alignment horizontal="justify" vertical="center" wrapText="1"/>
    </xf>
    <xf numFmtId="166" fontId="22" fillId="2" borderId="2" xfId="0" applyNumberFormat="1" applyFont="1" applyFill="1" applyBorder="1" applyAlignment="1">
      <alignment horizontal="right" vertical="center"/>
    </xf>
    <xf numFmtId="166" fontId="22" fillId="2" borderId="3" xfId="0" applyNumberFormat="1" applyFont="1" applyFill="1" applyBorder="1" applyAlignment="1">
      <alignment horizontal="right" vertical="center"/>
    </xf>
    <xf numFmtId="166" fontId="22" fillId="2" borderId="4" xfId="0" applyNumberFormat="1" applyFont="1" applyFill="1" applyBorder="1" applyAlignment="1">
      <alignment horizontal="right" vertical="center"/>
    </xf>
    <xf numFmtId="0" fontId="19" fillId="15" borderId="1" xfId="0" applyFont="1" applyFill="1" applyBorder="1" applyAlignment="1">
      <alignment horizontal="right" vertical="center" wrapText="1"/>
    </xf>
    <xf numFmtId="3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8" fontId="14" fillId="6" borderId="1" xfId="4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horizontal="right" vertical="center"/>
    </xf>
    <xf numFmtId="0" fontId="22" fillId="7" borderId="2" xfId="0" applyFont="1" applyFill="1" applyBorder="1" applyAlignment="1">
      <alignment horizontal="justify" vertical="center" wrapText="1"/>
    </xf>
    <xf numFmtId="0" fontId="22" fillId="7" borderId="3" xfId="0" applyFont="1" applyFill="1" applyBorder="1" applyAlignment="1">
      <alignment horizontal="justify" vertical="center" wrapText="1"/>
    </xf>
    <xf numFmtId="0" fontId="22" fillId="7" borderId="4" xfId="0" applyFont="1" applyFill="1" applyBorder="1" applyAlignment="1">
      <alignment horizontal="justify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6" fillId="9" borderId="1" xfId="12" applyNumberFormat="1" applyFont="1" applyFill="1" applyBorder="1" applyAlignment="1">
      <alignment horizontal="center" vertical="center" wrapText="1"/>
    </xf>
    <xf numFmtId="166" fontId="22" fillId="9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left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166" fontId="23" fillId="6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168" fontId="20" fillId="0" borderId="1" xfId="0" applyNumberFormat="1" applyFont="1" applyBorder="1" applyAlignment="1">
      <alignment horizontal="center" vertical="center"/>
    </xf>
    <xf numFmtId="0" fontId="22" fillId="12" borderId="2" xfId="0" applyFont="1" applyFill="1" applyBorder="1" applyAlignment="1">
      <alignment horizontal="right" vertical="center"/>
    </xf>
    <xf numFmtId="0" fontId="22" fillId="12" borderId="3" xfId="0" applyFont="1" applyFill="1" applyBorder="1" applyAlignment="1">
      <alignment horizontal="right" vertical="center"/>
    </xf>
    <xf numFmtId="0" fontId="22" fillId="12" borderId="4" xfId="0" applyFont="1" applyFill="1" applyBorder="1" applyAlignment="1">
      <alignment horizontal="right" vertical="center"/>
    </xf>
    <xf numFmtId="0" fontId="22" fillId="12" borderId="2" xfId="0" applyFont="1" applyFill="1" applyBorder="1" applyAlignment="1">
      <alignment horizontal="justify" vertical="center" wrapText="1"/>
    </xf>
    <xf numFmtId="0" fontId="22" fillId="12" borderId="3" xfId="0" applyFont="1" applyFill="1" applyBorder="1" applyAlignment="1">
      <alignment horizontal="justify" vertical="center" wrapText="1"/>
    </xf>
    <xf numFmtId="0" fontId="22" fillId="12" borderId="4" xfId="0" applyFont="1" applyFill="1" applyBorder="1" applyAlignment="1">
      <alignment horizontal="justify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 wrapText="1"/>
    </xf>
    <xf numFmtId="43" fontId="24" fillId="12" borderId="5" xfId="13" applyFont="1" applyFill="1" applyBorder="1" applyAlignment="1">
      <alignment horizontal="center" vertical="center"/>
    </xf>
    <xf numFmtId="43" fontId="24" fillId="12" borderId="6" xfId="13" applyFont="1" applyFill="1" applyBorder="1" applyAlignment="1">
      <alignment horizontal="center" vertical="center"/>
    </xf>
    <xf numFmtId="170" fontId="24" fillId="12" borderId="5" xfId="14" applyNumberFormat="1" applyFont="1" applyFill="1" applyBorder="1" applyAlignment="1">
      <alignment horizontal="center" vertical="center" wrapText="1"/>
    </xf>
    <xf numFmtId="170" fontId="24" fillId="12" borderId="6" xfId="14" applyNumberFormat="1" applyFont="1" applyFill="1" applyBorder="1" applyAlignment="1">
      <alignment horizontal="center" vertical="center" wrapText="1"/>
    </xf>
  </cellXfs>
  <cellStyles count="19">
    <cellStyle name="Comma [0]_Hoja de Calculo A&amp;C Andina" xfId="16"/>
    <cellStyle name="Millares" xfId="13" builtinId="3"/>
    <cellStyle name="Millares [0] 2" xfId="1"/>
    <cellStyle name="Millares 2" xfId="17"/>
    <cellStyle name="Millares 3" xfId="2"/>
    <cellStyle name="Millares 6" xfId="3"/>
    <cellStyle name="Moneda" xfId="4" builtinId="4"/>
    <cellStyle name="Moneda 2" xfId="14"/>
    <cellStyle name="Moneda 2 2" xfId="18"/>
    <cellStyle name="Normal" xfId="0" builtinId="0"/>
    <cellStyle name="Normal 10" xfId="5"/>
    <cellStyle name="Normal 2" xfId="6"/>
    <cellStyle name="Normal 2 10 2" xfId="7"/>
    <cellStyle name="Normal 3" xfId="8"/>
    <cellStyle name="Normal 3 2" xfId="9"/>
    <cellStyle name="Normal 4" xfId="10"/>
    <cellStyle name="Normal_Hoja1" xfId="12"/>
    <cellStyle name="Porcentaje 2" xfId="11"/>
    <cellStyle name="Porcentual_Cardales  unitarios actualizados 2009" xfId="15"/>
  </cellStyles>
  <dxfs count="0"/>
  <tableStyles count="0" defaultTableStyle="TableStyleMedium9" defaultPivotStyle="PivotStyleLight16"/>
  <colors>
    <mruColors>
      <color rgb="FFF0F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YULY\Desktop\PPTO%20PROCESOS%20T&#201;CNICOS%20nuevo\INTERVENTO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ULY\Desktop\PPTO%20PROCESOS%20T&#201;CNICOS%20nuevo\INTERVEN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/>
      <sheetData sheetId="1"/>
      <sheetData sheetId="2"/>
      <sheetData sheetId="3"/>
      <sheetData sheetId="4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/>
      <sheetData sheetId="9"/>
      <sheetData sheetId="10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/>
      <sheetData sheetId="12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/>
      <sheetData sheetId="1"/>
      <sheetData sheetId="2"/>
      <sheetData sheetId="3"/>
      <sheetData sheetId="4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/>
      <sheetData sheetId="9"/>
      <sheetData sheetId="10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/>
      <sheetData sheetId="12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zoomScaleNormal="100" workbookViewId="0">
      <selection activeCell="H7" sqref="H7"/>
    </sheetView>
  </sheetViews>
  <sheetFormatPr baseColWidth="10" defaultColWidth="11" defaultRowHeight="12.75" x14ac:dyDescent="0.25"/>
  <cols>
    <col min="1" max="1" width="4.42578125" style="1" customWidth="1"/>
    <col min="2" max="2" width="47.140625" style="1" customWidth="1"/>
    <col min="3" max="3" width="13.7109375" style="5" customWidth="1"/>
    <col min="4" max="4" width="9.85546875" style="5" customWidth="1"/>
    <col min="5" max="5" width="10.140625" style="1" customWidth="1"/>
    <col min="6" max="6" width="13.7109375" style="1" customWidth="1"/>
    <col min="7" max="7" width="17.140625" style="1" customWidth="1"/>
    <col min="8" max="8" width="15.28515625" style="5" bestFit="1" customWidth="1"/>
    <col min="9" max="9" width="16.42578125" style="5" customWidth="1"/>
    <col min="10" max="10" width="11.5703125" style="5" bestFit="1" customWidth="1"/>
    <col min="11" max="11" width="11" style="5"/>
    <col min="12" max="12" width="6.42578125" style="5" customWidth="1"/>
    <col min="13" max="13" width="19.140625" style="5" customWidth="1"/>
    <col min="14" max="243" width="11" style="5"/>
    <col min="244" max="244" width="14.42578125" style="5" customWidth="1"/>
    <col min="245" max="245" width="4.42578125" style="5" customWidth="1"/>
    <col min="246" max="246" width="29.140625" style="5" customWidth="1"/>
    <col min="247" max="247" width="9.28515625" style="5" customWidth="1"/>
    <col min="248" max="248" width="8" style="5" customWidth="1"/>
    <col min="249" max="249" width="11" style="5" customWidth="1"/>
    <col min="250" max="250" width="13.42578125" style="5" customWidth="1"/>
    <col min="251" max="251" width="9" style="5" customWidth="1"/>
    <col min="252" max="252" width="8.140625" style="5" customWidth="1"/>
    <col min="253" max="253" width="11.85546875" style="5" customWidth="1"/>
    <col min="254" max="254" width="12" style="5" customWidth="1"/>
    <col min="255" max="255" width="8.7109375" style="5" customWidth="1"/>
    <col min="256" max="256" width="8.5703125" style="5" customWidth="1"/>
    <col min="257" max="257" width="11.85546875" style="5" customWidth="1"/>
    <col min="258" max="258" width="15.140625" style="5" customWidth="1"/>
    <col min="259" max="259" width="8.7109375" style="5" customWidth="1"/>
    <col min="260" max="260" width="8" style="5" customWidth="1"/>
    <col min="261" max="261" width="12.28515625" style="5" customWidth="1"/>
    <col min="262" max="262" width="13.5703125" style="5" customWidth="1"/>
    <col min="263" max="263" width="15.28515625" style="5" bestFit="1" customWidth="1"/>
    <col min="264" max="264" width="14.28515625" style="5" bestFit="1" customWidth="1"/>
    <col min="265" max="265" width="11.5703125" style="5" bestFit="1" customWidth="1"/>
    <col min="266" max="499" width="11" style="5"/>
    <col min="500" max="500" width="14.42578125" style="5" customWidth="1"/>
    <col min="501" max="501" width="4.42578125" style="5" customWidth="1"/>
    <col min="502" max="502" width="29.140625" style="5" customWidth="1"/>
    <col min="503" max="503" width="9.28515625" style="5" customWidth="1"/>
    <col min="504" max="504" width="8" style="5" customWidth="1"/>
    <col min="505" max="505" width="11" style="5" customWidth="1"/>
    <col min="506" max="506" width="13.42578125" style="5" customWidth="1"/>
    <col min="507" max="507" width="9" style="5" customWidth="1"/>
    <col min="508" max="508" width="8.140625" style="5" customWidth="1"/>
    <col min="509" max="509" width="11.85546875" style="5" customWidth="1"/>
    <col min="510" max="510" width="12" style="5" customWidth="1"/>
    <col min="511" max="511" width="8.7109375" style="5" customWidth="1"/>
    <col min="512" max="512" width="8.5703125" style="5" customWidth="1"/>
    <col min="513" max="513" width="11.85546875" style="5" customWidth="1"/>
    <col min="514" max="514" width="15.140625" style="5" customWidth="1"/>
    <col min="515" max="515" width="8.7109375" style="5" customWidth="1"/>
    <col min="516" max="516" width="8" style="5" customWidth="1"/>
    <col min="517" max="517" width="12.28515625" style="5" customWidth="1"/>
    <col min="518" max="518" width="13.5703125" style="5" customWidth="1"/>
    <col min="519" max="519" width="15.28515625" style="5" bestFit="1" customWidth="1"/>
    <col min="520" max="520" width="14.28515625" style="5" bestFit="1" customWidth="1"/>
    <col min="521" max="521" width="11.5703125" style="5" bestFit="1" customWidth="1"/>
    <col min="522" max="755" width="11" style="5"/>
    <col min="756" max="756" width="14.42578125" style="5" customWidth="1"/>
    <col min="757" max="757" width="4.42578125" style="5" customWidth="1"/>
    <col min="758" max="758" width="29.140625" style="5" customWidth="1"/>
    <col min="759" max="759" width="9.28515625" style="5" customWidth="1"/>
    <col min="760" max="760" width="8" style="5" customWidth="1"/>
    <col min="761" max="761" width="11" style="5" customWidth="1"/>
    <col min="762" max="762" width="13.42578125" style="5" customWidth="1"/>
    <col min="763" max="763" width="9" style="5" customWidth="1"/>
    <col min="764" max="764" width="8.140625" style="5" customWidth="1"/>
    <col min="765" max="765" width="11.85546875" style="5" customWidth="1"/>
    <col min="766" max="766" width="12" style="5" customWidth="1"/>
    <col min="767" max="767" width="8.7109375" style="5" customWidth="1"/>
    <col min="768" max="768" width="8.5703125" style="5" customWidth="1"/>
    <col min="769" max="769" width="11.85546875" style="5" customWidth="1"/>
    <col min="770" max="770" width="15.140625" style="5" customWidth="1"/>
    <col min="771" max="771" width="8.7109375" style="5" customWidth="1"/>
    <col min="772" max="772" width="8" style="5" customWidth="1"/>
    <col min="773" max="773" width="12.28515625" style="5" customWidth="1"/>
    <col min="774" max="774" width="13.5703125" style="5" customWidth="1"/>
    <col min="775" max="775" width="15.28515625" style="5" bestFit="1" customWidth="1"/>
    <col min="776" max="776" width="14.28515625" style="5" bestFit="1" customWidth="1"/>
    <col min="777" max="777" width="11.5703125" style="5" bestFit="1" customWidth="1"/>
    <col min="778" max="1011" width="11" style="5"/>
    <col min="1012" max="1012" width="14.42578125" style="5" customWidth="1"/>
    <col min="1013" max="1013" width="4.42578125" style="5" customWidth="1"/>
    <col min="1014" max="1014" width="29.140625" style="5" customWidth="1"/>
    <col min="1015" max="1015" width="9.28515625" style="5" customWidth="1"/>
    <col min="1016" max="1016" width="8" style="5" customWidth="1"/>
    <col min="1017" max="1017" width="11" style="5" customWidth="1"/>
    <col min="1018" max="1018" width="13.42578125" style="5" customWidth="1"/>
    <col min="1019" max="1019" width="9" style="5" customWidth="1"/>
    <col min="1020" max="1020" width="8.140625" style="5" customWidth="1"/>
    <col min="1021" max="1021" width="11.85546875" style="5" customWidth="1"/>
    <col min="1022" max="1022" width="12" style="5" customWidth="1"/>
    <col min="1023" max="1023" width="8.7109375" style="5" customWidth="1"/>
    <col min="1024" max="1024" width="8.5703125" style="5" customWidth="1"/>
    <col min="1025" max="1025" width="11.85546875" style="5" customWidth="1"/>
    <col min="1026" max="1026" width="15.140625" style="5" customWidth="1"/>
    <col min="1027" max="1027" width="8.7109375" style="5" customWidth="1"/>
    <col min="1028" max="1028" width="8" style="5" customWidth="1"/>
    <col min="1029" max="1029" width="12.28515625" style="5" customWidth="1"/>
    <col min="1030" max="1030" width="13.5703125" style="5" customWidth="1"/>
    <col min="1031" max="1031" width="15.28515625" style="5" bestFit="1" customWidth="1"/>
    <col min="1032" max="1032" width="14.28515625" style="5" bestFit="1" customWidth="1"/>
    <col min="1033" max="1033" width="11.5703125" style="5" bestFit="1" customWidth="1"/>
    <col min="1034" max="1267" width="11" style="5"/>
    <col min="1268" max="1268" width="14.42578125" style="5" customWidth="1"/>
    <col min="1269" max="1269" width="4.42578125" style="5" customWidth="1"/>
    <col min="1270" max="1270" width="29.140625" style="5" customWidth="1"/>
    <col min="1271" max="1271" width="9.28515625" style="5" customWidth="1"/>
    <col min="1272" max="1272" width="8" style="5" customWidth="1"/>
    <col min="1273" max="1273" width="11" style="5" customWidth="1"/>
    <col min="1274" max="1274" width="13.42578125" style="5" customWidth="1"/>
    <col min="1275" max="1275" width="9" style="5" customWidth="1"/>
    <col min="1276" max="1276" width="8.140625" style="5" customWidth="1"/>
    <col min="1277" max="1277" width="11.85546875" style="5" customWidth="1"/>
    <col min="1278" max="1278" width="12" style="5" customWidth="1"/>
    <col min="1279" max="1279" width="8.7109375" style="5" customWidth="1"/>
    <col min="1280" max="1280" width="8.5703125" style="5" customWidth="1"/>
    <col min="1281" max="1281" width="11.85546875" style="5" customWidth="1"/>
    <col min="1282" max="1282" width="15.140625" style="5" customWidth="1"/>
    <col min="1283" max="1283" width="8.7109375" style="5" customWidth="1"/>
    <col min="1284" max="1284" width="8" style="5" customWidth="1"/>
    <col min="1285" max="1285" width="12.28515625" style="5" customWidth="1"/>
    <col min="1286" max="1286" width="13.5703125" style="5" customWidth="1"/>
    <col min="1287" max="1287" width="15.28515625" style="5" bestFit="1" customWidth="1"/>
    <col min="1288" max="1288" width="14.28515625" style="5" bestFit="1" customWidth="1"/>
    <col min="1289" max="1289" width="11.5703125" style="5" bestFit="1" customWidth="1"/>
    <col min="1290" max="1523" width="11" style="5"/>
    <col min="1524" max="1524" width="14.42578125" style="5" customWidth="1"/>
    <col min="1525" max="1525" width="4.42578125" style="5" customWidth="1"/>
    <col min="1526" max="1526" width="29.140625" style="5" customWidth="1"/>
    <col min="1527" max="1527" width="9.28515625" style="5" customWidth="1"/>
    <col min="1528" max="1528" width="8" style="5" customWidth="1"/>
    <col min="1529" max="1529" width="11" style="5" customWidth="1"/>
    <col min="1530" max="1530" width="13.42578125" style="5" customWidth="1"/>
    <col min="1531" max="1531" width="9" style="5" customWidth="1"/>
    <col min="1532" max="1532" width="8.140625" style="5" customWidth="1"/>
    <col min="1533" max="1533" width="11.85546875" style="5" customWidth="1"/>
    <col min="1534" max="1534" width="12" style="5" customWidth="1"/>
    <col min="1535" max="1535" width="8.7109375" style="5" customWidth="1"/>
    <col min="1536" max="1536" width="8.5703125" style="5" customWidth="1"/>
    <col min="1537" max="1537" width="11.85546875" style="5" customWidth="1"/>
    <col min="1538" max="1538" width="15.140625" style="5" customWidth="1"/>
    <col min="1539" max="1539" width="8.7109375" style="5" customWidth="1"/>
    <col min="1540" max="1540" width="8" style="5" customWidth="1"/>
    <col min="1541" max="1541" width="12.28515625" style="5" customWidth="1"/>
    <col min="1542" max="1542" width="13.5703125" style="5" customWidth="1"/>
    <col min="1543" max="1543" width="15.28515625" style="5" bestFit="1" customWidth="1"/>
    <col min="1544" max="1544" width="14.28515625" style="5" bestFit="1" customWidth="1"/>
    <col min="1545" max="1545" width="11.5703125" style="5" bestFit="1" customWidth="1"/>
    <col min="1546" max="1779" width="11" style="5"/>
    <col min="1780" max="1780" width="14.42578125" style="5" customWidth="1"/>
    <col min="1781" max="1781" width="4.42578125" style="5" customWidth="1"/>
    <col min="1782" max="1782" width="29.140625" style="5" customWidth="1"/>
    <col min="1783" max="1783" width="9.28515625" style="5" customWidth="1"/>
    <col min="1784" max="1784" width="8" style="5" customWidth="1"/>
    <col min="1785" max="1785" width="11" style="5" customWidth="1"/>
    <col min="1786" max="1786" width="13.42578125" style="5" customWidth="1"/>
    <col min="1787" max="1787" width="9" style="5" customWidth="1"/>
    <col min="1788" max="1788" width="8.140625" style="5" customWidth="1"/>
    <col min="1789" max="1789" width="11.85546875" style="5" customWidth="1"/>
    <col min="1790" max="1790" width="12" style="5" customWidth="1"/>
    <col min="1791" max="1791" width="8.7109375" style="5" customWidth="1"/>
    <col min="1792" max="1792" width="8.5703125" style="5" customWidth="1"/>
    <col min="1793" max="1793" width="11.85546875" style="5" customWidth="1"/>
    <col min="1794" max="1794" width="15.140625" style="5" customWidth="1"/>
    <col min="1795" max="1795" width="8.7109375" style="5" customWidth="1"/>
    <col min="1796" max="1796" width="8" style="5" customWidth="1"/>
    <col min="1797" max="1797" width="12.28515625" style="5" customWidth="1"/>
    <col min="1798" max="1798" width="13.5703125" style="5" customWidth="1"/>
    <col min="1799" max="1799" width="15.28515625" style="5" bestFit="1" customWidth="1"/>
    <col min="1800" max="1800" width="14.28515625" style="5" bestFit="1" customWidth="1"/>
    <col min="1801" max="1801" width="11.5703125" style="5" bestFit="1" customWidth="1"/>
    <col min="1802" max="2035" width="11" style="5"/>
    <col min="2036" max="2036" width="14.42578125" style="5" customWidth="1"/>
    <col min="2037" max="2037" width="4.42578125" style="5" customWidth="1"/>
    <col min="2038" max="2038" width="29.140625" style="5" customWidth="1"/>
    <col min="2039" max="2039" width="9.28515625" style="5" customWidth="1"/>
    <col min="2040" max="2040" width="8" style="5" customWidth="1"/>
    <col min="2041" max="2041" width="11" style="5" customWidth="1"/>
    <col min="2042" max="2042" width="13.42578125" style="5" customWidth="1"/>
    <col min="2043" max="2043" width="9" style="5" customWidth="1"/>
    <col min="2044" max="2044" width="8.140625" style="5" customWidth="1"/>
    <col min="2045" max="2045" width="11.85546875" style="5" customWidth="1"/>
    <col min="2046" max="2046" width="12" style="5" customWidth="1"/>
    <col min="2047" max="2047" width="8.7109375" style="5" customWidth="1"/>
    <col min="2048" max="2048" width="8.5703125" style="5" customWidth="1"/>
    <col min="2049" max="2049" width="11.85546875" style="5" customWidth="1"/>
    <col min="2050" max="2050" width="15.140625" style="5" customWidth="1"/>
    <col min="2051" max="2051" width="8.7109375" style="5" customWidth="1"/>
    <col min="2052" max="2052" width="8" style="5" customWidth="1"/>
    <col min="2053" max="2053" width="12.28515625" style="5" customWidth="1"/>
    <col min="2054" max="2054" width="13.5703125" style="5" customWidth="1"/>
    <col min="2055" max="2055" width="15.28515625" style="5" bestFit="1" customWidth="1"/>
    <col min="2056" max="2056" width="14.28515625" style="5" bestFit="1" customWidth="1"/>
    <col min="2057" max="2057" width="11.5703125" style="5" bestFit="1" customWidth="1"/>
    <col min="2058" max="2291" width="11" style="5"/>
    <col min="2292" max="2292" width="14.42578125" style="5" customWidth="1"/>
    <col min="2293" max="2293" width="4.42578125" style="5" customWidth="1"/>
    <col min="2294" max="2294" width="29.140625" style="5" customWidth="1"/>
    <col min="2295" max="2295" width="9.28515625" style="5" customWidth="1"/>
    <col min="2296" max="2296" width="8" style="5" customWidth="1"/>
    <col min="2297" max="2297" width="11" style="5" customWidth="1"/>
    <col min="2298" max="2298" width="13.42578125" style="5" customWidth="1"/>
    <col min="2299" max="2299" width="9" style="5" customWidth="1"/>
    <col min="2300" max="2300" width="8.140625" style="5" customWidth="1"/>
    <col min="2301" max="2301" width="11.85546875" style="5" customWidth="1"/>
    <col min="2302" max="2302" width="12" style="5" customWidth="1"/>
    <col min="2303" max="2303" width="8.7109375" style="5" customWidth="1"/>
    <col min="2304" max="2304" width="8.5703125" style="5" customWidth="1"/>
    <col min="2305" max="2305" width="11.85546875" style="5" customWidth="1"/>
    <col min="2306" max="2306" width="15.140625" style="5" customWidth="1"/>
    <col min="2307" max="2307" width="8.7109375" style="5" customWidth="1"/>
    <col min="2308" max="2308" width="8" style="5" customWidth="1"/>
    <col min="2309" max="2309" width="12.28515625" style="5" customWidth="1"/>
    <col min="2310" max="2310" width="13.5703125" style="5" customWidth="1"/>
    <col min="2311" max="2311" width="15.28515625" style="5" bestFit="1" customWidth="1"/>
    <col min="2312" max="2312" width="14.28515625" style="5" bestFit="1" customWidth="1"/>
    <col min="2313" max="2313" width="11.5703125" style="5" bestFit="1" customWidth="1"/>
    <col min="2314" max="2547" width="11" style="5"/>
    <col min="2548" max="2548" width="14.42578125" style="5" customWidth="1"/>
    <col min="2549" max="2549" width="4.42578125" style="5" customWidth="1"/>
    <col min="2550" max="2550" width="29.140625" style="5" customWidth="1"/>
    <col min="2551" max="2551" width="9.28515625" style="5" customWidth="1"/>
    <col min="2552" max="2552" width="8" style="5" customWidth="1"/>
    <col min="2553" max="2553" width="11" style="5" customWidth="1"/>
    <col min="2554" max="2554" width="13.42578125" style="5" customWidth="1"/>
    <col min="2555" max="2555" width="9" style="5" customWidth="1"/>
    <col min="2556" max="2556" width="8.140625" style="5" customWidth="1"/>
    <col min="2557" max="2557" width="11.85546875" style="5" customWidth="1"/>
    <col min="2558" max="2558" width="12" style="5" customWidth="1"/>
    <col min="2559" max="2559" width="8.7109375" style="5" customWidth="1"/>
    <col min="2560" max="2560" width="8.5703125" style="5" customWidth="1"/>
    <col min="2561" max="2561" width="11.85546875" style="5" customWidth="1"/>
    <col min="2562" max="2562" width="15.140625" style="5" customWidth="1"/>
    <col min="2563" max="2563" width="8.7109375" style="5" customWidth="1"/>
    <col min="2564" max="2564" width="8" style="5" customWidth="1"/>
    <col min="2565" max="2565" width="12.28515625" style="5" customWidth="1"/>
    <col min="2566" max="2566" width="13.5703125" style="5" customWidth="1"/>
    <col min="2567" max="2567" width="15.28515625" style="5" bestFit="1" customWidth="1"/>
    <col min="2568" max="2568" width="14.28515625" style="5" bestFit="1" customWidth="1"/>
    <col min="2569" max="2569" width="11.5703125" style="5" bestFit="1" customWidth="1"/>
    <col min="2570" max="2803" width="11" style="5"/>
    <col min="2804" max="2804" width="14.42578125" style="5" customWidth="1"/>
    <col min="2805" max="2805" width="4.42578125" style="5" customWidth="1"/>
    <col min="2806" max="2806" width="29.140625" style="5" customWidth="1"/>
    <col min="2807" max="2807" width="9.28515625" style="5" customWidth="1"/>
    <col min="2808" max="2808" width="8" style="5" customWidth="1"/>
    <col min="2809" max="2809" width="11" style="5" customWidth="1"/>
    <col min="2810" max="2810" width="13.42578125" style="5" customWidth="1"/>
    <col min="2811" max="2811" width="9" style="5" customWidth="1"/>
    <col min="2812" max="2812" width="8.140625" style="5" customWidth="1"/>
    <col min="2813" max="2813" width="11.85546875" style="5" customWidth="1"/>
    <col min="2814" max="2814" width="12" style="5" customWidth="1"/>
    <col min="2815" max="2815" width="8.7109375" style="5" customWidth="1"/>
    <col min="2816" max="2816" width="8.5703125" style="5" customWidth="1"/>
    <col min="2817" max="2817" width="11.85546875" style="5" customWidth="1"/>
    <col min="2818" max="2818" width="15.140625" style="5" customWidth="1"/>
    <col min="2819" max="2819" width="8.7109375" style="5" customWidth="1"/>
    <col min="2820" max="2820" width="8" style="5" customWidth="1"/>
    <col min="2821" max="2821" width="12.28515625" style="5" customWidth="1"/>
    <col min="2822" max="2822" width="13.5703125" style="5" customWidth="1"/>
    <col min="2823" max="2823" width="15.28515625" style="5" bestFit="1" customWidth="1"/>
    <col min="2824" max="2824" width="14.28515625" style="5" bestFit="1" customWidth="1"/>
    <col min="2825" max="2825" width="11.5703125" style="5" bestFit="1" customWidth="1"/>
    <col min="2826" max="3059" width="11" style="5"/>
    <col min="3060" max="3060" width="14.42578125" style="5" customWidth="1"/>
    <col min="3061" max="3061" width="4.42578125" style="5" customWidth="1"/>
    <col min="3062" max="3062" width="29.140625" style="5" customWidth="1"/>
    <col min="3063" max="3063" width="9.28515625" style="5" customWidth="1"/>
    <col min="3064" max="3064" width="8" style="5" customWidth="1"/>
    <col min="3065" max="3065" width="11" style="5" customWidth="1"/>
    <col min="3066" max="3066" width="13.42578125" style="5" customWidth="1"/>
    <col min="3067" max="3067" width="9" style="5" customWidth="1"/>
    <col min="3068" max="3068" width="8.140625" style="5" customWidth="1"/>
    <col min="3069" max="3069" width="11.85546875" style="5" customWidth="1"/>
    <col min="3070" max="3070" width="12" style="5" customWidth="1"/>
    <col min="3071" max="3071" width="8.7109375" style="5" customWidth="1"/>
    <col min="3072" max="3072" width="8.5703125" style="5" customWidth="1"/>
    <col min="3073" max="3073" width="11.85546875" style="5" customWidth="1"/>
    <col min="3074" max="3074" width="15.140625" style="5" customWidth="1"/>
    <col min="3075" max="3075" width="8.7109375" style="5" customWidth="1"/>
    <col min="3076" max="3076" width="8" style="5" customWidth="1"/>
    <col min="3077" max="3077" width="12.28515625" style="5" customWidth="1"/>
    <col min="3078" max="3078" width="13.5703125" style="5" customWidth="1"/>
    <col min="3079" max="3079" width="15.28515625" style="5" bestFit="1" customWidth="1"/>
    <col min="3080" max="3080" width="14.28515625" style="5" bestFit="1" customWidth="1"/>
    <col min="3081" max="3081" width="11.5703125" style="5" bestFit="1" customWidth="1"/>
    <col min="3082" max="3315" width="11" style="5"/>
    <col min="3316" max="3316" width="14.42578125" style="5" customWidth="1"/>
    <col min="3317" max="3317" width="4.42578125" style="5" customWidth="1"/>
    <col min="3318" max="3318" width="29.140625" style="5" customWidth="1"/>
    <col min="3319" max="3319" width="9.28515625" style="5" customWidth="1"/>
    <col min="3320" max="3320" width="8" style="5" customWidth="1"/>
    <col min="3321" max="3321" width="11" style="5" customWidth="1"/>
    <col min="3322" max="3322" width="13.42578125" style="5" customWidth="1"/>
    <col min="3323" max="3323" width="9" style="5" customWidth="1"/>
    <col min="3324" max="3324" width="8.140625" style="5" customWidth="1"/>
    <col min="3325" max="3325" width="11.85546875" style="5" customWidth="1"/>
    <col min="3326" max="3326" width="12" style="5" customWidth="1"/>
    <col min="3327" max="3327" width="8.7109375" style="5" customWidth="1"/>
    <col min="3328" max="3328" width="8.5703125" style="5" customWidth="1"/>
    <col min="3329" max="3329" width="11.85546875" style="5" customWidth="1"/>
    <col min="3330" max="3330" width="15.140625" style="5" customWidth="1"/>
    <col min="3331" max="3331" width="8.7109375" style="5" customWidth="1"/>
    <col min="3332" max="3332" width="8" style="5" customWidth="1"/>
    <col min="3333" max="3333" width="12.28515625" style="5" customWidth="1"/>
    <col min="3334" max="3334" width="13.5703125" style="5" customWidth="1"/>
    <col min="3335" max="3335" width="15.28515625" style="5" bestFit="1" customWidth="1"/>
    <col min="3336" max="3336" width="14.28515625" style="5" bestFit="1" customWidth="1"/>
    <col min="3337" max="3337" width="11.5703125" style="5" bestFit="1" customWidth="1"/>
    <col min="3338" max="3571" width="11" style="5"/>
    <col min="3572" max="3572" width="14.42578125" style="5" customWidth="1"/>
    <col min="3573" max="3573" width="4.42578125" style="5" customWidth="1"/>
    <col min="3574" max="3574" width="29.140625" style="5" customWidth="1"/>
    <col min="3575" max="3575" width="9.28515625" style="5" customWidth="1"/>
    <col min="3576" max="3576" width="8" style="5" customWidth="1"/>
    <col min="3577" max="3577" width="11" style="5" customWidth="1"/>
    <col min="3578" max="3578" width="13.42578125" style="5" customWidth="1"/>
    <col min="3579" max="3579" width="9" style="5" customWidth="1"/>
    <col min="3580" max="3580" width="8.140625" style="5" customWidth="1"/>
    <col min="3581" max="3581" width="11.85546875" style="5" customWidth="1"/>
    <col min="3582" max="3582" width="12" style="5" customWidth="1"/>
    <col min="3583" max="3583" width="8.7109375" style="5" customWidth="1"/>
    <col min="3584" max="3584" width="8.5703125" style="5" customWidth="1"/>
    <col min="3585" max="3585" width="11.85546875" style="5" customWidth="1"/>
    <col min="3586" max="3586" width="15.140625" style="5" customWidth="1"/>
    <col min="3587" max="3587" width="8.7109375" style="5" customWidth="1"/>
    <col min="3588" max="3588" width="8" style="5" customWidth="1"/>
    <col min="3589" max="3589" width="12.28515625" style="5" customWidth="1"/>
    <col min="3590" max="3590" width="13.5703125" style="5" customWidth="1"/>
    <col min="3591" max="3591" width="15.28515625" style="5" bestFit="1" customWidth="1"/>
    <col min="3592" max="3592" width="14.28515625" style="5" bestFit="1" customWidth="1"/>
    <col min="3593" max="3593" width="11.5703125" style="5" bestFit="1" customWidth="1"/>
    <col min="3594" max="3827" width="11" style="5"/>
    <col min="3828" max="3828" width="14.42578125" style="5" customWidth="1"/>
    <col min="3829" max="3829" width="4.42578125" style="5" customWidth="1"/>
    <col min="3830" max="3830" width="29.140625" style="5" customWidth="1"/>
    <col min="3831" max="3831" width="9.28515625" style="5" customWidth="1"/>
    <col min="3832" max="3832" width="8" style="5" customWidth="1"/>
    <col min="3833" max="3833" width="11" style="5" customWidth="1"/>
    <col min="3834" max="3834" width="13.42578125" style="5" customWidth="1"/>
    <col min="3835" max="3835" width="9" style="5" customWidth="1"/>
    <col min="3836" max="3836" width="8.140625" style="5" customWidth="1"/>
    <col min="3837" max="3837" width="11.85546875" style="5" customWidth="1"/>
    <col min="3838" max="3838" width="12" style="5" customWidth="1"/>
    <col min="3839" max="3839" width="8.7109375" style="5" customWidth="1"/>
    <col min="3840" max="3840" width="8.5703125" style="5" customWidth="1"/>
    <col min="3841" max="3841" width="11.85546875" style="5" customWidth="1"/>
    <col min="3842" max="3842" width="15.140625" style="5" customWidth="1"/>
    <col min="3843" max="3843" width="8.7109375" style="5" customWidth="1"/>
    <col min="3844" max="3844" width="8" style="5" customWidth="1"/>
    <col min="3845" max="3845" width="12.28515625" style="5" customWidth="1"/>
    <col min="3846" max="3846" width="13.5703125" style="5" customWidth="1"/>
    <col min="3847" max="3847" width="15.28515625" style="5" bestFit="1" customWidth="1"/>
    <col min="3848" max="3848" width="14.28515625" style="5" bestFit="1" customWidth="1"/>
    <col min="3849" max="3849" width="11.5703125" style="5" bestFit="1" customWidth="1"/>
    <col min="3850" max="4083" width="11" style="5"/>
    <col min="4084" max="4084" width="14.42578125" style="5" customWidth="1"/>
    <col min="4085" max="4085" width="4.42578125" style="5" customWidth="1"/>
    <col min="4086" max="4086" width="29.140625" style="5" customWidth="1"/>
    <col min="4087" max="4087" width="9.28515625" style="5" customWidth="1"/>
    <col min="4088" max="4088" width="8" style="5" customWidth="1"/>
    <col min="4089" max="4089" width="11" style="5" customWidth="1"/>
    <col min="4090" max="4090" width="13.42578125" style="5" customWidth="1"/>
    <col min="4091" max="4091" width="9" style="5" customWidth="1"/>
    <col min="4092" max="4092" width="8.140625" style="5" customWidth="1"/>
    <col min="4093" max="4093" width="11.85546875" style="5" customWidth="1"/>
    <col min="4094" max="4094" width="12" style="5" customWidth="1"/>
    <col min="4095" max="4095" width="8.7109375" style="5" customWidth="1"/>
    <col min="4096" max="4096" width="8.5703125" style="5" customWidth="1"/>
    <col min="4097" max="4097" width="11.85546875" style="5" customWidth="1"/>
    <col min="4098" max="4098" width="15.140625" style="5" customWidth="1"/>
    <col min="4099" max="4099" width="8.7109375" style="5" customWidth="1"/>
    <col min="4100" max="4100" width="8" style="5" customWidth="1"/>
    <col min="4101" max="4101" width="12.28515625" style="5" customWidth="1"/>
    <col min="4102" max="4102" width="13.5703125" style="5" customWidth="1"/>
    <col min="4103" max="4103" width="15.28515625" style="5" bestFit="1" customWidth="1"/>
    <col min="4104" max="4104" width="14.28515625" style="5" bestFit="1" customWidth="1"/>
    <col min="4105" max="4105" width="11.5703125" style="5" bestFit="1" customWidth="1"/>
    <col min="4106" max="4339" width="11" style="5"/>
    <col min="4340" max="4340" width="14.42578125" style="5" customWidth="1"/>
    <col min="4341" max="4341" width="4.42578125" style="5" customWidth="1"/>
    <col min="4342" max="4342" width="29.140625" style="5" customWidth="1"/>
    <col min="4343" max="4343" width="9.28515625" style="5" customWidth="1"/>
    <col min="4344" max="4344" width="8" style="5" customWidth="1"/>
    <col min="4345" max="4345" width="11" style="5" customWidth="1"/>
    <col min="4346" max="4346" width="13.42578125" style="5" customWidth="1"/>
    <col min="4347" max="4347" width="9" style="5" customWidth="1"/>
    <col min="4348" max="4348" width="8.140625" style="5" customWidth="1"/>
    <col min="4349" max="4349" width="11.85546875" style="5" customWidth="1"/>
    <col min="4350" max="4350" width="12" style="5" customWidth="1"/>
    <col min="4351" max="4351" width="8.7109375" style="5" customWidth="1"/>
    <col min="4352" max="4352" width="8.5703125" style="5" customWidth="1"/>
    <col min="4353" max="4353" width="11.85546875" style="5" customWidth="1"/>
    <col min="4354" max="4354" width="15.140625" style="5" customWidth="1"/>
    <col min="4355" max="4355" width="8.7109375" style="5" customWidth="1"/>
    <col min="4356" max="4356" width="8" style="5" customWidth="1"/>
    <col min="4357" max="4357" width="12.28515625" style="5" customWidth="1"/>
    <col min="4358" max="4358" width="13.5703125" style="5" customWidth="1"/>
    <col min="4359" max="4359" width="15.28515625" style="5" bestFit="1" customWidth="1"/>
    <col min="4360" max="4360" width="14.28515625" style="5" bestFit="1" customWidth="1"/>
    <col min="4361" max="4361" width="11.5703125" style="5" bestFit="1" customWidth="1"/>
    <col min="4362" max="4595" width="11" style="5"/>
    <col min="4596" max="4596" width="14.42578125" style="5" customWidth="1"/>
    <col min="4597" max="4597" width="4.42578125" style="5" customWidth="1"/>
    <col min="4598" max="4598" width="29.140625" style="5" customWidth="1"/>
    <col min="4599" max="4599" width="9.28515625" style="5" customWidth="1"/>
    <col min="4600" max="4600" width="8" style="5" customWidth="1"/>
    <col min="4601" max="4601" width="11" style="5" customWidth="1"/>
    <col min="4602" max="4602" width="13.42578125" style="5" customWidth="1"/>
    <col min="4603" max="4603" width="9" style="5" customWidth="1"/>
    <col min="4604" max="4604" width="8.140625" style="5" customWidth="1"/>
    <col min="4605" max="4605" width="11.85546875" style="5" customWidth="1"/>
    <col min="4606" max="4606" width="12" style="5" customWidth="1"/>
    <col min="4607" max="4607" width="8.7109375" style="5" customWidth="1"/>
    <col min="4608" max="4608" width="8.5703125" style="5" customWidth="1"/>
    <col min="4609" max="4609" width="11.85546875" style="5" customWidth="1"/>
    <col min="4610" max="4610" width="15.140625" style="5" customWidth="1"/>
    <col min="4611" max="4611" width="8.7109375" style="5" customWidth="1"/>
    <col min="4612" max="4612" width="8" style="5" customWidth="1"/>
    <col min="4613" max="4613" width="12.28515625" style="5" customWidth="1"/>
    <col min="4614" max="4614" width="13.5703125" style="5" customWidth="1"/>
    <col min="4615" max="4615" width="15.28515625" style="5" bestFit="1" customWidth="1"/>
    <col min="4616" max="4616" width="14.28515625" style="5" bestFit="1" customWidth="1"/>
    <col min="4617" max="4617" width="11.5703125" style="5" bestFit="1" customWidth="1"/>
    <col min="4618" max="4851" width="11" style="5"/>
    <col min="4852" max="4852" width="14.42578125" style="5" customWidth="1"/>
    <col min="4853" max="4853" width="4.42578125" style="5" customWidth="1"/>
    <col min="4854" max="4854" width="29.140625" style="5" customWidth="1"/>
    <col min="4855" max="4855" width="9.28515625" style="5" customWidth="1"/>
    <col min="4856" max="4856" width="8" style="5" customWidth="1"/>
    <col min="4857" max="4857" width="11" style="5" customWidth="1"/>
    <col min="4858" max="4858" width="13.42578125" style="5" customWidth="1"/>
    <col min="4859" max="4859" width="9" style="5" customWidth="1"/>
    <col min="4860" max="4860" width="8.140625" style="5" customWidth="1"/>
    <col min="4861" max="4861" width="11.85546875" style="5" customWidth="1"/>
    <col min="4862" max="4862" width="12" style="5" customWidth="1"/>
    <col min="4863" max="4863" width="8.7109375" style="5" customWidth="1"/>
    <col min="4864" max="4864" width="8.5703125" style="5" customWidth="1"/>
    <col min="4865" max="4865" width="11.85546875" style="5" customWidth="1"/>
    <col min="4866" max="4866" width="15.140625" style="5" customWidth="1"/>
    <col min="4867" max="4867" width="8.7109375" style="5" customWidth="1"/>
    <col min="4868" max="4868" width="8" style="5" customWidth="1"/>
    <col min="4869" max="4869" width="12.28515625" style="5" customWidth="1"/>
    <col min="4870" max="4870" width="13.5703125" style="5" customWidth="1"/>
    <col min="4871" max="4871" width="15.28515625" style="5" bestFit="1" customWidth="1"/>
    <col min="4872" max="4872" width="14.28515625" style="5" bestFit="1" customWidth="1"/>
    <col min="4873" max="4873" width="11.5703125" style="5" bestFit="1" customWidth="1"/>
    <col min="4874" max="5107" width="11" style="5"/>
    <col min="5108" max="5108" width="14.42578125" style="5" customWidth="1"/>
    <col min="5109" max="5109" width="4.42578125" style="5" customWidth="1"/>
    <col min="5110" max="5110" width="29.140625" style="5" customWidth="1"/>
    <col min="5111" max="5111" width="9.28515625" style="5" customWidth="1"/>
    <col min="5112" max="5112" width="8" style="5" customWidth="1"/>
    <col min="5113" max="5113" width="11" style="5" customWidth="1"/>
    <col min="5114" max="5114" width="13.42578125" style="5" customWidth="1"/>
    <col min="5115" max="5115" width="9" style="5" customWidth="1"/>
    <col min="5116" max="5116" width="8.140625" style="5" customWidth="1"/>
    <col min="5117" max="5117" width="11.85546875" style="5" customWidth="1"/>
    <col min="5118" max="5118" width="12" style="5" customWidth="1"/>
    <col min="5119" max="5119" width="8.7109375" style="5" customWidth="1"/>
    <col min="5120" max="5120" width="8.5703125" style="5" customWidth="1"/>
    <col min="5121" max="5121" width="11.85546875" style="5" customWidth="1"/>
    <col min="5122" max="5122" width="15.140625" style="5" customWidth="1"/>
    <col min="5123" max="5123" width="8.7109375" style="5" customWidth="1"/>
    <col min="5124" max="5124" width="8" style="5" customWidth="1"/>
    <col min="5125" max="5125" width="12.28515625" style="5" customWidth="1"/>
    <col min="5126" max="5126" width="13.5703125" style="5" customWidth="1"/>
    <col min="5127" max="5127" width="15.28515625" style="5" bestFit="1" customWidth="1"/>
    <col min="5128" max="5128" width="14.28515625" style="5" bestFit="1" customWidth="1"/>
    <col min="5129" max="5129" width="11.5703125" style="5" bestFit="1" customWidth="1"/>
    <col min="5130" max="5363" width="11" style="5"/>
    <col min="5364" max="5364" width="14.42578125" style="5" customWidth="1"/>
    <col min="5365" max="5365" width="4.42578125" style="5" customWidth="1"/>
    <col min="5366" max="5366" width="29.140625" style="5" customWidth="1"/>
    <col min="5367" max="5367" width="9.28515625" style="5" customWidth="1"/>
    <col min="5368" max="5368" width="8" style="5" customWidth="1"/>
    <col min="5369" max="5369" width="11" style="5" customWidth="1"/>
    <col min="5370" max="5370" width="13.42578125" style="5" customWidth="1"/>
    <col min="5371" max="5371" width="9" style="5" customWidth="1"/>
    <col min="5372" max="5372" width="8.140625" style="5" customWidth="1"/>
    <col min="5373" max="5373" width="11.85546875" style="5" customWidth="1"/>
    <col min="5374" max="5374" width="12" style="5" customWidth="1"/>
    <col min="5375" max="5375" width="8.7109375" style="5" customWidth="1"/>
    <col min="5376" max="5376" width="8.5703125" style="5" customWidth="1"/>
    <col min="5377" max="5377" width="11.85546875" style="5" customWidth="1"/>
    <col min="5378" max="5378" width="15.140625" style="5" customWidth="1"/>
    <col min="5379" max="5379" width="8.7109375" style="5" customWidth="1"/>
    <col min="5380" max="5380" width="8" style="5" customWidth="1"/>
    <col min="5381" max="5381" width="12.28515625" style="5" customWidth="1"/>
    <col min="5382" max="5382" width="13.5703125" style="5" customWidth="1"/>
    <col min="5383" max="5383" width="15.28515625" style="5" bestFit="1" customWidth="1"/>
    <col min="5384" max="5384" width="14.28515625" style="5" bestFit="1" customWidth="1"/>
    <col min="5385" max="5385" width="11.5703125" style="5" bestFit="1" customWidth="1"/>
    <col min="5386" max="5619" width="11" style="5"/>
    <col min="5620" max="5620" width="14.42578125" style="5" customWidth="1"/>
    <col min="5621" max="5621" width="4.42578125" style="5" customWidth="1"/>
    <col min="5622" max="5622" width="29.140625" style="5" customWidth="1"/>
    <col min="5623" max="5623" width="9.28515625" style="5" customWidth="1"/>
    <col min="5624" max="5624" width="8" style="5" customWidth="1"/>
    <col min="5625" max="5625" width="11" style="5" customWidth="1"/>
    <col min="5626" max="5626" width="13.42578125" style="5" customWidth="1"/>
    <col min="5627" max="5627" width="9" style="5" customWidth="1"/>
    <col min="5628" max="5628" width="8.140625" style="5" customWidth="1"/>
    <col min="5629" max="5629" width="11.85546875" style="5" customWidth="1"/>
    <col min="5630" max="5630" width="12" style="5" customWidth="1"/>
    <col min="5631" max="5631" width="8.7109375" style="5" customWidth="1"/>
    <col min="5632" max="5632" width="8.5703125" style="5" customWidth="1"/>
    <col min="5633" max="5633" width="11.85546875" style="5" customWidth="1"/>
    <col min="5634" max="5634" width="15.140625" style="5" customWidth="1"/>
    <col min="5635" max="5635" width="8.7109375" style="5" customWidth="1"/>
    <col min="5636" max="5636" width="8" style="5" customWidth="1"/>
    <col min="5637" max="5637" width="12.28515625" style="5" customWidth="1"/>
    <col min="5638" max="5638" width="13.5703125" style="5" customWidth="1"/>
    <col min="5639" max="5639" width="15.28515625" style="5" bestFit="1" customWidth="1"/>
    <col min="5640" max="5640" width="14.28515625" style="5" bestFit="1" customWidth="1"/>
    <col min="5641" max="5641" width="11.5703125" style="5" bestFit="1" customWidth="1"/>
    <col min="5642" max="5875" width="11" style="5"/>
    <col min="5876" max="5876" width="14.42578125" style="5" customWidth="1"/>
    <col min="5877" max="5877" width="4.42578125" style="5" customWidth="1"/>
    <col min="5878" max="5878" width="29.140625" style="5" customWidth="1"/>
    <col min="5879" max="5879" width="9.28515625" style="5" customWidth="1"/>
    <col min="5880" max="5880" width="8" style="5" customWidth="1"/>
    <col min="5881" max="5881" width="11" style="5" customWidth="1"/>
    <col min="5882" max="5882" width="13.42578125" style="5" customWidth="1"/>
    <col min="5883" max="5883" width="9" style="5" customWidth="1"/>
    <col min="5884" max="5884" width="8.140625" style="5" customWidth="1"/>
    <col min="5885" max="5885" width="11.85546875" style="5" customWidth="1"/>
    <col min="5886" max="5886" width="12" style="5" customWidth="1"/>
    <col min="5887" max="5887" width="8.7109375" style="5" customWidth="1"/>
    <col min="5888" max="5888" width="8.5703125" style="5" customWidth="1"/>
    <col min="5889" max="5889" width="11.85546875" style="5" customWidth="1"/>
    <col min="5890" max="5890" width="15.140625" style="5" customWidth="1"/>
    <col min="5891" max="5891" width="8.7109375" style="5" customWidth="1"/>
    <col min="5892" max="5892" width="8" style="5" customWidth="1"/>
    <col min="5893" max="5893" width="12.28515625" style="5" customWidth="1"/>
    <col min="5894" max="5894" width="13.5703125" style="5" customWidth="1"/>
    <col min="5895" max="5895" width="15.28515625" style="5" bestFit="1" customWidth="1"/>
    <col min="5896" max="5896" width="14.28515625" style="5" bestFit="1" customWidth="1"/>
    <col min="5897" max="5897" width="11.5703125" style="5" bestFit="1" customWidth="1"/>
    <col min="5898" max="6131" width="11" style="5"/>
    <col min="6132" max="6132" width="14.42578125" style="5" customWidth="1"/>
    <col min="6133" max="6133" width="4.42578125" style="5" customWidth="1"/>
    <col min="6134" max="6134" width="29.140625" style="5" customWidth="1"/>
    <col min="6135" max="6135" width="9.28515625" style="5" customWidth="1"/>
    <col min="6136" max="6136" width="8" style="5" customWidth="1"/>
    <col min="6137" max="6137" width="11" style="5" customWidth="1"/>
    <col min="6138" max="6138" width="13.42578125" style="5" customWidth="1"/>
    <col min="6139" max="6139" width="9" style="5" customWidth="1"/>
    <col min="6140" max="6140" width="8.140625" style="5" customWidth="1"/>
    <col min="6141" max="6141" width="11.85546875" style="5" customWidth="1"/>
    <col min="6142" max="6142" width="12" style="5" customWidth="1"/>
    <col min="6143" max="6143" width="8.7109375" style="5" customWidth="1"/>
    <col min="6144" max="6144" width="8.5703125" style="5" customWidth="1"/>
    <col min="6145" max="6145" width="11.85546875" style="5" customWidth="1"/>
    <col min="6146" max="6146" width="15.140625" style="5" customWidth="1"/>
    <col min="6147" max="6147" width="8.7109375" style="5" customWidth="1"/>
    <col min="6148" max="6148" width="8" style="5" customWidth="1"/>
    <col min="6149" max="6149" width="12.28515625" style="5" customWidth="1"/>
    <col min="6150" max="6150" width="13.5703125" style="5" customWidth="1"/>
    <col min="6151" max="6151" width="15.28515625" style="5" bestFit="1" customWidth="1"/>
    <col min="6152" max="6152" width="14.28515625" style="5" bestFit="1" customWidth="1"/>
    <col min="6153" max="6153" width="11.5703125" style="5" bestFit="1" customWidth="1"/>
    <col min="6154" max="6387" width="11" style="5"/>
    <col min="6388" max="6388" width="14.42578125" style="5" customWidth="1"/>
    <col min="6389" max="6389" width="4.42578125" style="5" customWidth="1"/>
    <col min="6390" max="6390" width="29.140625" style="5" customWidth="1"/>
    <col min="6391" max="6391" width="9.28515625" style="5" customWidth="1"/>
    <col min="6392" max="6392" width="8" style="5" customWidth="1"/>
    <col min="6393" max="6393" width="11" style="5" customWidth="1"/>
    <col min="6394" max="6394" width="13.42578125" style="5" customWidth="1"/>
    <col min="6395" max="6395" width="9" style="5" customWidth="1"/>
    <col min="6396" max="6396" width="8.140625" style="5" customWidth="1"/>
    <col min="6397" max="6397" width="11.85546875" style="5" customWidth="1"/>
    <col min="6398" max="6398" width="12" style="5" customWidth="1"/>
    <col min="6399" max="6399" width="8.7109375" style="5" customWidth="1"/>
    <col min="6400" max="6400" width="8.5703125" style="5" customWidth="1"/>
    <col min="6401" max="6401" width="11.85546875" style="5" customWidth="1"/>
    <col min="6402" max="6402" width="15.140625" style="5" customWidth="1"/>
    <col min="6403" max="6403" width="8.7109375" style="5" customWidth="1"/>
    <col min="6404" max="6404" width="8" style="5" customWidth="1"/>
    <col min="6405" max="6405" width="12.28515625" style="5" customWidth="1"/>
    <col min="6406" max="6406" width="13.5703125" style="5" customWidth="1"/>
    <col min="6407" max="6407" width="15.28515625" style="5" bestFit="1" customWidth="1"/>
    <col min="6408" max="6408" width="14.28515625" style="5" bestFit="1" customWidth="1"/>
    <col min="6409" max="6409" width="11.5703125" style="5" bestFit="1" customWidth="1"/>
    <col min="6410" max="6643" width="11" style="5"/>
    <col min="6644" max="6644" width="14.42578125" style="5" customWidth="1"/>
    <col min="6645" max="6645" width="4.42578125" style="5" customWidth="1"/>
    <col min="6646" max="6646" width="29.140625" style="5" customWidth="1"/>
    <col min="6647" max="6647" width="9.28515625" style="5" customWidth="1"/>
    <col min="6648" max="6648" width="8" style="5" customWidth="1"/>
    <col min="6649" max="6649" width="11" style="5" customWidth="1"/>
    <col min="6650" max="6650" width="13.42578125" style="5" customWidth="1"/>
    <col min="6651" max="6651" width="9" style="5" customWidth="1"/>
    <col min="6652" max="6652" width="8.140625" style="5" customWidth="1"/>
    <col min="6653" max="6653" width="11.85546875" style="5" customWidth="1"/>
    <col min="6654" max="6654" width="12" style="5" customWidth="1"/>
    <col min="6655" max="6655" width="8.7109375" style="5" customWidth="1"/>
    <col min="6656" max="6656" width="8.5703125" style="5" customWidth="1"/>
    <col min="6657" max="6657" width="11.85546875" style="5" customWidth="1"/>
    <col min="6658" max="6658" width="15.140625" style="5" customWidth="1"/>
    <col min="6659" max="6659" width="8.7109375" style="5" customWidth="1"/>
    <col min="6660" max="6660" width="8" style="5" customWidth="1"/>
    <col min="6661" max="6661" width="12.28515625" style="5" customWidth="1"/>
    <col min="6662" max="6662" width="13.5703125" style="5" customWidth="1"/>
    <col min="6663" max="6663" width="15.28515625" style="5" bestFit="1" customWidth="1"/>
    <col min="6664" max="6664" width="14.28515625" style="5" bestFit="1" customWidth="1"/>
    <col min="6665" max="6665" width="11.5703125" style="5" bestFit="1" customWidth="1"/>
    <col min="6666" max="6899" width="11" style="5"/>
    <col min="6900" max="6900" width="14.42578125" style="5" customWidth="1"/>
    <col min="6901" max="6901" width="4.42578125" style="5" customWidth="1"/>
    <col min="6902" max="6902" width="29.140625" style="5" customWidth="1"/>
    <col min="6903" max="6903" width="9.28515625" style="5" customWidth="1"/>
    <col min="6904" max="6904" width="8" style="5" customWidth="1"/>
    <col min="6905" max="6905" width="11" style="5" customWidth="1"/>
    <col min="6906" max="6906" width="13.42578125" style="5" customWidth="1"/>
    <col min="6907" max="6907" width="9" style="5" customWidth="1"/>
    <col min="6908" max="6908" width="8.140625" style="5" customWidth="1"/>
    <col min="6909" max="6909" width="11.85546875" style="5" customWidth="1"/>
    <col min="6910" max="6910" width="12" style="5" customWidth="1"/>
    <col min="6911" max="6911" width="8.7109375" style="5" customWidth="1"/>
    <col min="6912" max="6912" width="8.5703125" style="5" customWidth="1"/>
    <col min="6913" max="6913" width="11.85546875" style="5" customWidth="1"/>
    <col min="6914" max="6914" width="15.140625" style="5" customWidth="1"/>
    <col min="6915" max="6915" width="8.7109375" style="5" customWidth="1"/>
    <col min="6916" max="6916" width="8" style="5" customWidth="1"/>
    <col min="6917" max="6917" width="12.28515625" style="5" customWidth="1"/>
    <col min="6918" max="6918" width="13.5703125" style="5" customWidth="1"/>
    <col min="6919" max="6919" width="15.28515625" style="5" bestFit="1" customWidth="1"/>
    <col min="6920" max="6920" width="14.28515625" style="5" bestFit="1" customWidth="1"/>
    <col min="6921" max="6921" width="11.5703125" style="5" bestFit="1" customWidth="1"/>
    <col min="6922" max="7155" width="11" style="5"/>
    <col min="7156" max="7156" width="14.42578125" style="5" customWidth="1"/>
    <col min="7157" max="7157" width="4.42578125" style="5" customWidth="1"/>
    <col min="7158" max="7158" width="29.140625" style="5" customWidth="1"/>
    <col min="7159" max="7159" width="9.28515625" style="5" customWidth="1"/>
    <col min="7160" max="7160" width="8" style="5" customWidth="1"/>
    <col min="7161" max="7161" width="11" style="5" customWidth="1"/>
    <col min="7162" max="7162" width="13.42578125" style="5" customWidth="1"/>
    <col min="7163" max="7163" width="9" style="5" customWidth="1"/>
    <col min="7164" max="7164" width="8.140625" style="5" customWidth="1"/>
    <col min="7165" max="7165" width="11.85546875" style="5" customWidth="1"/>
    <col min="7166" max="7166" width="12" style="5" customWidth="1"/>
    <col min="7167" max="7167" width="8.7109375" style="5" customWidth="1"/>
    <col min="7168" max="7168" width="8.5703125" style="5" customWidth="1"/>
    <col min="7169" max="7169" width="11.85546875" style="5" customWidth="1"/>
    <col min="7170" max="7170" width="15.140625" style="5" customWidth="1"/>
    <col min="7171" max="7171" width="8.7109375" style="5" customWidth="1"/>
    <col min="7172" max="7172" width="8" style="5" customWidth="1"/>
    <col min="7173" max="7173" width="12.28515625" style="5" customWidth="1"/>
    <col min="7174" max="7174" width="13.5703125" style="5" customWidth="1"/>
    <col min="7175" max="7175" width="15.28515625" style="5" bestFit="1" customWidth="1"/>
    <col min="7176" max="7176" width="14.28515625" style="5" bestFit="1" customWidth="1"/>
    <col min="7177" max="7177" width="11.5703125" style="5" bestFit="1" customWidth="1"/>
    <col min="7178" max="7411" width="11" style="5"/>
    <col min="7412" max="7412" width="14.42578125" style="5" customWidth="1"/>
    <col min="7413" max="7413" width="4.42578125" style="5" customWidth="1"/>
    <col min="7414" max="7414" width="29.140625" style="5" customWidth="1"/>
    <col min="7415" max="7415" width="9.28515625" style="5" customWidth="1"/>
    <col min="7416" max="7416" width="8" style="5" customWidth="1"/>
    <col min="7417" max="7417" width="11" style="5" customWidth="1"/>
    <col min="7418" max="7418" width="13.42578125" style="5" customWidth="1"/>
    <col min="7419" max="7419" width="9" style="5" customWidth="1"/>
    <col min="7420" max="7420" width="8.140625" style="5" customWidth="1"/>
    <col min="7421" max="7421" width="11.85546875" style="5" customWidth="1"/>
    <col min="7422" max="7422" width="12" style="5" customWidth="1"/>
    <col min="7423" max="7423" width="8.7109375" style="5" customWidth="1"/>
    <col min="7424" max="7424" width="8.5703125" style="5" customWidth="1"/>
    <col min="7425" max="7425" width="11.85546875" style="5" customWidth="1"/>
    <col min="7426" max="7426" width="15.140625" style="5" customWidth="1"/>
    <col min="7427" max="7427" width="8.7109375" style="5" customWidth="1"/>
    <col min="7428" max="7428" width="8" style="5" customWidth="1"/>
    <col min="7429" max="7429" width="12.28515625" style="5" customWidth="1"/>
    <col min="7430" max="7430" width="13.5703125" style="5" customWidth="1"/>
    <col min="7431" max="7431" width="15.28515625" style="5" bestFit="1" customWidth="1"/>
    <col min="7432" max="7432" width="14.28515625" style="5" bestFit="1" customWidth="1"/>
    <col min="7433" max="7433" width="11.5703125" style="5" bestFit="1" customWidth="1"/>
    <col min="7434" max="7667" width="11" style="5"/>
    <col min="7668" max="7668" width="14.42578125" style="5" customWidth="1"/>
    <col min="7669" max="7669" width="4.42578125" style="5" customWidth="1"/>
    <col min="7670" max="7670" width="29.140625" style="5" customWidth="1"/>
    <col min="7671" max="7671" width="9.28515625" style="5" customWidth="1"/>
    <col min="7672" max="7672" width="8" style="5" customWidth="1"/>
    <col min="7673" max="7673" width="11" style="5" customWidth="1"/>
    <col min="7674" max="7674" width="13.42578125" style="5" customWidth="1"/>
    <col min="7675" max="7675" width="9" style="5" customWidth="1"/>
    <col min="7676" max="7676" width="8.140625" style="5" customWidth="1"/>
    <col min="7677" max="7677" width="11.85546875" style="5" customWidth="1"/>
    <col min="7678" max="7678" width="12" style="5" customWidth="1"/>
    <col min="7679" max="7679" width="8.7109375" style="5" customWidth="1"/>
    <col min="7680" max="7680" width="8.5703125" style="5" customWidth="1"/>
    <col min="7681" max="7681" width="11.85546875" style="5" customWidth="1"/>
    <col min="7682" max="7682" width="15.140625" style="5" customWidth="1"/>
    <col min="7683" max="7683" width="8.7109375" style="5" customWidth="1"/>
    <col min="7684" max="7684" width="8" style="5" customWidth="1"/>
    <col min="7685" max="7685" width="12.28515625" style="5" customWidth="1"/>
    <col min="7686" max="7686" width="13.5703125" style="5" customWidth="1"/>
    <col min="7687" max="7687" width="15.28515625" style="5" bestFit="1" customWidth="1"/>
    <col min="7688" max="7688" width="14.28515625" style="5" bestFit="1" customWidth="1"/>
    <col min="7689" max="7689" width="11.5703125" style="5" bestFit="1" customWidth="1"/>
    <col min="7690" max="7923" width="11" style="5"/>
    <col min="7924" max="7924" width="14.42578125" style="5" customWidth="1"/>
    <col min="7925" max="7925" width="4.42578125" style="5" customWidth="1"/>
    <col min="7926" max="7926" width="29.140625" style="5" customWidth="1"/>
    <col min="7927" max="7927" width="9.28515625" style="5" customWidth="1"/>
    <col min="7928" max="7928" width="8" style="5" customWidth="1"/>
    <col min="7929" max="7929" width="11" style="5" customWidth="1"/>
    <col min="7930" max="7930" width="13.42578125" style="5" customWidth="1"/>
    <col min="7931" max="7931" width="9" style="5" customWidth="1"/>
    <col min="7932" max="7932" width="8.140625" style="5" customWidth="1"/>
    <col min="7933" max="7933" width="11.85546875" style="5" customWidth="1"/>
    <col min="7934" max="7934" width="12" style="5" customWidth="1"/>
    <col min="7935" max="7935" width="8.7109375" style="5" customWidth="1"/>
    <col min="7936" max="7936" width="8.5703125" style="5" customWidth="1"/>
    <col min="7937" max="7937" width="11.85546875" style="5" customWidth="1"/>
    <col min="7938" max="7938" width="15.140625" style="5" customWidth="1"/>
    <col min="7939" max="7939" width="8.7109375" style="5" customWidth="1"/>
    <col min="7940" max="7940" width="8" style="5" customWidth="1"/>
    <col min="7941" max="7941" width="12.28515625" style="5" customWidth="1"/>
    <col min="7942" max="7942" width="13.5703125" style="5" customWidth="1"/>
    <col min="7943" max="7943" width="15.28515625" style="5" bestFit="1" customWidth="1"/>
    <col min="7944" max="7944" width="14.28515625" style="5" bestFit="1" customWidth="1"/>
    <col min="7945" max="7945" width="11.5703125" style="5" bestFit="1" customWidth="1"/>
    <col min="7946" max="8179" width="11" style="5"/>
    <col min="8180" max="8180" width="14.42578125" style="5" customWidth="1"/>
    <col min="8181" max="8181" width="4.42578125" style="5" customWidth="1"/>
    <col min="8182" max="8182" width="29.140625" style="5" customWidth="1"/>
    <col min="8183" max="8183" width="9.28515625" style="5" customWidth="1"/>
    <col min="8184" max="8184" width="8" style="5" customWidth="1"/>
    <col min="8185" max="8185" width="11" style="5" customWidth="1"/>
    <col min="8186" max="8186" width="13.42578125" style="5" customWidth="1"/>
    <col min="8187" max="8187" width="9" style="5" customWidth="1"/>
    <col min="8188" max="8188" width="8.140625" style="5" customWidth="1"/>
    <col min="8189" max="8189" width="11.85546875" style="5" customWidth="1"/>
    <col min="8190" max="8190" width="12" style="5" customWidth="1"/>
    <col min="8191" max="8191" width="8.7109375" style="5" customWidth="1"/>
    <col min="8192" max="8192" width="8.5703125" style="5" customWidth="1"/>
    <col min="8193" max="8193" width="11.85546875" style="5" customWidth="1"/>
    <col min="8194" max="8194" width="15.140625" style="5" customWidth="1"/>
    <col min="8195" max="8195" width="8.7109375" style="5" customWidth="1"/>
    <col min="8196" max="8196" width="8" style="5" customWidth="1"/>
    <col min="8197" max="8197" width="12.28515625" style="5" customWidth="1"/>
    <col min="8198" max="8198" width="13.5703125" style="5" customWidth="1"/>
    <col min="8199" max="8199" width="15.28515625" style="5" bestFit="1" customWidth="1"/>
    <col min="8200" max="8200" width="14.28515625" style="5" bestFit="1" customWidth="1"/>
    <col min="8201" max="8201" width="11.5703125" style="5" bestFit="1" customWidth="1"/>
    <col min="8202" max="8435" width="11" style="5"/>
    <col min="8436" max="8436" width="14.42578125" style="5" customWidth="1"/>
    <col min="8437" max="8437" width="4.42578125" style="5" customWidth="1"/>
    <col min="8438" max="8438" width="29.140625" style="5" customWidth="1"/>
    <col min="8439" max="8439" width="9.28515625" style="5" customWidth="1"/>
    <col min="8440" max="8440" width="8" style="5" customWidth="1"/>
    <col min="8441" max="8441" width="11" style="5" customWidth="1"/>
    <col min="8442" max="8442" width="13.42578125" style="5" customWidth="1"/>
    <col min="8443" max="8443" width="9" style="5" customWidth="1"/>
    <col min="8444" max="8444" width="8.140625" style="5" customWidth="1"/>
    <col min="8445" max="8445" width="11.85546875" style="5" customWidth="1"/>
    <col min="8446" max="8446" width="12" style="5" customWidth="1"/>
    <col min="8447" max="8447" width="8.7109375" style="5" customWidth="1"/>
    <col min="8448" max="8448" width="8.5703125" style="5" customWidth="1"/>
    <col min="8449" max="8449" width="11.85546875" style="5" customWidth="1"/>
    <col min="8450" max="8450" width="15.140625" style="5" customWidth="1"/>
    <col min="8451" max="8451" width="8.7109375" style="5" customWidth="1"/>
    <col min="8452" max="8452" width="8" style="5" customWidth="1"/>
    <col min="8453" max="8453" width="12.28515625" style="5" customWidth="1"/>
    <col min="8454" max="8454" width="13.5703125" style="5" customWidth="1"/>
    <col min="8455" max="8455" width="15.28515625" style="5" bestFit="1" customWidth="1"/>
    <col min="8456" max="8456" width="14.28515625" style="5" bestFit="1" customWidth="1"/>
    <col min="8457" max="8457" width="11.5703125" style="5" bestFit="1" customWidth="1"/>
    <col min="8458" max="8691" width="11" style="5"/>
    <col min="8692" max="8692" width="14.42578125" style="5" customWidth="1"/>
    <col min="8693" max="8693" width="4.42578125" style="5" customWidth="1"/>
    <col min="8694" max="8694" width="29.140625" style="5" customWidth="1"/>
    <col min="8695" max="8695" width="9.28515625" style="5" customWidth="1"/>
    <col min="8696" max="8696" width="8" style="5" customWidth="1"/>
    <col min="8697" max="8697" width="11" style="5" customWidth="1"/>
    <col min="8698" max="8698" width="13.42578125" style="5" customWidth="1"/>
    <col min="8699" max="8699" width="9" style="5" customWidth="1"/>
    <col min="8700" max="8700" width="8.140625" style="5" customWidth="1"/>
    <col min="8701" max="8701" width="11.85546875" style="5" customWidth="1"/>
    <col min="8702" max="8702" width="12" style="5" customWidth="1"/>
    <col min="8703" max="8703" width="8.7109375" style="5" customWidth="1"/>
    <col min="8704" max="8704" width="8.5703125" style="5" customWidth="1"/>
    <col min="8705" max="8705" width="11.85546875" style="5" customWidth="1"/>
    <col min="8706" max="8706" width="15.140625" style="5" customWidth="1"/>
    <col min="8707" max="8707" width="8.7109375" style="5" customWidth="1"/>
    <col min="8708" max="8708" width="8" style="5" customWidth="1"/>
    <col min="8709" max="8709" width="12.28515625" style="5" customWidth="1"/>
    <col min="8710" max="8710" width="13.5703125" style="5" customWidth="1"/>
    <col min="8711" max="8711" width="15.28515625" style="5" bestFit="1" customWidth="1"/>
    <col min="8712" max="8712" width="14.28515625" style="5" bestFit="1" customWidth="1"/>
    <col min="8713" max="8713" width="11.5703125" style="5" bestFit="1" customWidth="1"/>
    <col min="8714" max="8947" width="11" style="5"/>
    <col min="8948" max="8948" width="14.42578125" style="5" customWidth="1"/>
    <col min="8949" max="8949" width="4.42578125" style="5" customWidth="1"/>
    <col min="8950" max="8950" width="29.140625" style="5" customWidth="1"/>
    <col min="8951" max="8951" width="9.28515625" style="5" customWidth="1"/>
    <col min="8952" max="8952" width="8" style="5" customWidth="1"/>
    <col min="8953" max="8953" width="11" style="5" customWidth="1"/>
    <col min="8954" max="8954" width="13.42578125" style="5" customWidth="1"/>
    <col min="8955" max="8955" width="9" style="5" customWidth="1"/>
    <col min="8956" max="8956" width="8.140625" style="5" customWidth="1"/>
    <col min="8957" max="8957" width="11.85546875" style="5" customWidth="1"/>
    <col min="8958" max="8958" width="12" style="5" customWidth="1"/>
    <col min="8959" max="8959" width="8.7109375" style="5" customWidth="1"/>
    <col min="8960" max="8960" width="8.5703125" style="5" customWidth="1"/>
    <col min="8961" max="8961" width="11.85546875" style="5" customWidth="1"/>
    <col min="8962" max="8962" width="15.140625" style="5" customWidth="1"/>
    <col min="8963" max="8963" width="8.7109375" style="5" customWidth="1"/>
    <col min="8964" max="8964" width="8" style="5" customWidth="1"/>
    <col min="8965" max="8965" width="12.28515625" style="5" customWidth="1"/>
    <col min="8966" max="8966" width="13.5703125" style="5" customWidth="1"/>
    <col min="8967" max="8967" width="15.28515625" style="5" bestFit="1" customWidth="1"/>
    <col min="8968" max="8968" width="14.28515625" style="5" bestFit="1" customWidth="1"/>
    <col min="8969" max="8969" width="11.5703125" style="5" bestFit="1" customWidth="1"/>
    <col min="8970" max="9203" width="11" style="5"/>
    <col min="9204" max="9204" width="14.42578125" style="5" customWidth="1"/>
    <col min="9205" max="9205" width="4.42578125" style="5" customWidth="1"/>
    <col min="9206" max="9206" width="29.140625" style="5" customWidth="1"/>
    <col min="9207" max="9207" width="9.28515625" style="5" customWidth="1"/>
    <col min="9208" max="9208" width="8" style="5" customWidth="1"/>
    <col min="9209" max="9209" width="11" style="5" customWidth="1"/>
    <col min="9210" max="9210" width="13.42578125" style="5" customWidth="1"/>
    <col min="9211" max="9211" width="9" style="5" customWidth="1"/>
    <col min="9212" max="9212" width="8.140625" style="5" customWidth="1"/>
    <col min="9213" max="9213" width="11.85546875" style="5" customWidth="1"/>
    <col min="9214" max="9214" width="12" style="5" customWidth="1"/>
    <col min="9215" max="9215" width="8.7109375" style="5" customWidth="1"/>
    <col min="9216" max="9216" width="8.5703125" style="5" customWidth="1"/>
    <col min="9217" max="9217" width="11.85546875" style="5" customWidth="1"/>
    <col min="9218" max="9218" width="15.140625" style="5" customWidth="1"/>
    <col min="9219" max="9219" width="8.7109375" style="5" customWidth="1"/>
    <col min="9220" max="9220" width="8" style="5" customWidth="1"/>
    <col min="9221" max="9221" width="12.28515625" style="5" customWidth="1"/>
    <col min="9222" max="9222" width="13.5703125" style="5" customWidth="1"/>
    <col min="9223" max="9223" width="15.28515625" style="5" bestFit="1" customWidth="1"/>
    <col min="9224" max="9224" width="14.28515625" style="5" bestFit="1" customWidth="1"/>
    <col min="9225" max="9225" width="11.5703125" style="5" bestFit="1" customWidth="1"/>
    <col min="9226" max="9459" width="11" style="5"/>
    <col min="9460" max="9460" width="14.42578125" style="5" customWidth="1"/>
    <col min="9461" max="9461" width="4.42578125" style="5" customWidth="1"/>
    <col min="9462" max="9462" width="29.140625" style="5" customWidth="1"/>
    <col min="9463" max="9463" width="9.28515625" style="5" customWidth="1"/>
    <col min="9464" max="9464" width="8" style="5" customWidth="1"/>
    <col min="9465" max="9465" width="11" style="5" customWidth="1"/>
    <col min="9466" max="9466" width="13.42578125" style="5" customWidth="1"/>
    <col min="9467" max="9467" width="9" style="5" customWidth="1"/>
    <col min="9468" max="9468" width="8.140625" style="5" customWidth="1"/>
    <col min="9469" max="9469" width="11.85546875" style="5" customWidth="1"/>
    <col min="9470" max="9470" width="12" style="5" customWidth="1"/>
    <col min="9471" max="9471" width="8.7109375" style="5" customWidth="1"/>
    <col min="9472" max="9472" width="8.5703125" style="5" customWidth="1"/>
    <col min="9473" max="9473" width="11.85546875" style="5" customWidth="1"/>
    <col min="9474" max="9474" width="15.140625" style="5" customWidth="1"/>
    <col min="9475" max="9475" width="8.7109375" style="5" customWidth="1"/>
    <col min="9476" max="9476" width="8" style="5" customWidth="1"/>
    <col min="9477" max="9477" width="12.28515625" style="5" customWidth="1"/>
    <col min="9478" max="9478" width="13.5703125" style="5" customWidth="1"/>
    <col min="9479" max="9479" width="15.28515625" style="5" bestFit="1" customWidth="1"/>
    <col min="9480" max="9480" width="14.28515625" style="5" bestFit="1" customWidth="1"/>
    <col min="9481" max="9481" width="11.5703125" style="5" bestFit="1" customWidth="1"/>
    <col min="9482" max="9715" width="11" style="5"/>
    <col min="9716" max="9716" width="14.42578125" style="5" customWidth="1"/>
    <col min="9717" max="9717" width="4.42578125" style="5" customWidth="1"/>
    <col min="9718" max="9718" width="29.140625" style="5" customWidth="1"/>
    <col min="9719" max="9719" width="9.28515625" style="5" customWidth="1"/>
    <col min="9720" max="9720" width="8" style="5" customWidth="1"/>
    <col min="9721" max="9721" width="11" style="5" customWidth="1"/>
    <col min="9722" max="9722" width="13.42578125" style="5" customWidth="1"/>
    <col min="9723" max="9723" width="9" style="5" customWidth="1"/>
    <col min="9724" max="9724" width="8.140625" style="5" customWidth="1"/>
    <col min="9725" max="9725" width="11.85546875" style="5" customWidth="1"/>
    <col min="9726" max="9726" width="12" style="5" customWidth="1"/>
    <col min="9727" max="9727" width="8.7109375" style="5" customWidth="1"/>
    <col min="9728" max="9728" width="8.5703125" style="5" customWidth="1"/>
    <col min="9729" max="9729" width="11.85546875" style="5" customWidth="1"/>
    <col min="9730" max="9730" width="15.140625" style="5" customWidth="1"/>
    <col min="9731" max="9731" width="8.7109375" style="5" customWidth="1"/>
    <col min="9732" max="9732" width="8" style="5" customWidth="1"/>
    <col min="9733" max="9733" width="12.28515625" style="5" customWidth="1"/>
    <col min="9734" max="9734" width="13.5703125" style="5" customWidth="1"/>
    <col min="9735" max="9735" width="15.28515625" style="5" bestFit="1" customWidth="1"/>
    <col min="9736" max="9736" width="14.28515625" style="5" bestFit="1" customWidth="1"/>
    <col min="9737" max="9737" width="11.5703125" style="5" bestFit="1" customWidth="1"/>
    <col min="9738" max="9971" width="11" style="5"/>
    <col min="9972" max="9972" width="14.42578125" style="5" customWidth="1"/>
    <col min="9973" max="9973" width="4.42578125" style="5" customWidth="1"/>
    <col min="9974" max="9974" width="29.140625" style="5" customWidth="1"/>
    <col min="9975" max="9975" width="9.28515625" style="5" customWidth="1"/>
    <col min="9976" max="9976" width="8" style="5" customWidth="1"/>
    <col min="9977" max="9977" width="11" style="5" customWidth="1"/>
    <col min="9978" max="9978" width="13.42578125" style="5" customWidth="1"/>
    <col min="9979" max="9979" width="9" style="5" customWidth="1"/>
    <col min="9980" max="9980" width="8.140625" style="5" customWidth="1"/>
    <col min="9981" max="9981" width="11.85546875" style="5" customWidth="1"/>
    <col min="9982" max="9982" width="12" style="5" customWidth="1"/>
    <col min="9983" max="9983" width="8.7109375" style="5" customWidth="1"/>
    <col min="9984" max="9984" width="8.5703125" style="5" customWidth="1"/>
    <col min="9985" max="9985" width="11.85546875" style="5" customWidth="1"/>
    <col min="9986" max="9986" width="15.140625" style="5" customWidth="1"/>
    <col min="9987" max="9987" width="8.7109375" style="5" customWidth="1"/>
    <col min="9988" max="9988" width="8" style="5" customWidth="1"/>
    <col min="9989" max="9989" width="12.28515625" style="5" customWidth="1"/>
    <col min="9990" max="9990" width="13.5703125" style="5" customWidth="1"/>
    <col min="9991" max="9991" width="15.28515625" style="5" bestFit="1" customWidth="1"/>
    <col min="9992" max="9992" width="14.28515625" style="5" bestFit="1" customWidth="1"/>
    <col min="9993" max="9993" width="11.5703125" style="5" bestFit="1" customWidth="1"/>
    <col min="9994" max="10227" width="11" style="5"/>
    <col min="10228" max="10228" width="14.42578125" style="5" customWidth="1"/>
    <col min="10229" max="10229" width="4.42578125" style="5" customWidth="1"/>
    <col min="10230" max="10230" width="29.140625" style="5" customWidth="1"/>
    <col min="10231" max="10231" width="9.28515625" style="5" customWidth="1"/>
    <col min="10232" max="10232" width="8" style="5" customWidth="1"/>
    <col min="10233" max="10233" width="11" style="5" customWidth="1"/>
    <col min="10234" max="10234" width="13.42578125" style="5" customWidth="1"/>
    <col min="10235" max="10235" width="9" style="5" customWidth="1"/>
    <col min="10236" max="10236" width="8.140625" style="5" customWidth="1"/>
    <col min="10237" max="10237" width="11.85546875" style="5" customWidth="1"/>
    <col min="10238" max="10238" width="12" style="5" customWidth="1"/>
    <col min="10239" max="10239" width="8.7109375" style="5" customWidth="1"/>
    <col min="10240" max="10240" width="8.5703125" style="5" customWidth="1"/>
    <col min="10241" max="10241" width="11.85546875" style="5" customWidth="1"/>
    <col min="10242" max="10242" width="15.140625" style="5" customWidth="1"/>
    <col min="10243" max="10243" width="8.7109375" style="5" customWidth="1"/>
    <col min="10244" max="10244" width="8" style="5" customWidth="1"/>
    <col min="10245" max="10245" width="12.28515625" style="5" customWidth="1"/>
    <col min="10246" max="10246" width="13.5703125" style="5" customWidth="1"/>
    <col min="10247" max="10247" width="15.28515625" style="5" bestFit="1" customWidth="1"/>
    <col min="10248" max="10248" width="14.28515625" style="5" bestFit="1" customWidth="1"/>
    <col min="10249" max="10249" width="11.5703125" style="5" bestFit="1" customWidth="1"/>
    <col min="10250" max="10483" width="11" style="5"/>
    <col min="10484" max="10484" width="14.42578125" style="5" customWidth="1"/>
    <col min="10485" max="10485" width="4.42578125" style="5" customWidth="1"/>
    <col min="10486" max="10486" width="29.140625" style="5" customWidth="1"/>
    <col min="10487" max="10487" width="9.28515625" style="5" customWidth="1"/>
    <col min="10488" max="10488" width="8" style="5" customWidth="1"/>
    <col min="10489" max="10489" width="11" style="5" customWidth="1"/>
    <col min="10490" max="10490" width="13.42578125" style="5" customWidth="1"/>
    <col min="10491" max="10491" width="9" style="5" customWidth="1"/>
    <col min="10492" max="10492" width="8.140625" style="5" customWidth="1"/>
    <col min="10493" max="10493" width="11.85546875" style="5" customWidth="1"/>
    <col min="10494" max="10494" width="12" style="5" customWidth="1"/>
    <col min="10495" max="10495" width="8.7109375" style="5" customWidth="1"/>
    <col min="10496" max="10496" width="8.5703125" style="5" customWidth="1"/>
    <col min="10497" max="10497" width="11.85546875" style="5" customWidth="1"/>
    <col min="10498" max="10498" width="15.140625" style="5" customWidth="1"/>
    <col min="10499" max="10499" width="8.7109375" style="5" customWidth="1"/>
    <col min="10500" max="10500" width="8" style="5" customWidth="1"/>
    <col min="10501" max="10501" width="12.28515625" style="5" customWidth="1"/>
    <col min="10502" max="10502" width="13.5703125" style="5" customWidth="1"/>
    <col min="10503" max="10503" width="15.28515625" style="5" bestFit="1" customWidth="1"/>
    <col min="10504" max="10504" width="14.28515625" style="5" bestFit="1" customWidth="1"/>
    <col min="10505" max="10505" width="11.5703125" style="5" bestFit="1" customWidth="1"/>
    <col min="10506" max="10739" width="11" style="5"/>
    <col min="10740" max="10740" width="14.42578125" style="5" customWidth="1"/>
    <col min="10741" max="10741" width="4.42578125" style="5" customWidth="1"/>
    <col min="10742" max="10742" width="29.140625" style="5" customWidth="1"/>
    <col min="10743" max="10743" width="9.28515625" style="5" customWidth="1"/>
    <col min="10744" max="10744" width="8" style="5" customWidth="1"/>
    <col min="10745" max="10745" width="11" style="5" customWidth="1"/>
    <col min="10746" max="10746" width="13.42578125" style="5" customWidth="1"/>
    <col min="10747" max="10747" width="9" style="5" customWidth="1"/>
    <col min="10748" max="10748" width="8.140625" style="5" customWidth="1"/>
    <col min="10749" max="10749" width="11.85546875" style="5" customWidth="1"/>
    <col min="10750" max="10750" width="12" style="5" customWidth="1"/>
    <col min="10751" max="10751" width="8.7109375" style="5" customWidth="1"/>
    <col min="10752" max="10752" width="8.5703125" style="5" customWidth="1"/>
    <col min="10753" max="10753" width="11.85546875" style="5" customWidth="1"/>
    <col min="10754" max="10754" width="15.140625" style="5" customWidth="1"/>
    <col min="10755" max="10755" width="8.7109375" style="5" customWidth="1"/>
    <col min="10756" max="10756" width="8" style="5" customWidth="1"/>
    <col min="10757" max="10757" width="12.28515625" style="5" customWidth="1"/>
    <col min="10758" max="10758" width="13.5703125" style="5" customWidth="1"/>
    <col min="10759" max="10759" width="15.28515625" style="5" bestFit="1" customWidth="1"/>
    <col min="10760" max="10760" width="14.28515625" style="5" bestFit="1" customWidth="1"/>
    <col min="10761" max="10761" width="11.5703125" style="5" bestFit="1" customWidth="1"/>
    <col min="10762" max="10995" width="11" style="5"/>
    <col min="10996" max="10996" width="14.42578125" style="5" customWidth="1"/>
    <col min="10997" max="10997" width="4.42578125" style="5" customWidth="1"/>
    <col min="10998" max="10998" width="29.140625" style="5" customWidth="1"/>
    <col min="10999" max="10999" width="9.28515625" style="5" customWidth="1"/>
    <col min="11000" max="11000" width="8" style="5" customWidth="1"/>
    <col min="11001" max="11001" width="11" style="5" customWidth="1"/>
    <col min="11002" max="11002" width="13.42578125" style="5" customWidth="1"/>
    <col min="11003" max="11003" width="9" style="5" customWidth="1"/>
    <col min="11004" max="11004" width="8.140625" style="5" customWidth="1"/>
    <col min="11005" max="11005" width="11.85546875" style="5" customWidth="1"/>
    <col min="11006" max="11006" width="12" style="5" customWidth="1"/>
    <col min="11007" max="11007" width="8.7109375" style="5" customWidth="1"/>
    <col min="11008" max="11008" width="8.5703125" style="5" customWidth="1"/>
    <col min="11009" max="11009" width="11.85546875" style="5" customWidth="1"/>
    <col min="11010" max="11010" width="15.140625" style="5" customWidth="1"/>
    <col min="11011" max="11011" width="8.7109375" style="5" customWidth="1"/>
    <col min="11012" max="11012" width="8" style="5" customWidth="1"/>
    <col min="11013" max="11013" width="12.28515625" style="5" customWidth="1"/>
    <col min="11014" max="11014" width="13.5703125" style="5" customWidth="1"/>
    <col min="11015" max="11015" width="15.28515625" style="5" bestFit="1" customWidth="1"/>
    <col min="11016" max="11016" width="14.28515625" style="5" bestFit="1" customWidth="1"/>
    <col min="11017" max="11017" width="11.5703125" style="5" bestFit="1" customWidth="1"/>
    <col min="11018" max="11251" width="11" style="5"/>
    <col min="11252" max="11252" width="14.42578125" style="5" customWidth="1"/>
    <col min="11253" max="11253" width="4.42578125" style="5" customWidth="1"/>
    <col min="11254" max="11254" width="29.140625" style="5" customWidth="1"/>
    <col min="11255" max="11255" width="9.28515625" style="5" customWidth="1"/>
    <col min="11256" max="11256" width="8" style="5" customWidth="1"/>
    <col min="11257" max="11257" width="11" style="5" customWidth="1"/>
    <col min="11258" max="11258" width="13.42578125" style="5" customWidth="1"/>
    <col min="11259" max="11259" width="9" style="5" customWidth="1"/>
    <col min="11260" max="11260" width="8.140625" style="5" customWidth="1"/>
    <col min="11261" max="11261" width="11.85546875" style="5" customWidth="1"/>
    <col min="11262" max="11262" width="12" style="5" customWidth="1"/>
    <col min="11263" max="11263" width="8.7109375" style="5" customWidth="1"/>
    <col min="11264" max="11264" width="8.5703125" style="5" customWidth="1"/>
    <col min="11265" max="11265" width="11.85546875" style="5" customWidth="1"/>
    <col min="11266" max="11266" width="15.140625" style="5" customWidth="1"/>
    <col min="11267" max="11267" width="8.7109375" style="5" customWidth="1"/>
    <col min="11268" max="11268" width="8" style="5" customWidth="1"/>
    <col min="11269" max="11269" width="12.28515625" style="5" customWidth="1"/>
    <col min="11270" max="11270" width="13.5703125" style="5" customWidth="1"/>
    <col min="11271" max="11271" width="15.28515625" style="5" bestFit="1" customWidth="1"/>
    <col min="11272" max="11272" width="14.28515625" style="5" bestFit="1" customWidth="1"/>
    <col min="11273" max="11273" width="11.5703125" style="5" bestFit="1" customWidth="1"/>
    <col min="11274" max="11507" width="11" style="5"/>
    <col min="11508" max="11508" width="14.42578125" style="5" customWidth="1"/>
    <col min="11509" max="11509" width="4.42578125" style="5" customWidth="1"/>
    <col min="11510" max="11510" width="29.140625" style="5" customWidth="1"/>
    <col min="11511" max="11511" width="9.28515625" style="5" customWidth="1"/>
    <col min="11512" max="11512" width="8" style="5" customWidth="1"/>
    <col min="11513" max="11513" width="11" style="5" customWidth="1"/>
    <col min="11514" max="11514" width="13.42578125" style="5" customWidth="1"/>
    <col min="11515" max="11515" width="9" style="5" customWidth="1"/>
    <col min="11516" max="11516" width="8.140625" style="5" customWidth="1"/>
    <col min="11517" max="11517" width="11.85546875" style="5" customWidth="1"/>
    <col min="11518" max="11518" width="12" style="5" customWidth="1"/>
    <col min="11519" max="11519" width="8.7109375" style="5" customWidth="1"/>
    <col min="11520" max="11520" width="8.5703125" style="5" customWidth="1"/>
    <col min="11521" max="11521" width="11.85546875" style="5" customWidth="1"/>
    <col min="11522" max="11522" width="15.140625" style="5" customWidth="1"/>
    <col min="11523" max="11523" width="8.7109375" style="5" customWidth="1"/>
    <col min="11524" max="11524" width="8" style="5" customWidth="1"/>
    <col min="11525" max="11525" width="12.28515625" style="5" customWidth="1"/>
    <col min="11526" max="11526" width="13.5703125" style="5" customWidth="1"/>
    <col min="11527" max="11527" width="15.28515625" style="5" bestFit="1" customWidth="1"/>
    <col min="11528" max="11528" width="14.28515625" style="5" bestFit="1" customWidth="1"/>
    <col min="11529" max="11529" width="11.5703125" style="5" bestFit="1" customWidth="1"/>
    <col min="11530" max="11763" width="11" style="5"/>
    <col min="11764" max="11764" width="14.42578125" style="5" customWidth="1"/>
    <col min="11765" max="11765" width="4.42578125" style="5" customWidth="1"/>
    <col min="11766" max="11766" width="29.140625" style="5" customWidth="1"/>
    <col min="11767" max="11767" width="9.28515625" style="5" customWidth="1"/>
    <col min="11768" max="11768" width="8" style="5" customWidth="1"/>
    <col min="11769" max="11769" width="11" style="5" customWidth="1"/>
    <col min="11770" max="11770" width="13.42578125" style="5" customWidth="1"/>
    <col min="11771" max="11771" width="9" style="5" customWidth="1"/>
    <col min="11772" max="11772" width="8.140625" style="5" customWidth="1"/>
    <col min="11773" max="11773" width="11.85546875" style="5" customWidth="1"/>
    <col min="11774" max="11774" width="12" style="5" customWidth="1"/>
    <col min="11775" max="11775" width="8.7109375" style="5" customWidth="1"/>
    <col min="11776" max="11776" width="8.5703125" style="5" customWidth="1"/>
    <col min="11777" max="11777" width="11.85546875" style="5" customWidth="1"/>
    <col min="11778" max="11778" width="15.140625" style="5" customWidth="1"/>
    <col min="11779" max="11779" width="8.7109375" style="5" customWidth="1"/>
    <col min="11780" max="11780" width="8" style="5" customWidth="1"/>
    <col min="11781" max="11781" width="12.28515625" style="5" customWidth="1"/>
    <col min="11782" max="11782" width="13.5703125" style="5" customWidth="1"/>
    <col min="11783" max="11783" width="15.28515625" style="5" bestFit="1" customWidth="1"/>
    <col min="11784" max="11784" width="14.28515625" style="5" bestFit="1" customWidth="1"/>
    <col min="11785" max="11785" width="11.5703125" style="5" bestFit="1" customWidth="1"/>
    <col min="11786" max="12019" width="11" style="5"/>
    <col min="12020" max="12020" width="14.42578125" style="5" customWidth="1"/>
    <col min="12021" max="12021" width="4.42578125" style="5" customWidth="1"/>
    <col min="12022" max="12022" width="29.140625" style="5" customWidth="1"/>
    <col min="12023" max="12023" width="9.28515625" style="5" customWidth="1"/>
    <col min="12024" max="12024" width="8" style="5" customWidth="1"/>
    <col min="12025" max="12025" width="11" style="5" customWidth="1"/>
    <col min="12026" max="12026" width="13.42578125" style="5" customWidth="1"/>
    <col min="12027" max="12027" width="9" style="5" customWidth="1"/>
    <col min="12028" max="12028" width="8.140625" style="5" customWidth="1"/>
    <col min="12029" max="12029" width="11.85546875" style="5" customWidth="1"/>
    <col min="12030" max="12030" width="12" style="5" customWidth="1"/>
    <col min="12031" max="12031" width="8.7109375" style="5" customWidth="1"/>
    <col min="12032" max="12032" width="8.5703125" style="5" customWidth="1"/>
    <col min="12033" max="12033" width="11.85546875" style="5" customWidth="1"/>
    <col min="12034" max="12034" width="15.140625" style="5" customWidth="1"/>
    <col min="12035" max="12035" width="8.7109375" style="5" customWidth="1"/>
    <col min="12036" max="12036" width="8" style="5" customWidth="1"/>
    <col min="12037" max="12037" width="12.28515625" style="5" customWidth="1"/>
    <col min="12038" max="12038" width="13.5703125" style="5" customWidth="1"/>
    <col min="12039" max="12039" width="15.28515625" style="5" bestFit="1" customWidth="1"/>
    <col min="12040" max="12040" width="14.28515625" style="5" bestFit="1" customWidth="1"/>
    <col min="12041" max="12041" width="11.5703125" style="5" bestFit="1" customWidth="1"/>
    <col min="12042" max="12275" width="11" style="5"/>
    <col min="12276" max="12276" width="14.42578125" style="5" customWidth="1"/>
    <col min="12277" max="12277" width="4.42578125" style="5" customWidth="1"/>
    <col min="12278" max="12278" width="29.140625" style="5" customWidth="1"/>
    <col min="12279" max="12279" width="9.28515625" style="5" customWidth="1"/>
    <col min="12280" max="12280" width="8" style="5" customWidth="1"/>
    <col min="12281" max="12281" width="11" style="5" customWidth="1"/>
    <col min="12282" max="12282" width="13.42578125" style="5" customWidth="1"/>
    <col min="12283" max="12283" width="9" style="5" customWidth="1"/>
    <col min="12284" max="12284" width="8.140625" style="5" customWidth="1"/>
    <col min="12285" max="12285" width="11.85546875" style="5" customWidth="1"/>
    <col min="12286" max="12286" width="12" style="5" customWidth="1"/>
    <col min="12287" max="12287" width="8.7109375" style="5" customWidth="1"/>
    <col min="12288" max="12288" width="8.5703125" style="5" customWidth="1"/>
    <col min="12289" max="12289" width="11.85546875" style="5" customWidth="1"/>
    <col min="12290" max="12290" width="15.140625" style="5" customWidth="1"/>
    <col min="12291" max="12291" width="8.7109375" style="5" customWidth="1"/>
    <col min="12292" max="12292" width="8" style="5" customWidth="1"/>
    <col min="12293" max="12293" width="12.28515625" style="5" customWidth="1"/>
    <col min="12294" max="12294" width="13.5703125" style="5" customWidth="1"/>
    <col min="12295" max="12295" width="15.28515625" style="5" bestFit="1" customWidth="1"/>
    <col min="12296" max="12296" width="14.28515625" style="5" bestFit="1" customWidth="1"/>
    <col min="12297" max="12297" width="11.5703125" style="5" bestFit="1" customWidth="1"/>
    <col min="12298" max="12531" width="11" style="5"/>
    <col min="12532" max="12532" width="14.42578125" style="5" customWidth="1"/>
    <col min="12533" max="12533" width="4.42578125" style="5" customWidth="1"/>
    <col min="12534" max="12534" width="29.140625" style="5" customWidth="1"/>
    <col min="12535" max="12535" width="9.28515625" style="5" customWidth="1"/>
    <col min="12536" max="12536" width="8" style="5" customWidth="1"/>
    <col min="12537" max="12537" width="11" style="5" customWidth="1"/>
    <col min="12538" max="12538" width="13.42578125" style="5" customWidth="1"/>
    <col min="12539" max="12539" width="9" style="5" customWidth="1"/>
    <col min="12540" max="12540" width="8.140625" style="5" customWidth="1"/>
    <col min="12541" max="12541" width="11.85546875" style="5" customWidth="1"/>
    <col min="12542" max="12542" width="12" style="5" customWidth="1"/>
    <col min="12543" max="12543" width="8.7109375" style="5" customWidth="1"/>
    <col min="12544" max="12544" width="8.5703125" style="5" customWidth="1"/>
    <col min="12545" max="12545" width="11.85546875" style="5" customWidth="1"/>
    <col min="12546" max="12546" width="15.140625" style="5" customWidth="1"/>
    <col min="12547" max="12547" width="8.7109375" style="5" customWidth="1"/>
    <col min="12548" max="12548" width="8" style="5" customWidth="1"/>
    <col min="12549" max="12549" width="12.28515625" style="5" customWidth="1"/>
    <col min="12550" max="12550" width="13.5703125" style="5" customWidth="1"/>
    <col min="12551" max="12551" width="15.28515625" style="5" bestFit="1" customWidth="1"/>
    <col min="12552" max="12552" width="14.28515625" style="5" bestFit="1" customWidth="1"/>
    <col min="12553" max="12553" width="11.5703125" style="5" bestFit="1" customWidth="1"/>
    <col min="12554" max="12787" width="11" style="5"/>
    <col min="12788" max="12788" width="14.42578125" style="5" customWidth="1"/>
    <col min="12789" max="12789" width="4.42578125" style="5" customWidth="1"/>
    <col min="12790" max="12790" width="29.140625" style="5" customWidth="1"/>
    <col min="12791" max="12791" width="9.28515625" style="5" customWidth="1"/>
    <col min="12792" max="12792" width="8" style="5" customWidth="1"/>
    <col min="12793" max="12793" width="11" style="5" customWidth="1"/>
    <col min="12794" max="12794" width="13.42578125" style="5" customWidth="1"/>
    <col min="12795" max="12795" width="9" style="5" customWidth="1"/>
    <col min="12796" max="12796" width="8.140625" style="5" customWidth="1"/>
    <col min="12797" max="12797" width="11.85546875" style="5" customWidth="1"/>
    <col min="12798" max="12798" width="12" style="5" customWidth="1"/>
    <col min="12799" max="12799" width="8.7109375" style="5" customWidth="1"/>
    <col min="12800" max="12800" width="8.5703125" style="5" customWidth="1"/>
    <col min="12801" max="12801" width="11.85546875" style="5" customWidth="1"/>
    <col min="12802" max="12802" width="15.140625" style="5" customWidth="1"/>
    <col min="12803" max="12803" width="8.7109375" style="5" customWidth="1"/>
    <col min="12804" max="12804" width="8" style="5" customWidth="1"/>
    <col min="12805" max="12805" width="12.28515625" style="5" customWidth="1"/>
    <col min="12806" max="12806" width="13.5703125" style="5" customWidth="1"/>
    <col min="12807" max="12807" width="15.28515625" style="5" bestFit="1" customWidth="1"/>
    <col min="12808" max="12808" width="14.28515625" style="5" bestFit="1" customWidth="1"/>
    <col min="12809" max="12809" width="11.5703125" style="5" bestFit="1" customWidth="1"/>
    <col min="12810" max="13043" width="11" style="5"/>
    <col min="13044" max="13044" width="14.42578125" style="5" customWidth="1"/>
    <col min="13045" max="13045" width="4.42578125" style="5" customWidth="1"/>
    <col min="13046" max="13046" width="29.140625" style="5" customWidth="1"/>
    <col min="13047" max="13047" width="9.28515625" style="5" customWidth="1"/>
    <col min="13048" max="13048" width="8" style="5" customWidth="1"/>
    <col min="13049" max="13049" width="11" style="5" customWidth="1"/>
    <col min="13050" max="13050" width="13.42578125" style="5" customWidth="1"/>
    <col min="13051" max="13051" width="9" style="5" customWidth="1"/>
    <col min="13052" max="13052" width="8.140625" style="5" customWidth="1"/>
    <col min="13053" max="13053" width="11.85546875" style="5" customWidth="1"/>
    <col min="13054" max="13054" width="12" style="5" customWidth="1"/>
    <col min="13055" max="13055" width="8.7109375" style="5" customWidth="1"/>
    <col min="13056" max="13056" width="8.5703125" style="5" customWidth="1"/>
    <col min="13057" max="13057" width="11.85546875" style="5" customWidth="1"/>
    <col min="13058" max="13058" width="15.140625" style="5" customWidth="1"/>
    <col min="13059" max="13059" width="8.7109375" style="5" customWidth="1"/>
    <col min="13060" max="13060" width="8" style="5" customWidth="1"/>
    <col min="13061" max="13061" width="12.28515625" style="5" customWidth="1"/>
    <col min="13062" max="13062" width="13.5703125" style="5" customWidth="1"/>
    <col min="13063" max="13063" width="15.28515625" style="5" bestFit="1" customWidth="1"/>
    <col min="13064" max="13064" width="14.28515625" style="5" bestFit="1" customWidth="1"/>
    <col min="13065" max="13065" width="11.5703125" style="5" bestFit="1" customWidth="1"/>
    <col min="13066" max="13299" width="11" style="5"/>
    <col min="13300" max="13300" width="14.42578125" style="5" customWidth="1"/>
    <col min="13301" max="13301" width="4.42578125" style="5" customWidth="1"/>
    <col min="13302" max="13302" width="29.140625" style="5" customWidth="1"/>
    <col min="13303" max="13303" width="9.28515625" style="5" customWidth="1"/>
    <col min="13304" max="13304" width="8" style="5" customWidth="1"/>
    <col min="13305" max="13305" width="11" style="5" customWidth="1"/>
    <col min="13306" max="13306" width="13.42578125" style="5" customWidth="1"/>
    <col min="13307" max="13307" width="9" style="5" customWidth="1"/>
    <col min="13308" max="13308" width="8.140625" style="5" customWidth="1"/>
    <col min="13309" max="13309" width="11.85546875" style="5" customWidth="1"/>
    <col min="13310" max="13310" width="12" style="5" customWidth="1"/>
    <col min="13311" max="13311" width="8.7109375" style="5" customWidth="1"/>
    <col min="13312" max="13312" width="8.5703125" style="5" customWidth="1"/>
    <col min="13313" max="13313" width="11.85546875" style="5" customWidth="1"/>
    <col min="13314" max="13314" width="15.140625" style="5" customWidth="1"/>
    <col min="13315" max="13315" width="8.7109375" style="5" customWidth="1"/>
    <col min="13316" max="13316" width="8" style="5" customWidth="1"/>
    <col min="13317" max="13317" width="12.28515625" style="5" customWidth="1"/>
    <col min="13318" max="13318" width="13.5703125" style="5" customWidth="1"/>
    <col min="13319" max="13319" width="15.28515625" style="5" bestFit="1" customWidth="1"/>
    <col min="13320" max="13320" width="14.28515625" style="5" bestFit="1" customWidth="1"/>
    <col min="13321" max="13321" width="11.5703125" style="5" bestFit="1" customWidth="1"/>
    <col min="13322" max="13555" width="11" style="5"/>
    <col min="13556" max="13556" width="14.42578125" style="5" customWidth="1"/>
    <col min="13557" max="13557" width="4.42578125" style="5" customWidth="1"/>
    <col min="13558" max="13558" width="29.140625" style="5" customWidth="1"/>
    <col min="13559" max="13559" width="9.28515625" style="5" customWidth="1"/>
    <col min="13560" max="13560" width="8" style="5" customWidth="1"/>
    <col min="13561" max="13561" width="11" style="5" customWidth="1"/>
    <col min="13562" max="13562" width="13.42578125" style="5" customWidth="1"/>
    <col min="13563" max="13563" width="9" style="5" customWidth="1"/>
    <col min="13564" max="13564" width="8.140625" style="5" customWidth="1"/>
    <col min="13565" max="13565" width="11.85546875" style="5" customWidth="1"/>
    <col min="13566" max="13566" width="12" style="5" customWidth="1"/>
    <col min="13567" max="13567" width="8.7109375" style="5" customWidth="1"/>
    <col min="13568" max="13568" width="8.5703125" style="5" customWidth="1"/>
    <col min="13569" max="13569" width="11.85546875" style="5" customWidth="1"/>
    <col min="13570" max="13570" width="15.140625" style="5" customWidth="1"/>
    <col min="13571" max="13571" width="8.7109375" style="5" customWidth="1"/>
    <col min="13572" max="13572" width="8" style="5" customWidth="1"/>
    <col min="13573" max="13573" width="12.28515625" style="5" customWidth="1"/>
    <col min="13574" max="13574" width="13.5703125" style="5" customWidth="1"/>
    <col min="13575" max="13575" width="15.28515625" style="5" bestFit="1" customWidth="1"/>
    <col min="13576" max="13576" width="14.28515625" style="5" bestFit="1" customWidth="1"/>
    <col min="13577" max="13577" width="11.5703125" style="5" bestFit="1" customWidth="1"/>
    <col min="13578" max="13811" width="11" style="5"/>
    <col min="13812" max="13812" width="14.42578125" style="5" customWidth="1"/>
    <col min="13813" max="13813" width="4.42578125" style="5" customWidth="1"/>
    <col min="13814" max="13814" width="29.140625" style="5" customWidth="1"/>
    <col min="13815" max="13815" width="9.28515625" style="5" customWidth="1"/>
    <col min="13816" max="13816" width="8" style="5" customWidth="1"/>
    <col min="13817" max="13817" width="11" style="5" customWidth="1"/>
    <col min="13818" max="13818" width="13.42578125" style="5" customWidth="1"/>
    <col min="13819" max="13819" width="9" style="5" customWidth="1"/>
    <col min="13820" max="13820" width="8.140625" style="5" customWidth="1"/>
    <col min="13821" max="13821" width="11.85546875" style="5" customWidth="1"/>
    <col min="13822" max="13822" width="12" style="5" customWidth="1"/>
    <col min="13823" max="13823" width="8.7109375" style="5" customWidth="1"/>
    <col min="13824" max="13824" width="8.5703125" style="5" customWidth="1"/>
    <col min="13825" max="13825" width="11.85546875" style="5" customWidth="1"/>
    <col min="13826" max="13826" width="15.140625" style="5" customWidth="1"/>
    <col min="13827" max="13827" width="8.7109375" style="5" customWidth="1"/>
    <col min="13828" max="13828" width="8" style="5" customWidth="1"/>
    <col min="13829" max="13829" width="12.28515625" style="5" customWidth="1"/>
    <col min="13830" max="13830" width="13.5703125" style="5" customWidth="1"/>
    <col min="13831" max="13831" width="15.28515625" style="5" bestFit="1" customWidth="1"/>
    <col min="13832" max="13832" width="14.28515625" style="5" bestFit="1" customWidth="1"/>
    <col min="13833" max="13833" width="11.5703125" style="5" bestFit="1" customWidth="1"/>
    <col min="13834" max="14067" width="11" style="5"/>
    <col min="14068" max="14068" width="14.42578125" style="5" customWidth="1"/>
    <col min="14069" max="14069" width="4.42578125" style="5" customWidth="1"/>
    <col min="14070" max="14070" width="29.140625" style="5" customWidth="1"/>
    <col min="14071" max="14071" width="9.28515625" style="5" customWidth="1"/>
    <col min="14072" max="14072" width="8" style="5" customWidth="1"/>
    <col min="14073" max="14073" width="11" style="5" customWidth="1"/>
    <col min="14074" max="14074" width="13.42578125" style="5" customWidth="1"/>
    <col min="14075" max="14075" width="9" style="5" customWidth="1"/>
    <col min="14076" max="14076" width="8.140625" style="5" customWidth="1"/>
    <col min="14077" max="14077" width="11.85546875" style="5" customWidth="1"/>
    <col min="14078" max="14078" width="12" style="5" customWidth="1"/>
    <col min="14079" max="14079" width="8.7109375" style="5" customWidth="1"/>
    <col min="14080" max="14080" width="8.5703125" style="5" customWidth="1"/>
    <col min="14081" max="14081" width="11.85546875" style="5" customWidth="1"/>
    <col min="14082" max="14082" width="15.140625" style="5" customWidth="1"/>
    <col min="14083" max="14083" width="8.7109375" style="5" customWidth="1"/>
    <col min="14084" max="14084" width="8" style="5" customWidth="1"/>
    <col min="14085" max="14085" width="12.28515625" style="5" customWidth="1"/>
    <col min="14086" max="14086" width="13.5703125" style="5" customWidth="1"/>
    <col min="14087" max="14087" width="15.28515625" style="5" bestFit="1" customWidth="1"/>
    <col min="14088" max="14088" width="14.28515625" style="5" bestFit="1" customWidth="1"/>
    <col min="14089" max="14089" width="11.5703125" style="5" bestFit="1" customWidth="1"/>
    <col min="14090" max="14323" width="11" style="5"/>
    <col min="14324" max="14324" width="14.42578125" style="5" customWidth="1"/>
    <col min="14325" max="14325" width="4.42578125" style="5" customWidth="1"/>
    <col min="14326" max="14326" width="29.140625" style="5" customWidth="1"/>
    <col min="14327" max="14327" width="9.28515625" style="5" customWidth="1"/>
    <col min="14328" max="14328" width="8" style="5" customWidth="1"/>
    <col min="14329" max="14329" width="11" style="5" customWidth="1"/>
    <col min="14330" max="14330" width="13.42578125" style="5" customWidth="1"/>
    <col min="14331" max="14331" width="9" style="5" customWidth="1"/>
    <col min="14332" max="14332" width="8.140625" style="5" customWidth="1"/>
    <col min="14333" max="14333" width="11.85546875" style="5" customWidth="1"/>
    <col min="14334" max="14334" width="12" style="5" customWidth="1"/>
    <col min="14335" max="14335" width="8.7109375" style="5" customWidth="1"/>
    <col min="14336" max="14336" width="8.5703125" style="5" customWidth="1"/>
    <col min="14337" max="14337" width="11.85546875" style="5" customWidth="1"/>
    <col min="14338" max="14338" width="15.140625" style="5" customWidth="1"/>
    <col min="14339" max="14339" width="8.7109375" style="5" customWidth="1"/>
    <col min="14340" max="14340" width="8" style="5" customWidth="1"/>
    <col min="14341" max="14341" width="12.28515625" style="5" customWidth="1"/>
    <col min="14342" max="14342" width="13.5703125" style="5" customWidth="1"/>
    <col min="14343" max="14343" width="15.28515625" style="5" bestFit="1" customWidth="1"/>
    <col min="14344" max="14344" width="14.28515625" style="5" bestFit="1" customWidth="1"/>
    <col min="14345" max="14345" width="11.5703125" style="5" bestFit="1" customWidth="1"/>
    <col min="14346" max="14579" width="11" style="5"/>
    <col min="14580" max="14580" width="14.42578125" style="5" customWidth="1"/>
    <col min="14581" max="14581" width="4.42578125" style="5" customWidth="1"/>
    <col min="14582" max="14582" width="29.140625" style="5" customWidth="1"/>
    <col min="14583" max="14583" width="9.28515625" style="5" customWidth="1"/>
    <col min="14584" max="14584" width="8" style="5" customWidth="1"/>
    <col min="14585" max="14585" width="11" style="5" customWidth="1"/>
    <col min="14586" max="14586" width="13.42578125" style="5" customWidth="1"/>
    <col min="14587" max="14587" width="9" style="5" customWidth="1"/>
    <col min="14588" max="14588" width="8.140625" style="5" customWidth="1"/>
    <col min="14589" max="14589" width="11.85546875" style="5" customWidth="1"/>
    <col min="14590" max="14590" width="12" style="5" customWidth="1"/>
    <col min="14591" max="14591" width="8.7109375" style="5" customWidth="1"/>
    <col min="14592" max="14592" width="8.5703125" style="5" customWidth="1"/>
    <col min="14593" max="14593" width="11.85546875" style="5" customWidth="1"/>
    <col min="14594" max="14594" width="15.140625" style="5" customWidth="1"/>
    <col min="14595" max="14595" width="8.7109375" style="5" customWidth="1"/>
    <col min="14596" max="14596" width="8" style="5" customWidth="1"/>
    <col min="14597" max="14597" width="12.28515625" style="5" customWidth="1"/>
    <col min="14598" max="14598" width="13.5703125" style="5" customWidth="1"/>
    <col min="14599" max="14599" width="15.28515625" style="5" bestFit="1" customWidth="1"/>
    <col min="14600" max="14600" width="14.28515625" style="5" bestFit="1" customWidth="1"/>
    <col min="14601" max="14601" width="11.5703125" style="5" bestFit="1" customWidth="1"/>
    <col min="14602" max="14835" width="11" style="5"/>
    <col min="14836" max="14836" width="14.42578125" style="5" customWidth="1"/>
    <col min="14837" max="14837" width="4.42578125" style="5" customWidth="1"/>
    <col min="14838" max="14838" width="29.140625" style="5" customWidth="1"/>
    <col min="14839" max="14839" width="9.28515625" style="5" customWidth="1"/>
    <col min="14840" max="14840" width="8" style="5" customWidth="1"/>
    <col min="14841" max="14841" width="11" style="5" customWidth="1"/>
    <col min="14842" max="14842" width="13.42578125" style="5" customWidth="1"/>
    <col min="14843" max="14843" width="9" style="5" customWidth="1"/>
    <col min="14844" max="14844" width="8.140625" style="5" customWidth="1"/>
    <col min="14845" max="14845" width="11.85546875" style="5" customWidth="1"/>
    <col min="14846" max="14846" width="12" style="5" customWidth="1"/>
    <col min="14847" max="14847" width="8.7109375" style="5" customWidth="1"/>
    <col min="14848" max="14848" width="8.5703125" style="5" customWidth="1"/>
    <col min="14849" max="14849" width="11.85546875" style="5" customWidth="1"/>
    <col min="14850" max="14850" width="15.140625" style="5" customWidth="1"/>
    <col min="14851" max="14851" width="8.7109375" style="5" customWidth="1"/>
    <col min="14852" max="14852" width="8" style="5" customWidth="1"/>
    <col min="14853" max="14853" width="12.28515625" style="5" customWidth="1"/>
    <col min="14854" max="14854" width="13.5703125" style="5" customWidth="1"/>
    <col min="14855" max="14855" width="15.28515625" style="5" bestFit="1" customWidth="1"/>
    <col min="14856" max="14856" width="14.28515625" style="5" bestFit="1" customWidth="1"/>
    <col min="14857" max="14857" width="11.5703125" style="5" bestFit="1" customWidth="1"/>
    <col min="14858" max="15091" width="11" style="5"/>
    <col min="15092" max="15092" width="14.42578125" style="5" customWidth="1"/>
    <col min="15093" max="15093" width="4.42578125" style="5" customWidth="1"/>
    <col min="15094" max="15094" width="29.140625" style="5" customWidth="1"/>
    <col min="15095" max="15095" width="9.28515625" style="5" customWidth="1"/>
    <col min="15096" max="15096" width="8" style="5" customWidth="1"/>
    <col min="15097" max="15097" width="11" style="5" customWidth="1"/>
    <col min="15098" max="15098" width="13.42578125" style="5" customWidth="1"/>
    <col min="15099" max="15099" width="9" style="5" customWidth="1"/>
    <col min="15100" max="15100" width="8.140625" style="5" customWidth="1"/>
    <col min="15101" max="15101" width="11.85546875" style="5" customWidth="1"/>
    <col min="15102" max="15102" width="12" style="5" customWidth="1"/>
    <col min="15103" max="15103" width="8.7109375" style="5" customWidth="1"/>
    <col min="15104" max="15104" width="8.5703125" style="5" customWidth="1"/>
    <col min="15105" max="15105" width="11.85546875" style="5" customWidth="1"/>
    <col min="15106" max="15106" width="15.140625" style="5" customWidth="1"/>
    <col min="15107" max="15107" width="8.7109375" style="5" customWidth="1"/>
    <col min="15108" max="15108" width="8" style="5" customWidth="1"/>
    <col min="15109" max="15109" width="12.28515625" style="5" customWidth="1"/>
    <col min="15110" max="15110" width="13.5703125" style="5" customWidth="1"/>
    <col min="15111" max="15111" width="15.28515625" style="5" bestFit="1" customWidth="1"/>
    <col min="15112" max="15112" width="14.28515625" style="5" bestFit="1" customWidth="1"/>
    <col min="15113" max="15113" width="11.5703125" style="5" bestFit="1" customWidth="1"/>
    <col min="15114" max="15347" width="11" style="5"/>
    <col min="15348" max="15348" width="14.42578125" style="5" customWidth="1"/>
    <col min="15349" max="15349" width="4.42578125" style="5" customWidth="1"/>
    <col min="15350" max="15350" width="29.140625" style="5" customWidth="1"/>
    <col min="15351" max="15351" width="9.28515625" style="5" customWidth="1"/>
    <col min="15352" max="15352" width="8" style="5" customWidth="1"/>
    <col min="15353" max="15353" width="11" style="5" customWidth="1"/>
    <col min="15354" max="15354" width="13.42578125" style="5" customWidth="1"/>
    <col min="15355" max="15355" width="9" style="5" customWidth="1"/>
    <col min="15356" max="15356" width="8.140625" style="5" customWidth="1"/>
    <col min="15357" max="15357" width="11.85546875" style="5" customWidth="1"/>
    <col min="15358" max="15358" width="12" style="5" customWidth="1"/>
    <col min="15359" max="15359" width="8.7109375" style="5" customWidth="1"/>
    <col min="15360" max="15360" width="8.5703125" style="5" customWidth="1"/>
    <col min="15361" max="15361" width="11.85546875" style="5" customWidth="1"/>
    <col min="15362" max="15362" width="15.140625" style="5" customWidth="1"/>
    <col min="15363" max="15363" width="8.7109375" style="5" customWidth="1"/>
    <col min="15364" max="15364" width="8" style="5" customWidth="1"/>
    <col min="15365" max="15365" width="12.28515625" style="5" customWidth="1"/>
    <col min="15366" max="15366" width="13.5703125" style="5" customWidth="1"/>
    <col min="15367" max="15367" width="15.28515625" style="5" bestFit="1" customWidth="1"/>
    <col min="15368" max="15368" width="14.28515625" style="5" bestFit="1" customWidth="1"/>
    <col min="15369" max="15369" width="11.5703125" style="5" bestFit="1" customWidth="1"/>
    <col min="15370" max="15603" width="11" style="5"/>
    <col min="15604" max="15604" width="14.42578125" style="5" customWidth="1"/>
    <col min="15605" max="15605" width="4.42578125" style="5" customWidth="1"/>
    <col min="15606" max="15606" width="29.140625" style="5" customWidth="1"/>
    <col min="15607" max="15607" width="9.28515625" style="5" customWidth="1"/>
    <col min="15608" max="15608" width="8" style="5" customWidth="1"/>
    <col min="15609" max="15609" width="11" style="5" customWidth="1"/>
    <col min="15610" max="15610" width="13.42578125" style="5" customWidth="1"/>
    <col min="15611" max="15611" width="9" style="5" customWidth="1"/>
    <col min="15612" max="15612" width="8.140625" style="5" customWidth="1"/>
    <col min="15613" max="15613" width="11.85546875" style="5" customWidth="1"/>
    <col min="15614" max="15614" width="12" style="5" customWidth="1"/>
    <col min="15615" max="15615" width="8.7109375" style="5" customWidth="1"/>
    <col min="15616" max="15616" width="8.5703125" style="5" customWidth="1"/>
    <col min="15617" max="15617" width="11.85546875" style="5" customWidth="1"/>
    <col min="15618" max="15618" width="15.140625" style="5" customWidth="1"/>
    <col min="15619" max="15619" width="8.7109375" style="5" customWidth="1"/>
    <col min="15620" max="15620" width="8" style="5" customWidth="1"/>
    <col min="15621" max="15621" width="12.28515625" style="5" customWidth="1"/>
    <col min="15622" max="15622" width="13.5703125" style="5" customWidth="1"/>
    <col min="15623" max="15623" width="15.28515625" style="5" bestFit="1" customWidth="1"/>
    <col min="15624" max="15624" width="14.28515625" style="5" bestFit="1" customWidth="1"/>
    <col min="15625" max="15625" width="11.5703125" style="5" bestFit="1" customWidth="1"/>
    <col min="15626" max="15859" width="11" style="5"/>
    <col min="15860" max="15860" width="14.42578125" style="5" customWidth="1"/>
    <col min="15861" max="15861" width="4.42578125" style="5" customWidth="1"/>
    <col min="15862" max="15862" width="29.140625" style="5" customWidth="1"/>
    <col min="15863" max="15863" width="9.28515625" style="5" customWidth="1"/>
    <col min="15864" max="15864" width="8" style="5" customWidth="1"/>
    <col min="15865" max="15865" width="11" style="5" customWidth="1"/>
    <col min="15866" max="15866" width="13.42578125" style="5" customWidth="1"/>
    <col min="15867" max="15867" width="9" style="5" customWidth="1"/>
    <col min="15868" max="15868" width="8.140625" style="5" customWidth="1"/>
    <col min="15869" max="15869" width="11.85546875" style="5" customWidth="1"/>
    <col min="15870" max="15870" width="12" style="5" customWidth="1"/>
    <col min="15871" max="15871" width="8.7109375" style="5" customWidth="1"/>
    <col min="15872" max="15872" width="8.5703125" style="5" customWidth="1"/>
    <col min="15873" max="15873" width="11.85546875" style="5" customWidth="1"/>
    <col min="15874" max="15874" width="15.140625" style="5" customWidth="1"/>
    <col min="15875" max="15875" width="8.7109375" style="5" customWidth="1"/>
    <col min="15876" max="15876" width="8" style="5" customWidth="1"/>
    <col min="15877" max="15877" width="12.28515625" style="5" customWidth="1"/>
    <col min="15878" max="15878" width="13.5703125" style="5" customWidth="1"/>
    <col min="15879" max="15879" width="15.28515625" style="5" bestFit="1" customWidth="1"/>
    <col min="15880" max="15880" width="14.28515625" style="5" bestFit="1" customWidth="1"/>
    <col min="15881" max="15881" width="11.5703125" style="5" bestFit="1" customWidth="1"/>
    <col min="15882" max="16115" width="11" style="5"/>
    <col min="16116" max="16116" width="14.42578125" style="5" customWidth="1"/>
    <col min="16117" max="16117" width="4.42578125" style="5" customWidth="1"/>
    <col min="16118" max="16118" width="29.140625" style="5" customWidth="1"/>
    <col min="16119" max="16119" width="9.28515625" style="5" customWidth="1"/>
    <col min="16120" max="16120" width="8" style="5" customWidth="1"/>
    <col min="16121" max="16121" width="11" style="5" customWidth="1"/>
    <col min="16122" max="16122" width="13.42578125" style="5" customWidth="1"/>
    <col min="16123" max="16123" width="9" style="5" customWidth="1"/>
    <col min="16124" max="16124" width="8.140625" style="5" customWidth="1"/>
    <col min="16125" max="16125" width="11.85546875" style="5" customWidth="1"/>
    <col min="16126" max="16126" width="12" style="5" customWidth="1"/>
    <col min="16127" max="16127" width="8.7109375" style="5" customWidth="1"/>
    <col min="16128" max="16128" width="8.5703125" style="5" customWidth="1"/>
    <col min="16129" max="16129" width="11.85546875" style="5" customWidth="1"/>
    <col min="16130" max="16130" width="15.140625" style="5" customWidth="1"/>
    <col min="16131" max="16131" width="8.7109375" style="5" customWidth="1"/>
    <col min="16132" max="16132" width="8" style="5" customWidth="1"/>
    <col min="16133" max="16133" width="12.28515625" style="5" customWidth="1"/>
    <col min="16134" max="16134" width="13.5703125" style="5" customWidth="1"/>
    <col min="16135" max="16135" width="15.28515625" style="5" bestFit="1" customWidth="1"/>
    <col min="16136" max="16136" width="14.28515625" style="5" bestFit="1" customWidth="1"/>
    <col min="16137" max="16137" width="11.5703125" style="5" bestFit="1" customWidth="1"/>
    <col min="16138" max="16384" width="11" style="5"/>
  </cols>
  <sheetData>
    <row r="1" spans="1:9" ht="72" customHeight="1" x14ac:dyDescent="0.25">
      <c r="A1" s="117" t="s">
        <v>93</v>
      </c>
      <c r="B1" s="117"/>
      <c r="C1" s="117"/>
      <c r="D1" s="117"/>
      <c r="E1" s="117"/>
      <c r="F1" s="117"/>
      <c r="G1" s="117"/>
      <c r="I1" s="84"/>
    </row>
    <row r="2" spans="1:9" ht="18" x14ac:dyDescent="0.25">
      <c r="A2" s="118" t="s">
        <v>38</v>
      </c>
      <c r="B2" s="118"/>
      <c r="C2" s="118"/>
      <c r="D2" s="118"/>
      <c r="E2" s="118"/>
      <c r="F2" s="118"/>
      <c r="G2" s="118"/>
      <c r="I2" s="84"/>
    </row>
    <row r="3" spans="1:9" ht="15.75" x14ac:dyDescent="0.25">
      <c r="A3" s="119" t="s">
        <v>11</v>
      </c>
      <c r="B3" s="119"/>
      <c r="C3" s="119"/>
      <c r="D3" s="119"/>
      <c r="E3" s="119"/>
      <c r="F3" s="119"/>
      <c r="G3" s="119"/>
      <c r="I3" s="84"/>
    </row>
    <row r="4" spans="1:9" ht="15.75" x14ac:dyDescent="0.25">
      <c r="A4" s="119" t="s">
        <v>12</v>
      </c>
      <c r="B4" s="119"/>
      <c r="C4" s="119"/>
      <c r="D4" s="119"/>
      <c r="E4" s="119"/>
      <c r="F4" s="119"/>
      <c r="G4" s="119"/>
      <c r="I4" s="84"/>
    </row>
    <row r="5" spans="1:9" ht="15.75" x14ac:dyDescent="0.25">
      <c r="A5" s="119" t="s">
        <v>20</v>
      </c>
      <c r="B5" s="119"/>
      <c r="C5" s="119"/>
      <c r="D5" s="119"/>
      <c r="E5" s="119"/>
      <c r="F5" s="119"/>
      <c r="G5" s="119"/>
      <c r="I5" s="84"/>
    </row>
    <row r="6" spans="1:9" s="6" customFormat="1" ht="46.5" customHeight="1" x14ac:dyDescent="0.25">
      <c r="A6" s="116" t="s">
        <v>21</v>
      </c>
      <c r="B6" s="116"/>
      <c r="C6" s="116"/>
      <c r="D6" s="116"/>
      <c r="E6" s="116"/>
      <c r="F6" s="116"/>
      <c r="G6" s="116"/>
      <c r="I6" s="85"/>
    </row>
    <row r="7" spans="1:9" s="6" customFormat="1" ht="34.5" customHeight="1" x14ac:dyDescent="0.25">
      <c r="A7" s="120" t="s">
        <v>86</v>
      </c>
      <c r="B7" s="120"/>
      <c r="C7" s="120"/>
      <c r="D7" s="120"/>
      <c r="E7" s="120"/>
      <c r="F7" s="120"/>
      <c r="G7" s="120"/>
    </row>
    <row r="8" spans="1:9" s="6" customFormat="1" ht="15" x14ac:dyDescent="0.25">
      <c r="A8" s="121" t="s">
        <v>34</v>
      </c>
      <c r="B8" s="121"/>
      <c r="C8" s="121"/>
      <c r="D8" s="121"/>
      <c r="E8" s="121"/>
      <c r="F8" s="121"/>
      <c r="G8" s="121"/>
    </row>
    <row r="9" spans="1:9" ht="31.5" customHeight="1" x14ac:dyDescent="0.25">
      <c r="A9" s="49" t="s">
        <v>2</v>
      </c>
      <c r="B9" s="49" t="s">
        <v>4</v>
      </c>
      <c r="C9" s="49" t="s">
        <v>3</v>
      </c>
      <c r="D9" s="86" t="s">
        <v>0</v>
      </c>
      <c r="E9" s="49" t="s">
        <v>18</v>
      </c>
      <c r="F9" s="87" t="s">
        <v>1</v>
      </c>
      <c r="G9" s="88" t="s">
        <v>5</v>
      </c>
    </row>
    <row r="10" spans="1:9" ht="27" customHeight="1" x14ac:dyDescent="0.25">
      <c r="A10" s="12">
        <v>1</v>
      </c>
      <c r="B10" s="83" t="s">
        <v>91</v>
      </c>
      <c r="C10" s="13" t="s">
        <v>39</v>
      </c>
      <c r="D10" s="13">
        <v>1</v>
      </c>
      <c r="E10" s="13">
        <v>11</v>
      </c>
      <c r="F10" s="9">
        <v>3800000</v>
      </c>
      <c r="G10" s="9">
        <f>D10*E10*F10</f>
        <v>41800000</v>
      </c>
      <c r="I10" s="89"/>
    </row>
    <row r="11" spans="1:9" ht="22.5" x14ac:dyDescent="0.25">
      <c r="A11" s="60">
        <v>2</v>
      </c>
      <c r="B11" s="83" t="s">
        <v>56</v>
      </c>
      <c r="C11" s="98" t="s">
        <v>39</v>
      </c>
      <c r="D11" s="98">
        <v>1</v>
      </c>
      <c r="E11" s="13">
        <v>11</v>
      </c>
      <c r="F11" s="9">
        <v>2000000</v>
      </c>
      <c r="G11" s="9">
        <f t="shared" ref="G11" si="0">D11*E11*F11</f>
        <v>22000000</v>
      </c>
    </row>
    <row r="12" spans="1:9" ht="12.75" customHeight="1" x14ac:dyDescent="0.25">
      <c r="A12" s="122"/>
      <c r="B12" s="122"/>
      <c r="C12" s="123" t="s">
        <v>15</v>
      </c>
      <c r="D12" s="123"/>
      <c r="E12" s="123"/>
      <c r="F12" s="123"/>
      <c r="G12" s="90">
        <f>SUM(G10:G11)</f>
        <v>63800000</v>
      </c>
    </row>
    <row r="13" spans="1:9" s="6" customFormat="1" ht="15" customHeight="1" x14ac:dyDescent="0.25">
      <c r="A13" s="121" t="s">
        <v>19</v>
      </c>
      <c r="B13" s="121"/>
      <c r="C13" s="121"/>
      <c r="D13" s="121"/>
      <c r="E13" s="121"/>
      <c r="F13" s="121"/>
      <c r="G13" s="121"/>
    </row>
    <row r="14" spans="1:9" ht="31.5" customHeight="1" x14ac:dyDescent="0.25">
      <c r="A14" s="49" t="s">
        <v>2</v>
      </c>
      <c r="B14" s="49" t="s">
        <v>4</v>
      </c>
      <c r="C14" s="49" t="s">
        <v>3</v>
      </c>
      <c r="D14" s="86" t="s">
        <v>0</v>
      </c>
      <c r="E14" s="49" t="s">
        <v>18</v>
      </c>
      <c r="F14" s="87" t="s">
        <v>1</v>
      </c>
      <c r="G14" s="88" t="s">
        <v>5</v>
      </c>
    </row>
    <row r="15" spans="1:9" ht="22.5" x14ac:dyDescent="0.25">
      <c r="A15" s="12">
        <v>3</v>
      </c>
      <c r="B15" s="83" t="s">
        <v>24</v>
      </c>
      <c r="C15" s="13" t="s">
        <v>14</v>
      </c>
      <c r="D15" s="13">
        <v>4</v>
      </c>
      <c r="E15" s="13">
        <v>10</v>
      </c>
      <c r="F15" s="9">
        <v>1325000</v>
      </c>
      <c r="G15" s="9">
        <f t="shared" ref="G15:G18" si="1">D15*E15*F15</f>
        <v>53000000</v>
      </c>
      <c r="I15" s="89"/>
    </row>
    <row r="16" spans="1:9" ht="22.5" x14ac:dyDescent="0.25">
      <c r="A16" s="12">
        <v>4</v>
      </c>
      <c r="B16" s="83" t="s">
        <v>25</v>
      </c>
      <c r="C16" s="13" t="s">
        <v>14</v>
      </c>
      <c r="D16" s="13">
        <v>1</v>
      </c>
      <c r="E16" s="13">
        <v>10</v>
      </c>
      <c r="F16" s="9">
        <v>2200000</v>
      </c>
      <c r="G16" s="9">
        <f t="shared" si="1"/>
        <v>22000000</v>
      </c>
      <c r="I16" s="89"/>
    </row>
    <row r="17" spans="1:9" ht="22.5" x14ac:dyDescent="0.25">
      <c r="A17" s="12">
        <v>5</v>
      </c>
      <c r="B17" s="83" t="s">
        <v>26</v>
      </c>
      <c r="C17" s="13" t="s">
        <v>14</v>
      </c>
      <c r="D17" s="13">
        <v>5</v>
      </c>
      <c r="E17" s="13">
        <v>10</v>
      </c>
      <c r="F17" s="9">
        <v>700000</v>
      </c>
      <c r="G17" s="9">
        <f t="shared" si="1"/>
        <v>35000000</v>
      </c>
      <c r="I17" s="89"/>
    </row>
    <row r="18" spans="1:9" ht="45" x14ac:dyDescent="0.25">
      <c r="A18" s="12">
        <v>6</v>
      </c>
      <c r="B18" s="83" t="s">
        <v>92</v>
      </c>
      <c r="C18" s="13" t="s">
        <v>14</v>
      </c>
      <c r="D18" s="13">
        <v>11</v>
      </c>
      <c r="E18" s="13">
        <v>10</v>
      </c>
      <c r="F18" s="9">
        <v>1100000</v>
      </c>
      <c r="G18" s="9">
        <f t="shared" si="1"/>
        <v>121000000</v>
      </c>
      <c r="I18" s="89"/>
    </row>
    <row r="19" spans="1:9" x14ac:dyDescent="0.25">
      <c r="A19" s="12">
        <v>7</v>
      </c>
      <c r="B19" s="83" t="s">
        <v>28</v>
      </c>
      <c r="C19" s="13" t="s">
        <v>14</v>
      </c>
      <c r="D19" s="13">
        <v>1</v>
      </c>
      <c r="E19" s="13">
        <v>10</v>
      </c>
      <c r="F19" s="9">
        <v>1000000</v>
      </c>
      <c r="G19" s="9">
        <f>D19*E19*F19</f>
        <v>10000000</v>
      </c>
      <c r="I19" s="89"/>
    </row>
    <row r="20" spans="1:9" ht="12.75" customHeight="1" x14ac:dyDescent="0.25">
      <c r="A20" s="122"/>
      <c r="B20" s="122"/>
      <c r="C20" s="123" t="s">
        <v>15</v>
      </c>
      <c r="D20" s="123"/>
      <c r="E20" s="123"/>
      <c r="F20" s="123"/>
      <c r="G20" s="90">
        <f>SUM(G15:G19)</f>
        <v>241000000</v>
      </c>
    </row>
    <row r="21" spans="1:9" s="6" customFormat="1" ht="33" customHeight="1" x14ac:dyDescent="0.25">
      <c r="A21" s="120" t="s">
        <v>90</v>
      </c>
      <c r="B21" s="120"/>
      <c r="C21" s="120"/>
      <c r="D21" s="120"/>
      <c r="E21" s="120"/>
      <c r="F21" s="120"/>
      <c r="G21" s="120"/>
    </row>
    <row r="22" spans="1:9" s="6" customFormat="1" ht="15" x14ac:dyDescent="0.25">
      <c r="A22" s="121" t="s">
        <v>34</v>
      </c>
      <c r="B22" s="121"/>
      <c r="C22" s="121"/>
      <c r="D22" s="121"/>
      <c r="E22" s="121"/>
      <c r="F22" s="121"/>
      <c r="G22" s="121"/>
    </row>
    <row r="23" spans="1:9" ht="31.5" customHeight="1" x14ac:dyDescent="0.25">
      <c r="A23" s="49" t="s">
        <v>2</v>
      </c>
      <c r="B23" s="49" t="s">
        <v>4</v>
      </c>
      <c r="C23" s="49" t="s">
        <v>3</v>
      </c>
      <c r="D23" s="86" t="s">
        <v>0</v>
      </c>
      <c r="E23" s="49" t="s">
        <v>18</v>
      </c>
      <c r="F23" s="87" t="s">
        <v>1</v>
      </c>
      <c r="G23" s="88" t="s">
        <v>5</v>
      </c>
    </row>
    <row r="24" spans="1:9" ht="33.75" x14ac:dyDescent="0.25">
      <c r="A24" s="107">
        <v>8</v>
      </c>
      <c r="B24" s="83" t="s">
        <v>55</v>
      </c>
      <c r="C24" s="98" t="s">
        <v>39</v>
      </c>
      <c r="D24" s="98">
        <v>1</v>
      </c>
      <c r="E24" s="13">
        <v>11</v>
      </c>
      <c r="F24" s="9">
        <v>3500000</v>
      </c>
      <c r="G24" s="9">
        <f t="shared" ref="G24" si="2">D24*E24*F24</f>
        <v>38500000</v>
      </c>
    </row>
    <row r="25" spans="1:9" ht="12.75" customHeight="1" x14ac:dyDescent="0.25">
      <c r="A25" s="122"/>
      <c r="B25" s="122"/>
      <c r="C25" s="123" t="s">
        <v>15</v>
      </c>
      <c r="D25" s="123"/>
      <c r="E25" s="123"/>
      <c r="F25" s="123"/>
      <c r="G25" s="90">
        <f>SUM(G24)</f>
        <v>38500000</v>
      </c>
    </row>
    <row r="26" spans="1:9" ht="12.75" customHeight="1" x14ac:dyDescent="0.25">
      <c r="A26" s="124"/>
      <c r="B26" s="125"/>
      <c r="C26" s="126" t="s">
        <v>40</v>
      </c>
      <c r="D26" s="127"/>
      <c r="E26" s="127"/>
      <c r="F26" s="128"/>
      <c r="G26" s="92">
        <f>G20+G12+G25</f>
        <v>343300000</v>
      </c>
      <c r="I26" s="99"/>
    </row>
    <row r="27" spans="1:9" ht="14.25" customHeight="1" x14ac:dyDescent="0.25">
      <c r="A27" s="129"/>
      <c r="B27" s="129"/>
      <c r="C27" s="130" t="s">
        <v>41</v>
      </c>
      <c r="D27" s="130"/>
      <c r="E27" s="130"/>
      <c r="F27" s="130"/>
      <c r="G27" s="93">
        <f>G26</f>
        <v>343300000</v>
      </c>
      <c r="I27" s="100"/>
    </row>
    <row r="28" spans="1:9" ht="13.5" customHeight="1" x14ac:dyDescent="0.25">
      <c r="A28" s="50"/>
      <c r="B28" s="50"/>
      <c r="E28" s="50"/>
      <c r="G28" s="18"/>
      <c r="I28" s="91"/>
    </row>
    <row r="29" spans="1:9" ht="127.5" customHeight="1" x14ac:dyDescent="0.25">
      <c r="C29" s="94" t="s">
        <v>16</v>
      </c>
    </row>
    <row r="30" spans="1:9" ht="15" x14ac:dyDescent="0.25">
      <c r="C30" s="95" t="s">
        <v>42</v>
      </c>
      <c r="D30" s="35"/>
      <c r="F30" s="5"/>
    </row>
    <row r="31" spans="1:9" x14ac:dyDescent="0.25">
      <c r="B31" s="96"/>
      <c r="C31" s="1"/>
      <c r="D31" s="1"/>
    </row>
    <row r="32" spans="1:9" x14ac:dyDescent="0.25">
      <c r="B32" s="16" t="s">
        <v>29</v>
      </c>
      <c r="C32" s="1"/>
      <c r="D32" s="1"/>
      <c r="E32" s="97"/>
    </row>
    <row r="33" spans="2:2" x14ac:dyDescent="0.25">
      <c r="B33" s="16" t="s">
        <v>43</v>
      </c>
    </row>
  </sheetData>
  <mergeCells count="21">
    <mergeCell ref="A26:B26"/>
    <mergeCell ref="C26:F26"/>
    <mergeCell ref="A27:B27"/>
    <mergeCell ref="C27:F27"/>
    <mergeCell ref="A12:B12"/>
    <mergeCell ref="C12:F12"/>
    <mergeCell ref="A21:G21"/>
    <mergeCell ref="A22:G22"/>
    <mergeCell ref="A25:B25"/>
    <mergeCell ref="C25:F25"/>
    <mergeCell ref="A7:G7"/>
    <mergeCell ref="A13:G13"/>
    <mergeCell ref="A20:B20"/>
    <mergeCell ref="C20:F20"/>
    <mergeCell ref="A8:G8"/>
    <mergeCell ref="A6:G6"/>
    <mergeCell ref="A1:G1"/>
    <mergeCell ref="A2:G2"/>
    <mergeCell ref="A3:G3"/>
    <mergeCell ref="A4:G4"/>
    <mergeCell ref="A5:G5"/>
  </mergeCells>
  <printOptions horizontalCentered="1"/>
  <pageMargins left="0.51181102362204722" right="0.9055118110236221" top="0.74803149606299213" bottom="0.74803149606299213" header="0.31496062992125984" footer="0.31496062992125984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zoomScaleNormal="100" workbookViewId="0">
      <selection activeCell="I3" sqref="I3"/>
    </sheetView>
  </sheetViews>
  <sheetFormatPr baseColWidth="10" defaultColWidth="11" defaultRowHeight="12.75" x14ac:dyDescent="0.25"/>
  <cols>
    <col min="1" max="1" width="4.42578125" style="1" customWidth="1"/>
    <col min="2" max="2" width="47.140625" style="1" customWidth="1"/>
    <col min="3" max="3" width="13.7109375" style="5" customWidth="1"/>
    <col min="4" max="4" width="9.85546875" style="5" customWidth="1"/>
    <col min="5" max="5" width="10.140625" style="1" customWidth="1"/>
    <col min="6" max="6" width="13.7109375" style="1" customWidth="1"/>
    <col min="7" max="7" width="17.140625" style="1" customWidth="1"/>
    <col min="8" max="8" width="15.28515625" style="5" bestFit="1" customWidth="1"/>
    <col min="9" max="9" width="16.42578125" style="5" customWidth="1"/>
    <col min="10" max="10" width="11.5703125" style="5" bestFit="1" customWidth="1"/>
    <col min="11" max="11" width="11" style="5"/>
    <col min="12" max="12" width="6.42578125" style="5" customWidth="1"/>
    <col min="13" max="13" width="19.140625" style="5" customWidth="1"/>
    <col min="14" max="243" width="11" style="5"/>
    <col min="244" max="244" width="14.42578125" style="5" customWidth="1"/>
    <col min="245" max="245" width="4.42578125" style="5" customWidth="1"/>
    <col min="246" max="246" width="29.140625" style="5" customWidth="1"/>
    <col min="247" max="247" width="9.28515625" style="5" customWidth="1"/>
    <col min="248" max="248" width="8" style="5" customWidth="1"/>
    <col min="249" max="249" width="11" style="5" customWidth="1"/>
    <col min="250" max="250" width="13.42578125" style="5" customWidth="1"/>
    <col min="251" max="251" width="9" style="5" customWidth="1"/>
    <col min="252" max="252" width="8.140625" style="5" customWidth="1"/>
    <col min="253" max="253" width="11.85546875" style="5" customWidth="1"/>
    <col min="254" max="254" width="12" style="5" customWidth="1"/>
    <col min="255" max="255" width="8.7109375" style="5" customWidth="1"/>
    <col min="256" max="256" width="8.5703125" style="5" customWidth="1"/>
    <col min="257" max="257" width="11.85546875" style="5" customWidth="1"/>
    <col min="258" max="258" width="15.140625" style="5" customWidth="1"/>
    <col min="259" max="259" width="8.7109375" style="5" customWidth="1"/>
    <col min="260" max="260" width="8" style="5" customWidth="1"/>
    <col min="261" max="261" width="12.28515625" style="5" customWidth="1"/>
    <col min="262" max="262" width="13.5703125" style="5" customWidth="1"/>
    <col min="263" max="263" width="15.28515625" style="5" bestFit="1" customWidth="1"/>
    <col min="264" max="264" width="14.28515625" style="5" bestFit="1" customWidth="1"/>
    <col min="265" max="265" width="11.5703125" style="5" bestFit="1" customWidth="1"/>
    <col min="266" max="499" width="11" style="5"/>
    <col min="500" max="500" width="14.42578125" style="5" customWidth="1"/>
    <col min="501" max="501" width="4.42578125" style="5" customWidth="1"/>
    <col min="502" max="502" width="29.140625" style="5" customWidth="1"/>
    <col min="503" max="503" width="9.28515625" style="5" customWidth="1"/>
    <col min="504" max="504" width="8" style="5" customWidth="1"/>
    <col min="505" max="505" width="11" style="5" customWidth="1"/>
    <col min="506" max="506" width="13.42578125" style="5" customWidth="1"/>
    <col min="507" max="507" width="9" style="5" customWidth="1"/>
    <col min="508" max="508" width="8.140625" style="5" customWidth="1"/>
    <col min="509" max="509" width="11.85546875" style="5" customWidth="1"/>
    <col min="510" max="510" width="12" style="5" customWidth="1"/>
    <col min="511" max="511" width="8.7109375" style="5" customWidth="1"/>
    <col min="512" max="512" width="8.5703125" style="5" customWidth="1"/>
    <col min="513" max="513" width="11.85546875" style="5" customWidth="1"/>
    <col min="514" max="514" width="15.140625" style="5" customWidth="1"/>
    <col min="515" max="515" width="8.7109375" style="5" customWidth="1"/>
    <col min="516" max="516" width="8" style="5" customWidth="1"/>
    <col min="517" max="517" width="12.28515625" style="5" customWidth="1"/>
    <col min="518" max="518" width="13.5703125" style="5" customWidth="1"/>
    <col min="519" max="519" width="15.28515625" style="5" bestFit="1" customWidth="1"/>
    <col min="520" max="520" width="14.28515625" style="5" bestFit="1" customWidth="1"/>
    <col min="521" max="521" width="11.5703125" style="5" bestFit="1" customWidth="1"/>
    <col min="522" max="755" width="11" style="5"/>
    <col min="756" max="756" width="14.42578125" style="5" customWidth="1"/>
    <col min="757" max="757" width="4.42578125" style="5" customWidth="1"/>
    <col min="758" max="758" width="29.140625" style="5" customWidth="1"/>
    <col min="759" max="759" width="9.28515625" style="5" customWidth="1"/>
    <col min="760" max="760" width="8" style="5" customWidth="1"/>
    <col min="761" max="761" width="11" style="5" customWidth="1"/>
    <col min="762" max="762" width="13.42578125" style="5" customWidth="1"/>
    <col min="763" max="763" width="9" style="5" customWidth="1"/>
    <col min="764" max="764" width="8.140625" style="5" customWidth="1"/>
    <col min="765" max="765" width="11.85546875" style="5" customWidth="1"/>
    <col min="766" max="766" width="12" style="5" customWidth="1"/>
    <col min="767" max="767" width="8.7109375" style="5" customWidth="1"/>
    <col min="768" max="768" width="8.5703125" style="5" customWidth="1"/>
    <col min="769" max="769" width="11.85546875" style="5" customWidth="1"/>
    <col min="770" max="770" width="15.140625" style="5" customWidth="1"/>
    <col min="771" max="771" width="8.7109375" style="5" customWidth="1"/>
    <col min="772" max="772" width="8" style="5" customWidth="1"/>
    <col min="773" max="773" width="12.28515625" style="5" customWidth="1"/>
    <col min="774" max="774" width="13.5703125" style="5" customWidth="1"/>
    <col min="775" max="775" width="15.28515625" style="5" bestFit="1" customWidth="1"/>
    <col min="776" max="776" width="14.28515625" style="5" bestFit="1" customWidth="1"/>
    <col min="777" max="777" width="11.5703125" style="5" bestFit="1" customWidth="1"/>
    <col min="778" max="1011" width="11" style="5"/>
    <col min="1012" max="1012" width="14.42578125" style="5" customWidth="1"/>
    <col min="1013" max="1013" width="4.42578125" style="5" customWidth="1"/>
    <col min="1014" max="1014" width="29.140625" style="5" customWidth="1"/>
    <col min="1015" max="1015" width="9.28515625" style="5" customWidth="1"/>
    <col min="1016" max="1016" width="8" style="5" customWidth="1"/>
    <col min="1017" max="1017" width="11" style="5" customWidth="1"/>
    <col min="1018" max="1018" width="13.42578125" style="5" customWidth="1"/>
    <col min="1019" max="1019" width="9" style="5" customWidth="1"/>
    <col min="1020" max="1020" width="8.140625" style="5" customWidth="1"/>
    <col min="1021" max="1021" width="11.85546875" style="5" customWidth="1"/>
    <col min="1022" max="1022" width="12" style="5" customWidth="1"/>
    <col min="1023" max="1023" width="8.7109375" style="5" customWidth="1"/>
    <col min="1024" max="1024" width="8.5703125" style="5" customWidth="1"/>
    <col min="1025" max="1025" width="11.85546875" style="5" customWidth="1"/>
    <col min="1026" max="1026" width="15.140625" style="5" customWidth="1"/>
    <col min="1027" max="1027" width="8.7109375" style="5" customWidth="1"/>
    <col min="1028" max="1028" width="8" style="5" customWidth="1"/>
    <col min="1029" max="1029" width="12.28515625" style="5" customWidth="1"/>
    <col min="1030" max="1030" width="13.5703125" style="5" customWidth="1"/>
    <col min="1031" max="1031" width="15.28515625" style="5" bestFit="1" customWidth="1"/>
    <col min="1032" max="1032" width="14.28515625" style="5" bestFit="1" customWidth="1"/>
    <col min="1033" max="1033" width="11.5703125" style="5" bestFit="1" customWidth="1"/>
    <col min="1034" max="1267" width="11" style="5"/>
    <col min="1268" max="1268" width="14.42578125" style="5" customWidth="1"/>
    <col min="1269" max="1269" width="4.42578125" style="5" customWidth="1"/>
    <col min="1270" max="1270" width="29.140625" style="5" customWidth="1"/>
    <col min="1271" max="1271" width="9.28515625" style="5" customWidth="1"/>
    <col min="1272" max="1272" width="8" style="5" customWidth="1"/>
    <col min="1273" max="1273" width="11" style="5" customWidth="1"/>
    <col min="1274" max="1274" width="13.42578125" style="5" customWidth="1"/>
    <col min="1275" max="1275" width="9" style="5" customWidth="1"/>
    <col min="1276" max="1276" width="8.140625" style="5" customWidth="1"/>
    <col min="1277" max="1277" width="11.85546875" style="5" customWidth="1"/>
    <col min="1278" max="1278" width="12" style="5" customWidth="1"/>
    <col min="1279" max="1279" width="8.7109375" style="5" customWidth="1"/>
    <col min="1280" max="1280" width="8.5703125" style="5" customWidth="1"/>
    <col min="1281" max="1281" width="11.85546875" style="5" customWidth="1"/>
    <col min="1282" max="1282" width="15.140625" style="5" customWidth="1"/>
    <col min="1283" max="1283" width="8.7109375" style="5" customWidth="1"/>
    <col min="1284" max="1284" width="8" style="5" customWidth="1"/>
    <col min="1285" max="1285" width="12.28515625" style="5" customWidth="1"/>
    <col min="1286" max="1286" width="13.5703125" style="5" customWidth="1"/>
    <col min="1287" max="1287" width="15.28515625" style="5" bestFit="1" customWidth="1"/>
    <col min="1288" max="1288" width="14.28515625" style="5" bestFit="1" customWidth="1"/>
    <col min="1289" max="1289" width="11.5703125" style="5" bestFit="1" customWidth="1"/>
    <col min="1290" max="1523" width="11" style="5"/>
    <col min="1524" max="1524" width="14.42578125" style="5" customWidth="1"/>
    <col min="1525" max="1525" width="4.42578125" style="5" customWidth="1"/>
    <col min="1526" max="1526" width="29.140625" style="5" customWidth="1"/>
    <col min="1527" max="1527" width="9.28515625" style="5" customWidth="1"/>
    <col min="1528" max="1528" width="8" style="5" customWidth="1"/>
    <col min="1529" max="1529" width="11" style="5" customWidth="1"/>
    <col min="1530" max="1530" width="13.42578125" style="5" customWidth="1"/>
    <col min="1531" max="1531" width="9" style="5" customWidth="1"/>
    <col min="1532" max="1532" width="8.140625" style="5" customWidth="1"/>
    <col min="1533" max="1533" width="11.85546875" style="5" customWidth="1"/>
    <col min="1534" max="1534" width="12" style="5" customWidth="1"/>
    <col min="1535" max="1535" width="8.7109375" style="5" customWidth="1"/>
    <col min="1536" max="1536" width="8.5703125" style="5" customWidth="1"/>
    <col min="1537" max="1537" width="11.85546875" style="5" customWidth="1"/>
    <col min="1538" max="1538" width="15.140625" style="5" customWidth="1"/>
    <col min="1539" max="1539" width="8.7109375" style="5" customWidth="1"/>
    <col min="1540" max="1540" width="8" style="5" customWidth="1"/>
    <col min="1541" max="1541" width="12.28515625" style="5" customWidth="1"/>
    <col min="1542" max="1542" width="13.5703125" style="5" customWidth="1"/>
    <col min="1543" max="1543" width="15.28515625" style="5" bestFit="1" customWidth="1"/>
    <col min="1544" max="1544" width="14.28515625" style="5" bestFit="1" customWidth="1"/>
    <col min="1545" max="1545" width="11.5703125" style="5" bestFit="1" customWidth="1"/>
    <col min="1546" max="1779" width="11" style="5"/>
    <col min="1780" max="1780" width="14.42578125" style="5" customWidth="1"/>
    <col min="1781" max="1781" width="4.42578125" style="5" customWidth="1"/>
    <col min="1782" max="1782" width="29.140625" style="5" customWidth="1"/>
    <col min="1783" max="1783" width="9.28515625" style="5" customWidth="1"/>
    <col min="1784" max="1784" width="8" style="5" customWidth="1"/>
    <col min="1785" max="1785" width="11" style="5" customWidth="1"/>
    <col min="1786" max="1786" width="13.42578125" style="5" customWidth="1"/>
    <col min="1787" max="1787" width="9" style="5" customWidth="1"/>
    <col min="1788" max="1788" width="8.140625" style="5" customWidth="1"/>
    <col min="1789" max="1789" width="11.85546875" style="5" customWidth="1"/>
    <col min="1790" max="1790" width="12" style="5" customWidth="1"/>
    <col min="1791" max="1791" width="8.7109375" style="5" customWidth="1"/>
    <col min="1792" max="1792" width="8.5703125" style="5" customWidth="1"/>
    <col min="1793" max="1793" width="11.85546875" style="5" customWidth="1"/>
    <col min="1794" max="1794" width="15.140625" style="5" customWidth="1"/>
    <col min="1795" max="1795" width="8.7109375" style="5" customWidth="1"/>
    <col min="1796" max="1796" width="8" style="5" customWidth="1"/>
    <col min="1797" max="1797" width="12.28515625" style="5" customWidth="1"/>
    <col min="1798" max="1798" width="13.5703125" style="5" customWidth="1"/>
    <col min="1799" max="1799" width="15.28515625" style="5" bestFit="1" customWidth="1"/>
    <col min="1800" max="1800" width="14.28515625" style="5" bestFit="1" customWidth="1"/>
    <col min="1801" max="1801" width="11.5703125" style="5" bestFit="1" customWidth="1"/>
    <col min="1802" max="2035" width="11" style="5"/>
    <col min="2036" max="2036" width="14.42578125" style="5" customWidth="1"/>
    <col min="2037" max="2037" width="4.42578125" style="5" customWidth="1"/>
    <col min="2038" max="2038" width="29.140625" style="5" customWidth="1"/>
    <col min="2039" max="2039" width="9.28515625" style="5" customWidth="1"/>
    <col min="2040" max="2040" width="8" style="5" customWidth="1"/>
    <col min="2041" max="2041" width="11" style="5" customWidth="1"/>
    <col min="2042" max="2042" width="13.42578125" style="5" customWidth="1"/>
    <col min="2043" max="2043" width="9" style="5" customWidth="1"/>
    <col min="2044" max="2044" width="8.140625" style="5" customWidth="1"/>
    <col min="2045" max="2045" width="11.85546875" style="5" customWidth="1"/>
    <col min="2046" max="2046" width="12" style="5" customWidth="1"/>
    <col min="2047" max="2047" width="8.7109375" style="5" customWidth="1"/>
    <col min="2048" max="2048" width="8.5703125" style="5" customWidth="1"/>
    <col min="2049" max="2049" width="11.85546875" style="5" customWidth="1"/>
    <col min="2050" max="2050" width="15.140625" style="5" customWidth="1"/>
    <col min="2051" max="2051" width="8.7109375" style="5" customWidth="1"/>
    <col min="2052" max="2052" width="8" style="5" customWidth="1"/>
    <col min="2053" max="2053" width="12.28515625" style="5" customWidth="1"/>
    <col min="2054" max="2054" width="13.5703125" style="5" customWidth="1"/>
    <col min="2055" max="2055" width="15.28515625" style="5" bestFit="1" customWidth="1"/>
    <col min="2056" max="2056" width="14.28515625" style="5" bestFit="1" customWidth="1"/>
    <col min="2057" max="2057" width="11.5703125" style="5" bestFit="1" customWidth="1"/>
    <col min="2058" max="2291" width="11" style="5"/>
    <col min="2292" max="2292" width="14.42578125" style="5" customWidth="1"/>
    <col min="2293" max="2293" width="4.42578125" style="5" customWidth="1"/>
    <col min="2294" max="2294" width="29.140625" style="5" customWidth="1"/>
    <col min="2295" max="2295" width="9.28515625" style="5" customWidth="1"/>
    <col min="2296" max="2296" width="8" style="5" customWidth="1"/>
    <col min="2297" max="2297" width="11" style="5" customWidth="1"/>
    <col min="2298" max="2298" width="13.42578125" style="5" customWidth="1"/>
    <col min="2299" max="2299" width="9" style="5" customWidth="1"/>
    <col min="2300" max="2300" width="8.140625" style="5" customWidth="1"/>
    <col min="2301" max="2301" width="11.85546875" style="5" customWidth="1"/>
    <col min="2302" max="2302" width="12" style="5" customWidth="1"/>
    <col min="2303" max="2303" width="8.7109375" style="5" customWidth="1"/>
    <col min="2304" max="2304" width="8.5703125" style="5" customWidth="1"/>
    <col min="2305" max="2305" width="11.85546875" style="5" customWidth="1"/>
    <col min="2306" max="2306" width="15.140625" style="5" customWidth="1"/>
    <col min="2307" max="2307" width="8.7109375" style="5" customWidth="1"/>
    <col min="2308" max="2308" width="8" style="5" customWidth="1"/>
    <col min="2309" max="2309" width="12.28515625" style="5" customWidth="1"/>
    <col min="2310" max="2310" width="13.5703125" style="5" customWidth="1"/>
    <col min="2311" max="2311" width="15.28515625" style="5" bestFit="1" customWidth="1"/>
    <col min="2312" max="2312" width="14.28515625" style="5" bestFit="1" customWidth="1"/>
    <col min="2313" max="2313" width="11.5703125" style="5" bestFit="1" customWidth="1"/>
    <col min="2314" max="2547" width="11" style="5"/>
    <col min="2548" max="2548" width="14.42578125" style="5" customWidth="1"/>
    <col min="2549" max="2549" width="4.42578125" style="5" customWidth="1"/>
    <col min="2550" max="2550" width="29.140625" style="5" customWidth="1"/>
    <col min="2551" max="2551" width="9.28515625" style="5" customWidth="1"/>
    <col min="2552" max="2552" width="8" style="5" customWidth="1"/>
    <col min="2553" max="2553" width="11" style="5" customWidth="1"/>
    <col min="2554" max="2554" width="13.42578125" style="5" customWidth="1"/>
    <col min="2555" max="2555" width="9" style="5" customWidth="1"/>
    <col min="2556" max="2556" width="8.140625" style="5" customWidth="1"/>
    <col min="2557" max="2557" width="11.85546875" style="5" customWidth="1"/>
    <col min="2558" max="2558" width="12" style="5" customWidth="1"/>
    <col min="2559" max="2559" width="8.7109375" style="5" customWidth="1"/>
    <col min="2560" max="2560" width="8.5703125" style="5" customWidth="1"/>
    <col min="2561" max="2561" width="11.85546875" style="5" customWidth="1"/>
    <col min="2562" max="2562" width="15.140625" style="5" customWidth="1"/>
    <col min="2563" max="2563" width="8.7109375" style="5" customWidth="1"/>
    <col min="2564" max="2564" width="8" style="5" customWidth="1"/>
    <col min="2565" max="2565" width="12.28515625" style="5" customWidth="1"/>
    <col min="2566" max="2566" width="13.5703125" style="5" customWidth="1"/>
    <col min="2567" max="2567" width="15.28515625" style="5" bestFit="1" customWidth="1"/>
    <col min="2568" max="2568" width="14.28515625" style="5" bestFit="1" customWidth="1"/>
    <col min="2569" max="2569" width="11.5703125" style="5" bestFit="1" customWidth="1"/>
    <col min="2570" max="2803" width="11" style="5"/>
    <col min="2804" max="2804" width="14.42578125" style="5" customWidth="1"/>
    <col min="2805" max="2805" width="4.42578125" style="5" customWidth="1"/>
    <col min="2806" max="2806" width="29.140625" style="5" customWidth="1"/>
    <col min="2807" max="2807" width="9.28515625" style="5" customWidth="1"/>
    <col min="2808" max="2808" width="8" style="5" customWidth="1"/>
    <col min="2809" max="2809" width="11" style="5" customWidth="1"/>
    <col min="2810" max="2810" width="13.42578125" style="5" customWidth="1"/>
    <col min="2811" max="2811" width="9" style="5" customWidth="1"/>
    <col min="2812" max="2812" width="8.140625" style="5" customWidth="1"/>
    <col min="2813" max="2813" width="11.85546875" style="5" customWidth="1"/>
    <col min="2814" max="2814" width="12" style="5" customWidth="1"/>
    <col min="2815" max="2815" width="8.7109375" style="5" customWidth="1"/>
    <col min="2816" max="2816" width="8.5703125" style="5" customWidth="1"/>
    <col min="2817" max="2817" width="11.85546875" style="5" customWidth="1"/>
    <col min="2818" max="2818" width="15.140625" style="5" customWidth="1"/>
    <col min="2819" max="2819" width="8.7109375" style="5" customWidth="1"/>
    <col min="2820" max="2820" width="8" style="5" customWidth="1"/>
    <col min="2821" max="2821" width="12.28515625" style="5" customWidth="1"/>
    <col min="2822" max="2822" width="13.5703125" style="5" customWidth="1"/>
    <col min="2823" max="2823" width="15.28515625" style="5" bestFit="1" customWidth="1"/>
    <col min="2824" max="2824" width="14.28515625" style="5" bestFit="1" customWidth="1"/>
    <col min="2825" max="2825" width="11.5703125" style="5" bestFit="1" customWidth="1"/>
    <col min="2826" max="3059" width="11" style="5"/>
    <col min="3060" max="3060" width="14.42578125" style="5" customWidth="1"/>
    <col min="3061" max="3061" width="4.42578125" style="5" customWidth="1"/>
    <col min="3062" max="3062" width="29.140625" style="5" customWidth="1"/>
    <col min="3063" max="3063" width="9.28515625" style="5" customWidth="1"/>
    <col min="3064" max="3064" width="8" style="5" customWidth="1"/>
    <col min="3065" max="3065" width="11" style="5" customWidth="1"/>
    <col min="3066" max="3066" width="13.42578125" style="5" customWidth="1"/>
    <col min="3067" max="3067" width="9" style="5" customWidth="1"/>
    <col min="3068" max="3068" width="8.140625" style="5" customWidth="1"/>
    <col min="3069" max="3069" width="11.85546875" style="5" customWidth="1"/>
    <col min="3070" max="3070" width="12" style="5" customWidth="1"/>
    <col min="3071" max="3071" width="8.7109375" style="5" customWidth="1"/>
    <col min="3072" max="3072" width="8.5703125" style="5" customWidth="1"/>
    <col min="3073" max="3073" width="11.85546875" style="5" customWidth="1"/>
    <col min="3074" max="3074" width="15.140625" style="5" customWidth="1"/>
    <col min="3075" max="3075" width="8.7109375" style="5" customWidth="1"/>
    <col min="3076" max="3076" width="8" style="5" customWidth="1"/>
    <col min="3077" max="3077" width="12.28515625" style="5" customWidth="1"/>
    <col min="3078" max="3078" width="13.5703125" style="5" customWidth="1"/>
    <col min="3079" max="3079" width="15.28515625" style="5" bestFit="1" customWidth="1"/>
    <col min="3080" max="3080" width="14.28515625" style="5" bestFit="1" customWidth="1"/>
    <col min="3081" max="3081" width="11.5703125" style="5" bestFit="1" customWidth="1"/>
    <col min="3082" max="3315" width="11" style="5"/>
    <col min="3316" max="3316" width="14.42578125" style="5" customWidth="1"/>
    <col min="3317" max="3317" width="4.42578125" style="5" customWidth="1"/>
    <col min="3318" max="3318" width="29.140625" style="5" customWidth="1"/>
    <col min="3319" max="3319" width="9.28515625" style="5" customWidth="1"/>
    <col min="3320" max="3320" width="8" style="5" customWidth="1"/>
    <col min="3321" max="3321" width="11" style="5" customWidth="1"/>
    <col min="3322" max="3322" width="13.42578125" style="5" customWidth="1"/>
    <col min="3323" max="3323" width="9" style="5" customWidth="1"/>
    <col min="3324" max="3324" width="8.140625" style="5" customWidth="1"/>
    <col min="3325" max="3325" width="11.85546875" style="5" customWidth="1"/>
    <col min="3326" max="3326" width="12" style="5" customWidth="1"/>
    <col min="3327" max="3327" width="8.7109375" style="5" customWidth="1"/>
    <col min="3328" max="3328" width="8.5703125" style="5" customWidth="1"/>
    <col min="3329" max="3329" width="11.85546875" style="5" customWidth="1"/>
    <col min="3330" max="3330" width="15.140625" style="5" customWidth="1"/>
    <col min="3331" max="3331" width="8.7109375" style="5" customWidth="1"/>
    <col min="3332" max="3332" width="8" style="5" customWidth="1"/>
    <col min="3333" max="3333" width="12.28515625" style="5" customWidth="1"/>
    <col min="3334" max="3334" width="13.5703125" style="5" customWidth="1"/>
    <col min="3335" max="3335" width="15.28515625" style="5" bestFit="1" customWidth="1"/>
    <col min="3336" max="3336" width="14.28515625" style="5" bestFit="1" customWidth="1"/>
    <col min="3337" max="3337" width="11.5703125" style="5" bestFit="1" customWidth="1"/>
    <col min="3338" max="3571" width="11" style="5"/>
    <col min="3572" max="3572" width="14.42578125" style="5" customWidth="1"/>
    <col min="3573" max="3573" width="4.42578125" style="5" customWidth="1"/>
    <col min="3574" max="3574" width="29.140625" style="5" customWidth="1"/>
    <col min="3575" max="3575" width="9.28515625" style="5" customWidth="1"/>
    <col min="3576" max="3576" width="8" style="5" customWidth="1"/>
    <col min="3577" max="3577" width="11" style="5" customWidth="1"/>
    <col min="3578" max="3578" width="13.42578125" style="5" customWidth="1"/>
    <col min="3579" max="3579" width="9" style="5" customWidth="1"/>
    <col min="3580" max="3580" width="8.140625" style="5" customWidth="1"/>
    <col min="3581" max="3581" width="11.85546875" style="5" customWidth="1"/>
    <col min="3582" max="3582" width="12" style="5" customWidth="1"/>
    <col min="3583" max="3583" width="8.7109375" style="5" customWidth="1"/>
    <col min="3584" max="3584" width="8.5703125" style="5" customWidth="1"/>
    <col min="3585" max="3585" width="11.85546875" style="5" customWidth="1"/>
    <col min="3586" max="3586" width="15.140625" style="5" customWidth="1"/>
    <col min="3587" max="3587" width="8.7109375" style="5" customWidth="1"/>
    <col min="3588" max="3588" width="8" style="5" customWidth="1"/>
    <col min="3589" max="3589" width="12.28515625" style="5" customWidth="1"/>
    <col min="3590" max="3590" width="13.5703125" style="5" customWidth="1"/>
    <col min="3591" max="3591" width="15.28515625" style="5" bestFit="1" customWidth="1"/>
    <col min="3592" max="3592" width="14.28515625" style="5" bestFit="1" customWidth="1"/>
    <col min="3593" max="3593" width="11.5703125" style="5" bestFit="1" customWidth="1"/>
    <col min="3594" max="3827" width="11" style="5"/>
    <col min="3828" max="3828" width="14.42578125" style="5" customWidth="1"/>
    <col min="3829" max="3829" width="4.42578125" style="5" customWidth="1"/>
    <col min="3830" max="3830" width="29.140625" style="5" customWidth="1"/>
    <col min="3831" max="3831" width="9.28515625" style="5" customWidth="1"/>
    <col min="3832" max="3832" width="8" style="5" customWidth="1"/>
    <col min="3833" max="3833" width="11" style="5" customWidth="1"/>
    <col min="3834" max="3834" width="13.42578125" style="5" customWidth="1"/>
    <col min="3835" max="3835" width="9" style="5" customWidth="1"/>
    <col min="3836" max="3836" width="8.140625" style="5" customWidth="1"/>
    <col min="3837" max="3837" width="11.85546875" style="5" customWidth="1"/>
    <col min="3838" max="3838" width="12" style="5" customWidth="1"/>
    <col min="3839" max="3839" width="8.7109375" style="5" customWidth="1"/>
    <col min="3840" max="3840" width="8.5703125" style="5" customWidth="1"/>
    <col min="3841" max="3841" width="11.85546875" style="5" customWidth="1"/>
    <col min="3842" max="3842" width="15.140625" style="5" customWidth="1"/>
    <col min="3843" max="3843" width="8.7109375" style="5" customWidth="1"/>
    <col min="3844" max="3844" width="8" style="5" customWidth="1"/>
    <col min="3845" max="3845" width="12.28515625" style="5" customWidth="1"/>
    <col min="3846" max="3846" width="13.5703125" style="5" customWidth="1"/>
    <col min="3847" max="3847" width="15.28515625" style="5" bestFit="1" customWidth="1"/>
    <col min="3848" max="3848" width="14.28515625" style="5" bestFit="1" customWidth="1"/>
    <col min="3849" max="3849" width="11.5703125" style="5" bestFit="1" customWidth="1"/>
    <col min="3850" max="4083" width="11" style="5"/>
    <col min="4084" max="4084" width="14.42578125" style="5" customWidth="1"/>
    <col min="4085" max="4085" width="4.42578125" style="5" customWidth="1"/>
    <col min="4086" max="4086" width="29.140625" style="5" customWidth="1"/>
    <col min="4087" max="4087" width="9.28515625" style="5" customWidth="1"/>
    <col min="4088" max="4088" width="8" style="5" customWidth="1"/>
    <col min="4089" max="4089" width="11" style="5" customWidth="1"/>
    <col min="4090" max="4090" width="13.42578125" style="5" customWidth="1"/>
    <col min="4091" max="4091" width="9" style="5" customWidth="1"/>
    <col min="4092" max="4092" width="8.140625" style="5" customWidth="1"/>
    <col min="4093" max="4093" width="11.85546875" style="5" customWidth="1"/>
    <col min="4094" max="4094" width="12" style="5" customWidth="1"/>
    <col min="4095" max="4095" width="8.7109375" style="5" customWidth="1"/>
    <col min="4096" max="4096" width="8.5703125" style="5" customWidth="1"/>
    <col min="4097" max="4097" width="11.85546875" style="5" customWidth="1"/>
    <col min="4098" max="4098" width="15.140625" style="5" customWidth="1"/>
    <col min="4099" max="4099" width="8.7109375" style="5" customWidth="1"/>
    <col min="4100" max="4100" width="8" style="5" customWidth="1"/>
    <col min="4101" max="4101" width="12.28515625" style="5" customWidth="1"/>
    <col min="4102" max="4102" width="13.5703125" style="5" customWidth="1"/>
    <col min="4103" max="4103" width="15.28515625" style="5" bestFit="1" customWidth="1"/>
    <col min="4104" max="4104" width="14.28515625" style="5" bestFit="1" customWidth="1"/>
    <col min="4105" max="4105" width="11.5703125" style="5" bestFit="1" customWidth="1"/>
    <col min="4106" max="4339" width="11" style="5"/>
    <col min="4340" max="4340" width="14.42578125" style="5" customWidth="1"/>
    <col min="4341" max="4341" width="4.42578125" style="5" customWidth="1"/>
    <col min="4342" max="4342" width="29.140625" style="5" customWidth="1"/>
    <col min="4343" max="4343" width="9.28515625" style="5" customWidth="1"/>
    <col min="4344" max="4344" width="8" style="5" customWidth="1"/>
    <col min="4345" max="4345" width="11" style="5" customWidth="1"/>
    <col min="4346" max="4346" width="13.42578125" style="5" customWidth="1"/>
    <col min="4347" max="4347" width="9" style="5" customWidth="1"/>
    <col min="4348" max="4348" width="8.140625" style="5" customWidth="1"/>
    <col min="4349" max="4349" width="11.85546875" style="5" customWidth="1"/>
    <col min="4350" max="4350" width="12" style="5" customWidth="1"/>
    <col min="4351" max="4351" width="8.7109375" style="5" customWidth="1"/>
    <col min="4352" max="4352" width="8.5703125" style="5" customWidth="1"/>
    <col min="4353" max="4353" width="11.85546875" style="5" customWidth="1"/>
    <col min="4354" max="4354" width="15.140625" style="5" customWidth="1"/>
    <col min="4355" max="4355" width="8.7109375" style="5" customWidth="1"/>
    <col min="4356" max="4356" width="8" style="5" customWidth="1"/>
    <col min="4357" max="4357" width="12.28515625" style="5" customWidth="1"/>
    <col min="4358" max="4358" width="13.5703125" style="5" customWidth="1"/>
    <col min="4359" max="4359" width="15.28515625" style="5" bestFit="1" customWidth="1"/>
    <col min="4360" max="4360" width="14.28515625" style="5" bestFit="1" customWidth="1"/>
    <col min="4361" max="4361" width="11.5703125" style="5" bestFit="1" customWidth="1"/>
    <col min="4362" max="4595" width="11" style="5"/>
    <col min="4596" max="4596" width="14.42578125" style="5" customWidth="1"/>
    <col min="4597" max="4597" width="4.42578125" style="5" customWidth="1"/>
    <col min="4598" max="4598" width="29.140625" style="5" customWidth="1"/>
    <col min="4599" max="4599" width="9.28515625" style="5" customWidth="1"/>
    <col min="4600" max="4600" width="8" style="5" customWidth="1"/>
    <col min="4601" max="4601" width="11" style="5" customWidth="1"/>
    <col min="4602" max="4602" width="13.42578125" style="5" customWidth="1"/>
    <col min="4603" max="4603" width="9" style="5" customWidth="1"/>
    <col min="4604" max="4604" width="8.140625" style="5" customWidth="1"/>
    <col min="4605" max="4605" width="11.85546875" style="5" customWidth="1"/>
    <col min="4606" max="4606" width="12" style="5" customWidth="1"/>
    <col min="4607" max="4607" width="8.7109375" style="5" customWidth="1"/>
    <col min="4608" max="4608" width="8.5703125" style="5" customWidth="1"/>
    <col min="4609" max="4609" width="11.85546875" style="5" customWidth="1"/>
    <col min="4610" max="4610" width="15.140625" style="5" customWidth="1"/>
    <col min="4611" max="4611" width="8.7109375" style="5" customWidth="1"/>
    <col min="4612" max="4612" width="8" style="5" customWidth="1"/>
    <col min="4613" max="4613" width="12.28515625" style="5" customWidth="1"/>
    <col min="4614" max="4614" width="13.5703125" style="5" customWidth="1"/>
    <col min="4615" max="4615" width="15.28515625" style="5" bestFit="1" customWidth="1"/>
    <col min="4616" max="4616" width="14.28515625" style="5" bestFit="1" customWidth="1"/>
    <col min="4617" max="4617" width="11.5703125" style="5" bestFit="1" customWidth="1"/>
    <col min="4618" max="4851" width="11" style="5"/>
    <col min="4852" max="4852" width="14.42578125" style="5" customWidth="1"/>
    <col min="4853" max="4853" width="4.42578125" style="5" customWidth="1"/>
    <col min="4854" max="4854" width="29.140625" style="5" customWidth="1"/>
    <col min="4855" max="4855" width="9.28515625" style="5" customWidth="1"/>
    <col min="4856" max="4856" width="8" style="5" customWidth="1"/>
    <col min="4857" max="4857" width="11" style="5" customWidth="1"/>
    <col min="4858" max="4858" width="13.42578125" style="5" customWidth="1"/>
    <col min="4859" max="4859" width="9" style="5" customWidth="1"/>
    <col min="4860" max="4860" width="8.140625" style="5" customWidth="1"/>
    <col min="4861" max="4861" width="11.85546875" style="5" customWidth="1"/>
    <col min="4862" max="4862" width="12" style="5" customWidth="1"/>
    <col min="4863" max="4863" width="8.7109375" style="5" customWidth="1"/>
    <col min="4864" max="4864" width="8.5703125" style="5" customWidth="1"/>
    <col min="4865" max="4865" width="11.85546875" style="5" customWidth="1"/>
    <col min="4866" max="4866" width="15.140625" style="5" customWidth="1"/>
    <col min="4867" max="4867" width="8.7109375" style="5" customWidth="1"/>
    <col min="4868" max="4868" width="8" style="5" customWidth="1"/>
    <col min="4869" max="4869" width="12.28515625" style="5" customWidth="1"/>
    <col min="4870" max="4870" width="13.5703125" style="5" customWidth="1"/>
    <col min="4871" max="4871" width="15.28515625" style="5" bestFit="1" customWidth="1"/>
    <col min="4872" max="4872" width="14.28515625" style="5" bestFit="1" customWidth="1"/>
    <col min="4873" max="4873" width="11.5703125" style="5" bestFit="1" customWidth="1"/>
    <col min="4874" max="5107" width="11" style="5"/>
    <col min="5108" max="5108" width="14.42578125" style="5" customWidth="1"/>
    <col min="5109" max="5109" width="4.42578125" style="5" customWidth="1"/>
    <col min="5110" max="5110" width="29.140625" style="5" customWidth="1"/>
    <col min="5111" max="5111" width="9.28515625" style="5" customWidth="1"/>
    <col min="5112" max="5112" width="8" style="5" customWidth="1"/>
    <col min="5113" max="5113" width="11" style="5" customWidth="1"/>
    <col min="5114" max="5114" width="13.42578125" style="5" customWidth="1"/>
    <col min="5115" max="5115" width="9" style="5" customWidth="1"/>
    <col min="5116" max="5116" width="8.140625" style="5" customWidth="1"/>
    <col min="5117" max="5117" width="11.85546875" style="5" customWidth="1"/>
    <col min="5118" max="5118" width="12" style="5" customWidth="1"/>
    <col min="5119" max="5119" width="8.7109375" style="5" customWidth="1"/>
    <col min="5120" max="5120" width="8.5703125" style="5" customWidth="1"/>
    <col min="5121" max="5121" width="11.85546875" style="5" customWidth="1"/>
    <col min="5122" max="5122" width="15.140625" style="5" customWidth="1"/>
    <col min="5123" max="5123" width="8.7109375" style="5" customWidth="1"/>
    <col min="5124" max="5124" width="8" style="5" customWidth="1"/>
    <col min="5125" max="5125" width="12.28515625" style="5" customWidth="1"/>
    <col min="5126" max="5126" width="13.5703125" style="5" customWidth="1"/>
    <col min="5127" max="5127" width="15.28515625" style="5" bestFit="1" customWidth="1"/>
    <col min="5128" max="5128" width="14.28515625" style="5" bestFit="1" customWidth="1"/>
    <col min="5129" max="5129" width="11.5703125" style="5" bestFit="1" customWidth="1"/>
    <col min="5130" max="5363" width="11" style="5"/>
    <col min="5364" max="5364" width="14.42578125" style="5" customWidth="1"/>
    <col min="5365" max="5365" width="4.42578125" style="5" customWidth="1"/>
    <col min="5366" max="5366" width="29.140625" style="5" customWidth="1"/>
    <col min="5367" max="5367" width="9.28515625" style="5" customWidth="1"/>
    <col min="5368" max="5368" width="8" style="5" customWidth="1"/>
    <col min="5369" max="5369" width="11" style="5" customWidth="1"/>
    <col min="5370" max="5370" width="13.42578125" style="5" customWidth="1"/>
    <col min="5371" max="5371" width="9" style="5" customWidth="1"/>
    <col min="5372" max="5372" width="8.140625" style="5" customWidth="1"/>
    <col min="5373" max="5373" width="11.85546875" style="5" customWidth="1"/>
    <col min="5374" max="5374" width="12" style="5" customWidth="1"/>
    <col min="5375" max="5375" width="8.7109375" style="5" customWidth="1"/>
    <col min="5376" max="5376" width="8.5703125" style="5" customWidth="1"/>
    <col min="5377" max="5377" width="11.85546875" style="5" customWidth="1"/>
    <col min="5378" max="5378" width="15.140625" style="5" customWidth="1"/>
    <col min="5379" max="5379" width="8.7109375" style="5" customWidth="1"/>
    <col min="5380" max="5380" width="8" style="5" customWidth="1"/>
    <col min="5381" max="5381" width="12.28515625" style="5" customWidth="1"/>
    <col min="5382" max="5382" width="13.5703125" style="5" customWidth="1"/>
    <col min="5383" max="5383" width="15.28515625" style="5" bestFit="1" customWidth="1"/>
    <col min="5384" max="5384" width="14.28515625" style="5" bestFit="1" customWidth="1"/>
    <col min="5385" max="5385" width="11.5703125" style="5" bestFit="1" customWidth="1"/>
    <col min="5386" max="5619" width="11" style="5"/>
    <col min="5620" max="5620" width="14.42578125" style="5" customWidth="1"/>
    <col min="5621" max="5621" width="4.42578125" style="5" customWidth="1"/>
    <col min="5622" max="5622" width="29.140625" style="5" customWidth="1"/>
    <col min="5623" max="5623" width="9.28515625" style="5" customWidth="1"/>
    <col min="5624" max="5624" width="8" style="5" customWidth="1"/>
    <col min="5625" max="5625" width="11" style="5" customWidth="1"/>
    <col min="5626" max="5626" width="13.42578125" style="5" customWidth="1"/>
    <col min="5627" max="5627" width="9" style="5" customWidth="1"/>
    <col min="5628" max="5628" width="8.140625" style="5" customWidth="1"/>
    <col min="5629" max="5629" width="11.85546875" style="5" customWidth="1"/>
    <col min="5630" max="5630" width="12" style="5" customWidth="1"/>
    <col min="5631" max="5631" width="8.7109375" style="5" customWidth="1"/>
    <col min="5632" max="5632" width="8.5703125" style="5" customWidth="1"/>
    <col min="5633" max="5633" width="11.85546875" style="5" customWidth="1"/>
    <col min="5634" max="5634" width="15.140625" style="5" customWidth="1"/>
    <col min="5635" max="5635" width="8.7109375" style="5" customWidth="1"/>
    <col min="5636" max="5636" width="8" style="5" customWidth="1"/>
    <col min="5637" max="5637" width="12.28515625" style="5" customWidth="1"/>
    <col min="5638" max="5638" width="13.5703125" style="5" customWidth="1"/>
    <col min="5639" max="5639" width="15.28515625" style="5" bestFit="1" customWidth="1"/>
    <col min="5640" max="5640" width="14.28515625" style="5" bestFit="1" customWidth="1"/>
    <col min="5641" max="5641" width="11.5703125" style="5" bestFit="1" customWidth="1"/>
    <col min="5642" max="5875" width="11" style="5"/>
    <col min="5876" max="5876" width="14.42578125" style="5" customWidth="1"/>
    <col min="5877" max="5877" width="4.42578125" style="5" customWidth="1"/>
    <col min="5878" max="5878" width="29.140625" style="5" customWidth="1"/>
    <col min="5879" max="5879" width="9.28515625" style="5" customWidth="1"/>
    <col min="5880" max="5880" width="8" style="5" customWidth="1"/>
    <col min="5881" max="5881" width="11" style="5" customWidth="1"/>
    <col min="5882" max="5882" width="13.42578125" style="5" customWidth="1"/>
    <col min="5883" max="5883" width="9" style="5" customWidth="1"/>
    <col min="5884" max="5884" width="8.140625" style="5" customWidth="1"/>
    <col min="5885" max="5885" width="11.85546875" style="5" customWidth="1"/>
    <col min="5886" max="5886" width="12" style="5" customWidth="1"/>
    <col min="5887" max="5887" width="8.7109375" style="5" customWidth="1"/>
    <col min="5888" max="5888" width="8.5703125" style="5" customWidth="1"/>
    <col min="5889" max="5889" width="11.85546875" style="5" customWidth="1"/>
    <col min="5890" max="5890" width="15.140625" style="5" customWidth="1"/>
    <col min="5891" max="5891" width="8.7109375" style="5" customWidth="1"/>
    <col min="5892" max="5892" width="8" style="5" customWidth="1"/>
    <col min="5893" max="5893" width="12.28515625" style="5" customWidth="1"/>
    <col min="5894" max="5894" width="13.5703125" style="5" customWidth="1"/>
    <col min="5895" max="5895" width="15.28515625" style="5" bestFit="1" customWidth="1"/>
    <col min="5896" max="5896" width="14.28515625" style="5" bestFit="1" customWidth="1"/>
    <col min="5897" max="5897" width="11.5703125" style="5" bestFit="1" customWidth="1"/>
    <col min="5898" max="6131" width="11" style="5"/>
    <col min="6132" max="6132" width="14.42578125" style="5" customWidth="1"/>
    <col min="6133" max="6133" width="4.42578125" style="5" customWidth="1"/>
    <col min="6134" max="6134" width="29.140625" style="5" customWidth="1"/>
    <col min="6135" max="6135" width="9.28515625" style="5" customWidth="1"/>
    <col min="6136" max="6136" width="8" style="5" customWidth="1"/>
    <col min="6137" max="6137" width="11" style="5" customWidth="1"/>
    <col min="6138" max="6138" width="13.42578125" style="5" customWidth="1"/>
    <col min="6139" max="6139" width="9" style="5" customWidth="1"/>
    <col min="6140" max="6140" width="8.140625" style="5" customWidth="1"/>
    <col min="6141" max="6141" width="11.85546875" style="5" customWidth="1"/>
    <col min="6142" max="6142" width="12" style="5" customWidth="1"/>
    <col min="6143" max="6143" width="8.7109375" style="5" customWidth="1"/>
    <col min="6144" max="6144" width="8.5703125" style="5" customWidth="1"/>
    <col min="6145" max="6145" width="11.85546875" style="5" customWidth="1"/>
    <col min="6146" max="6146" width="15.140625" style="5" customWidth="1"/>
    <col min="6147" max="6147" width="8.7109375" style="5" customWidth="1"/>
    <col min="6148" max="6148" width="8" style="5" customWidth="1"/>
    <col min="6149" max="6149" width="12.28515625" style="5" customWidth="1"/>
    <col min="6150" max="6150" width="13.5703125" style="5" customWidth="1"/>
    <col min="6151" max="6151" width="15.28515625" style="5" bestFit="1" customWidth="1"/>
    <col min="6152" max="6152" width="14.28515625" style="5" bestFit="1" customWidth="1"/>
    <col min="6153" max="6153" width="11.5703125" style="5" bestFit="1" customWidth="1"/>
    <col min="6154" max="6387" width="11" style="5"/>
    <col min="6388" max="6388" width="14.42578125" style="5" customWidth="1"/>
    <col min="6389" max="6389" width="4.42578125" style="5" customWidth="1"/>
    <col min="6390" max="6390" width="29.140625" style="5" customWidth="1"/>
    <col min="6391" max="6391" width="9.28515625" style="5" customWidth="1"/>
    <col min="6392" max="6392" width="8" style="5" customWidth="1"/>
    <col min="6393" max="6393" width="11" style="5" customWidth="1"/>
    <col min="6394" max="6394" width="13.42578125" style="5" customWidth="1"/>
    <col min="6395" max="6395" width="9" style="5" customWidth="1"/>
    <col min="6396" max="6396" width="8.140625" style="5" customWidth="1"/>
    <col min="6397" max="6397" width="11.85546875" style="5" customWidth="1"/>
    <col min="6398" max="6398" width="12" style="5" customWidth="1"/>
    <col min="6399" max="6399" width="8.7109375" style="5" customWidth="1"/>
    <col min="6400" max="6400" width="8.5703125" style="5" customWidth="1"/>
    <col min="6401" max="6401" width="11.85546875" style="5" customWidth="1"/>
    <col min="6402" max="6402" width="15.140625" style="5" customWidth="1"/>
    <col min="6403" max="6403" width="8.7109375" style="5" customWidth="1"/>
    <col min="6404" max="6404" width="8" style="5" customWidth="1"/>
    <col min="6405" max="6405" width="12.28515625" style="5" customWidth="1"/>
    <col min="6406" max="6406" width="13.5703125" style="5" customWidth="1"/>
    <col min="6407" max="6407" width="15.28515625" style="5" bestFit="1" customWidth="1"/>
    <col min="6408" max="6408" width="14.28515625" style="5" bestFit="1" customWidth="1"/>
    <col min="6409" max="6409" width="11.5703125" style="5" bestFit="1" customWidth="1"/>
    <col min="6410" max="6643" width="11" style="5"/>
    <col min="6644" max="6644" width="14.42578125" style="5" customWidth="1"/>
    <col min="6645" max="6645" width="4.42578125" style="5" customWidth="1"/>
    <col min="6646" max="6646" width="29.140625" style="5" customWidth="1"/>
    <col min="6647" max="6647" width="9.28515625" style="5" customWidth="1"/>
    <col min="6648" max="6648" width="8" style="5" customWidth="1"/>
    <col min="6649" max="6649" width="11" style="5" customWidth="1"/>
    <col min="6650" max="6650" width="13.42578125" style="5" customWidth="1"/>
    <col min="6651" max="6651" width="9" style="5" customWidth="1"/>
    <col min="6652" max="6652" width="8.140625" style="5" customWidth="1"/>
    <col min="6653" max="6653" width="11.85546875" style="5" customWidth="1"/>
    <col min="6654" max="6654" width="12" style="5" customWidth="1"/>
    <col min="6655" max="6655" width="8.7109375" style="5" customWidth="1"/>
    <col min="6656" max="6656" width="8.5703125" style="5" customWidth="1"/>
    <col min="6657" max="6657" width="11.85546875" style="5" customWidth="1"/>
    <col min="6658" max="6658" width="15.140625" style="5" customWidth="1"/>
    <col min="6659" max="6659" width="8.7109375" style="5" customWidth="1"/>
    <col min="6660" max="6660" width="8" style="5" customWidth="1"/>
    <col min="6661" max="6661" width="12.28515625" style="5" customWidth="1"/>
    <col min="6662" max="6662" width="13.5703125" style="5" customWidth="1"/>
    <col min="6663" max="6663" width="15.28515625" style="5" bestFit="1" customWidth="1"/>
    <col min="6664" max="6664" width="14.28515625" style="5" bestFit="1" customWidth="1"/>
    <col min="6665" max="6665" width="11.5703125" style="5" bestFit="1" customWidth="1"/>
    <col min="6666" max="6899" width="11" style="5"/>
    <col min="6900" max="6900" width="14.42578125" style="5" customWidth="1"/>
    <col min="6901" max="6901" width="4.42578125" style="5" customWidth="1"/>
    <col min="6902" max="6902" width="29.140625" style="5" customWidth="1"/>
    <col min="6903" max="6903" width="9.28515625" style="5" customWidth="1"/>
    <col min="6904" max="6904" width="8" style="5" customWidth="1"/>
    <col min="6905" max="6905" width="11" style="5" customWidth="1"/>
    <col min="6906" max="6906" width="13.42578125" style="5" customWidth="1"/>
    <col min="6907" max="6907" width="9" style="5" customWidth="1"/>
    <col min="6908" max="6908" width="8.140625" style="5" customWidth="1"/>
    <col min="6909" max="6909" width="11.85546875" style="5" customWidth="1"/>
    <col min="6910" max="6910" width="12" style="5" customWidth="1"/>
    <col min="6911" max="6911" width="8.7109375" style="5" customWidth="1"/>
    <col min="6912" max="6912" width="8.5703125" style="5" customWidth="1"/>
    <col min="6913" max="6913" width="11.85546875" style="5" customWidth="1"/>
    <col min="6914" max="6914" width="15.140625" style="5" customWidth="1"/>
    <col min="6915" max="6915" width="8.7109375" style="5" customWidth="1"/>
    <col min="6916" max="6916" width="8" style="5" customWidth="1"/>
    <col min="6917" max="6917" width="12.28515625" style="5" customWidth="1"/>
    <col min="6918" max="6918" width="13.5703125" style="5" customWidth="1"/>
    <col min="6919" max="6919" width="15.28515625" style="5" bestFit="1" customWidth="1"/>
    <col min="6920" max="6920" width="14.28515625" style="5" bestFit="1" customWidth="1"/>
    <col min="6921" max="6921" width="11.5703125" style="5" bestFit="1" customWidth="1"/>
    <col min="6922" max="7155" width="11" style="5"/>
    <col min="7156" max="7156" width="14.42578125" style="5" customWidth="1"/>
    <col min="7157" max="7157" width="4.42578125" style="5" customWidth="1"/>
    <col min="7158" max="7158" width="29.140625" style="5" customWidth="1"/>
    <col min="7159" max="7159" width="9.28515625" style="5" customWidth="1"/>
    <col min="7160" max="7160" width="8" style="5" customWidth="1"/>
    <col min="7161" max="7161" width="11" style="5" customWidth="1"/>
    <col min="7162" max="7162" width="13.42578125" style="5" customWidth="1"/>
    <col min="7163" max="7163" width="9" style="5" customWidth="1"/>
    <col min="7164" max="7164" width="8.140625" style="5" customWidth="1"/>
    <col min="7165" max="7165" width="11.85546875" style="5" customWidth="1"/>
    <col min="7166" max="7166" width="12" style="5" customWidth="1"/>
    <col min="7167" max="7167" width="8.7109375" style="5" customWidth="1"/>
    <col min="7168" max="7168" width="8.5703125" style="5" customWidth="1"/>
    <col min="7169" max="7169" width="11.85546875" style="5" customWidth="1"/>
    <col min="7170" max="7170" width="15.140625" style="5" customWidth="1"/>
    <col min="7171" max="7171" width="8.7109375" style="5" customWidth="1"/>
    <col min="7172" max="7172" width="8" style="5" customWidth="1"/>
    <col min="7173" max="7173" width="12.28515625" style="5" customWidth="1"/>
    <col min="7174" max="7174" width="13.5703125" style="5" customWidth="1"/>
    <col min="7175" max="7175" width="15.28515625" style="5" bestFit="1" customWidth="1"/>
    <col min="7176" max="7176" width="14.28515625" style="5" bestFit="1" customWidth="1"/>
    <col min="7177" max="7177" width="11.5703125" style="5" bestFit="1" customWidth="1"/>
    <col min="7178" max="7411" width="11" style="5"/>
    <col min="7412" max="7412" width="14.42578125" style="5" customWidth="1"/>
    <col min="7413" max="7413" width="4.42578125" style="5" customWidth="1"/>
    <col min="7414" max="7414" width="29.140625" style="5" customWidth="1"/>
    <col min="7415" max="7415" width="9.28515625" style="5" customWidth="1"/>
    <col min="7416" max="7416" width="8" style="5" customWidth="1"/>
    <col min="7417" max="7417" width="11" style="5" customWidth="1"/>
    <col min="7418" max="7418" width="13.42578125" style="5" customWidth="1"/>
    <col min="7419" max="7419" width="9" style="5" customWidth="1"/>
    <col min="7420" max="7420" width="8.140625" style="5" customWidth="1"/>
    <col min="7421" max="7421" width="11.85546875" style="5" customWidth="1"/>
    <col min="7422" max="7422" width="12" style="5" customWidth="1"/>
    <col min="7423" max="7423" width="8.7109375" style="5" customWidth="1"/>
    <col min="7424" max="7424" width="8.5703125" style="5" customWidth="1"/>
    <col min="7425" max="7425" width="11.85546875" style="5" customWidth="1"/>
    <col min="7426" max="7426" width="15.140625" style="5" customWidth="1"/>
    <col min="7427" max="7427" width="8.7109375" style="5" customWidth="1"/>
    <col min="7428" max="7428" width="8" style="5" customWidth="1"/>
    <col min="7429" max="7429" width="12.28515625" style="5" customWidth="1"/>
    <col min="7430" max="7430" width="13.5703125" style="5" customWidth="1"/>
    <col min="7431" max="7431" width="15.28515625" style="5" bestFit="1" customWidth="1"/>
    <col min="7432" max="7432" width="14.28515625" style="5" bestFit="1" customWidth="1"/>
    <col min="7433" max="7433" width="11.5703125" style="5" bestFit="1" customWidth="1"/>
    <col min="7434" max="7667" width="11" style="5"/>
    <col min="7668" max="7668" width="14.42578125" style="5" customWidth="1"/>
    <col min="7669" max="7669" width="4.42578125" style="5" customWidth="1"/>
    <col min="7670" max="7670" width="29.140625" style="5" customWidth="1"/>
    <col min="7671" max="7671" width="9.28515625" style="5" customWidth="1"/>
    <col min="7672" max="7672" width="8" style="5" customWidth="1"/>
    <col min="7673" max="7673" width="11" style="5" customWidth="1"/>
    <col min="7674" max="7674" width="13.42578125" style="5" customWidth="1"/>
    <col min="7675" max="7675" width="9" style="5" customWidth="1"/>
    <col min="7676" max="7676" width="8.140625" style="5" customWidth="1"/>
    <col min="7677" max="7677" width="11.85546875" style="5" customWidth="1"/>
    <col min="7678" max="7678" width="12" style="5" customWidth="1"/>
    <col min="7679" max="7679" width="8.7109375" style="5" customWidth="1"/>
    <col min="7680" max="7680" width="8.5703125" style="5" customWidth="1"/>
    <col min="7681" max="7681" width="11.85546875" style="5" customWidth="1"/>
    <col min="7682" max="7682" width="15.140625" style="5" customWidth="1"/>
    <col min="7683" max="7683" width="8.7109375" style="5" customWidth="1"/>
    <col min="7684" max="7684" width="8" style="5" customWidth="1"/>
    <col min="7685" max="7685" width="12.28515625" style="5" customWidth="1"/>
    <col min="7686" max="7686" width="13.5703125" style="5" customWidth="1"/>
    <col min="7687" max="7687" width="15.28515625" style="5" bestFit="1" customWidth="1"/>
    <col min="7688" max="7688" width="14.28515625" style="5" bestFit="1" customWidth="1"/>
    <col min="7689" max="7689" width="11.5703125" style="5" bestFit="1" customWidth="1"/>
    <col min="7690" max="7923" width="11" style="5"/>
    <col min="7924" max="7924" width="14.42578125" style="5" customWidth="1"/>
    <col min="7925" max="7925" width="4.42578125" style="5" customWidth="1"/>
    <col min="7926" max="7926" width="29.140625" style="5" customWidth="1"/>
    <col min="7927" max="7927" width="9.28515625" style="5" customWidth="1"/>
    <col min="7928" max="7928" width="8" style="5" customWidth="1"/>
    <col min="7929" max="7929" width="11" style="5" customWidth="1"/>
    <col min="7930" max="7930" width="13.42578125" style="5" customWidth="1"/>
    <col min="7931" max="7931" width="9" style="5" customWidth="1"/>
    <col min="7932" max="7932" width="8.140625" style="5" customWidth="1"/>
    <col min="7933" max="7933" width="11.85546875" style="5" customWidth="1"/>
    <col min="7934" max="7934" width="12" style="5" customWidth="1"/>
    <col min="7935" max="7935" width="8.7109375" style="5" customWidth="1"/>
    <col min="7936" max="7936" width="8.5703125" style="5" customWidth="1"/>
    <col min="7937" max="7937" width="11.85546875" style="5" customWidth="1"/>
    <col min="7938" max="7938" width="15.140625" style="5" customWidth="1"/>
    <col min="7939" max="7939" width="8.7109375" style="5" customWidth="1"/>
    <col min="7940" max="7940" width="8" style="5" customWidth="1"/>
    <col min="7941" max="7941" width="12.28515625" style="5" customWidth="1"/>
    <col min="7942" max="7942" width="13.5703125" style="5" customWidth="1"/>
    <col min="7943" max="7943" width="15.28515625" style="5" bestFit="1" customWidth="1"/>
    <col min="7944" max="7944" width="14.28515625" style="5" bestFit="1" customWidth="1"/>
    <col min="7945" max="7945" width="11.5703125" style="5" bestFit="1" customWidth="1"/>
    <col min="7946" max="8179" width="11" style="5"/>
    <col min="8180" max="8180" width="14.42578125" style="5" customWidth="1"/>
    <col min="8181" max="8181" width="4.42578125" style="5" customWidth="1"/>
    <col min="8182" max="8182" width="29.140625" style="5" customWidth="1"/>
    <col min="8183" max="8183" width="9.28515625" style="5" customWidth="1"/>
    <col min="8184" max="8184" width="8" style="5" customWidth="1"/>
    <col min="8185" max="8185" width="11" style="5" customWidth="1"/>
    <col min="8186" max="8186" width="13.42578125" style="5" customWidth="1"/>
    <col min="8187" max="8187" width="9" style="5" customWidth="1"/>
    <col min="8188" max="8188" width="8.140625" style="5" customWidth="1"/>
    <col min="8189" max="8189" width="11.85546875" style="5" customWidth="1"/>
    <col min="8190" max="8190" width="12" style="5" customWidth="1"/>
    <col min="8191" max="8191" width="8.7109375" style="5" customWidth="1"/>
    <col min="8192" max="8192" width="8.5703125" style="5" customWidth="1"/>
    <col min="8193" max="8193" width="11.85546875" style="5" customWidth="1"/>
    <col min="8194" max="8194" width="15.140625" style="5" customWidth="1"/>
    <col min="8195" max="8195" width="8.7109375" style="5" customWidth="1"/>
    <col min="8196" max="8196" width="8" style="5" customWidth="1"/>
    <col min="8197" max="8197" width="12.28515625" style="5" customWidth="1"/>
    <col min="8198" max="8198" width="13.5703125" style="5" customWidth="1"/>
    <col min="8199" max="8199" width="15.28515625" style="5" bestFit="1" customWidth="1"/>
    <col min="8200" max="8200" width="14.28515625" style="5" bestFit="1" customWidth="1"/>
    <col min="8201" max="8201" width="11.5703125" style="5" bestFit="1" customWidth="1"/>
    <col min="8202" max="8435" width="11" style="5"/>
    <col min="8436" max="8436" width="14.42578125" style="5" customWidth="1"/>
    <col min="8437" max="8437" width="4.42578125" style="5" customWidth="1"/>
    <col min="8438" max="8438" width="29.140625" style="5" customWidth="1"/>
    <col min="8439" max="8439" width="9.28515625" style="5" customWidth="1"/>
    <col min="8440" max="8440" width="8" style="5" customWidth="1"/>
    <col min="8441" max="8441" width="11" style="5" customWidth="1"/>
    <col min="8442" max="8442" width="13.42578125" style="5" customWidth="1"/>
    <col min="8443" max="8443" width="9" style="5" customWidth="1"/>
    <col min="8444" max="8444" width="8.140625" style="5" customWidth="1"/>
    <col min="8445" max="8445" width="11.85546875" style="5" customWidth="1"/>
    <col min="8446" max="8446" width="12" style="5" customWidth="1"/>
    <col min="8447" max="8447" width="8.7109375" style="5" customWidth="1"/>
    <col min="8448" max="8448" width="8.5703125" style="5" customWidth="1"/>
    <col min="8449" max="8449" width="11.85546875" style="5" customWidth="1"/>
    <col min="8450" max="8450" width="15.140625" style="5" customWidth="1"/>
    <col min="8451" max="8451" width="8.7109375" style="5" customWidth="1"/>
    <col min="8452" max="8452" width="8" style="5" customWidth="1"/>
    <col min="8453" max="8453" width="12.28515625" style="5" customWidth="1"/>
    <col min="8454" max="8454" width="13.5703125" style="5" customWidth="1"/>
    <col min="8455" max="8455" width="15.28515625" style="5" bestFit="1" customWidth="1"/>
    <col min="8456" max="8456" width="14.28515625" style="5" bestFit="1" customWidth="1"/>
    <col min="8457" max="8457" width="11.5703125" style="5" bestFit="1" customWidth="1"/>
    <col min="8458" max="8691" width="11" style="5"/>
    <col min="8692" max="8692" width="14.42578125" style="5" customWidth="1"/>
    <col min="8693" max="8693" width="4.42578125" style="5" customWidth="1"/>
    <col min="8694" max="8694" width="29.140625" style="5" customWidth="1"/>
    <col min="8695" max="8695" width="9.28515625" style="5" customWidth="1"/>
    <col min="8696" max="8696" width="8" style="5" customWidth="1"/>
    <col min="8697" max="8697" width="11" style="5" customWidth="1"/>
    <col min="8698" max="8698" width="13.42578125" style="5" customWidth="1"/>
    <col min="8699" max="8699" width="9" style="5" customWidth="1"/>
    <col min="8700" max="8700" width="8.140625" style="5" customWidth="1"/>
    <col min="8701" max="8701" width="11.85546875" style="5" customWidth="1"/>
    <col min="8702" max="8702" width="12" style="5" customWidth="1"/>
    <col min="8703" max="8703" width="8.7109375" style="5" customWidth="1"/>
    <col min="8704" max="8704" width="8.5703125" style="5" customWidth="1"/>
    <col min="8705" max="8705" width="11.85546875" style="5" customWidth="1"/>
    <col min="8706" max="8706" width="15.140625" style="5" customWidth="1"/>
    <col min="8707" max="8707" width="8.7109375" style="5" customWidth="1"/>
    <col min="8708" max="8708" width="8" style="5" customWidth="1"/>
    <col min="8709" max="8709" width="12.28515625" style="5" customWidth="1"/>
    <col min="8710" max="8710" width="13.5703125" style="5" customWidth="1"/>
    <col min="8711" max="8711" width="15.28515625" style="5" bestFit="1" customWidth="1"/>
    <col min="8712" max="8712" width="14.28515625" style="5" bestFit="1" customWidth="1"/>
    <col min="8713" max="8713" width="11.5703125" style="5" bestFit="1" customWidth="1"/>
    <col min="8714" max="8947" width="11" style="5"/>
    <col min="8948" max="8948" width="14.42578125" style="5" customWidth="1"/>
    <col min="8949" max="8949" width="4.42578125" style="5" customWidth="1"/>
    <col min="8950" max="8950" width="29.140625" style="5" customWidth="1"/>
    <col min="8951" max="8951" width="9.28515625" style="5" customWidth="1"/>
    <col min="8952" max="8952" width="8" style="5" customWidth="1"/>
    <col min="8953" max="8953" width="11" style="5" customWidth="1"/>
    <col min="8954" max="8954" width="13.42578125" style="5" customWidth="1"/>
    <col min="8955" max="8955" width="9" style="5" customWidth="1"/>
    <col min="8956" max="8956" width="8.140625" style="5" customWidth="1"/>
    <col min="8957" max="8957" width="11.85546875" style="5" customWidth="1"/>
    <col min="8958" max="8958" width="12" style="5" customWidth="1"/>
    <col min="8959" max="8959" width="8.7109375" style="5" customWidth="1"/>
    <col min="8960" max="8960" width="8.5703125" style="5" customWidth="1"/>
    <col min="8961" max="8961" width="11.85546875" style="5" customWidth="1"/>
    <col min="8962" max="8962" width="15.140625" style="5" customWidth="1"/>
    <col min="8963" max="8963" width="8.7109375" style="5" customWidth="1"/>
    <col min="8964" max="8964" width="8" style="5" customWidth="1"/>
    <col min="8965" max="8965" width="12.28515625" style="5" customWidth="1"/>
    <col min="8966" max="8966" width="13.5703125" style="5" customWidth="1"/>
    <col min="8967" max="8967" width="15.28515625" style="5" bestFit="1" customWidth="1"/>
    <col min="8968" max="8968" width="14.28515625" style="5" bestFit="1" customWidth="1"/>
    <col min="8969" max="8969" width="11.5703125" style="5" bestFit="1" customWidth="1"/>
    <col min="8970" max="9203" width="11" style="5"/>
    <col min="9204" max="9204" width="14.42578125" style="5" customWidth="1"/>
    <col min="9205" max="9205" width="4.42578125" style="5" customWidth="1"/>
    <col min="9206" max="9206" width="29.140625" style="5" customWidth="1"/>
    <col min="9207" max="9207" width="9.28515625" style="5" customWidth="1"/>
    <col min="9208" max="9208" width="8" style="5" customWidth="1"/>
    <col min="9209" max="9209" width="11" style="5" customWidth="1"/>
    <col min="9210" max="9210" width="13.42578125" style="5" customWidth="1"/>
    <col min="9211" max="9211" width="9" style="5" customWidth="1"/>
    <col min="9212" max="9212" width="8.140625" style="5" customWidth="1"/>
    <col min="9213" max="9213" width="11.85546875" style="5" customWidth="1"/>
    <col min="9214" max="9214" width="12" style="5" customWidth="1"/>
    <col min="9215" max="9215" width="8.7109375" style="5" customWidth="1"/>
    <col min="9216" max="9216" width="8.5703125" style="5" customWidth="1"/>
    <col min="9217" max="9217" width="11.85546875" style="5" customWidth="1"/>
    <col min="9218" max="9218" width="15.140625" style="5" customWidth="1"/>
    <col min="9219" max="9219" width="8.7109375" style="5" customWidth="1"/>
    <col min="9220" max="9220" width="8" style="5" customWidth="1"/>
    <col min="9221" max="9221" width="12.28515625" style="5" customWidth="1"/>
    <col min="9222" max="9222" width="13.5703125" style="5" customWidth="1"/>
    <col min="9223" max="9223" width="15.28515625" style="5" bestFit="1" customWidth="1"/>
    <col min="9224" max="9224" width="14.28515625" style="5" bestFit="1" customWidth="1"/>
    <col min="9225" max="9225" width="11.5703125" style="5" bestFit="1" customWidth="1"/>
    <col min="9226" max="9459" width="11" style="5"/>
    <col min="9460" max="9460" width="14.42578125" style="5" customWidth="1"/>
    <col min="9461" max="9461" width="4.42578125" style="5" customWidth="1"/>
    <col min="9462" max="9462" width="29.140625" style="5" customWidth="1"/>
    <col min="9463" max="9463" width="9.28515625" style="5" customWidth="1"/>
    <col min="9464" max="9464" width="8" style="5" customWidth="1"/>
    <col min="9465" max="9465" width="11" style="5" customWidth="1"/>
    <col min="9466" max="9466" width="13.42578125" style="5" customWidth="1"/>
    <col min="9467" max="9467" width="9" style="5" customWidth="1"/>
    <col min="9468" max="9468" width="8.140625" style="5" customWidth="1"/>
    <col min="9469" max="9469" width="11.85546875" style="5" customWidth="1"/>
    <col min="9470" max="9470" width="12" style="5" customWidth="1"/>
    <col min="9471" max="9471" width="8.7109375" style="5" customWidth="1"/>
    <col min="9472" max="9472" width="8.5703125" style="5" customWidth="1"/>
    <col min="9473" max="9473" width="11.85546875" style="5" customWidth="1"/>
    <col min="9474" max="9474" width="15.140625" style="5" customWidth="1"/>
    <col min="9475" max="9475" width="8.7109375" style="5" customWidth="1"/>
    <col min="9476" max="9476" width="8" style="5" customWidth="1"/>
    <col min="9477" max="9477" width="12.28515625" style="5" customWidth="1"/>
    <col min="9478" max="9478" width="13.5703125" style="5" customWidth="1"/>
    <col min="9479" max="9479" width="15.28515625" style="5" bestFit="1" customWidth="1"/>
    <col min="9480" max="9480" width="14.28515625" style="5" bestFit="1" customWidth="1"/>
    <col min="9481" max="9481" width="11.5703125" style="5" bestFit="1" customWidth="1"/>
    <col min="9482" max="9715" width="11" style="5"/>
    <col min="9716" max="9716" width="14.42578125" style="5" customWidth="1"/>
    <col min="9717" max="9717" width="4.42578125" style="5" customWidth="1"/>
    <col min="9718" max="9718" width="29.140625" style="5" customWidth="1"/>
    <col min="9719" max="9719" width="9.28515625" style="5" customWidth="1"/>
    <col min="9720" max="9720" width="8" style="5" customWidth="1"/>
    <col min="9721" max="9721" width="11" style="5" customWidth="1"/>
    <col min="9722" max="9722" width="13.42578125" style="5" customWidth="1"/>
    <col min="9723" max="9723" width="9" style="5" customWidth="1"/>
    <col min="9724" max="9724" width="8.140625" style="5" customWidth="1"/>
    <col min="9725" max="9725" width="11.85546875" style="5" customWidth="1"/>
    <col min="9726" max="9726" width="12" style="5" customWidth="1"/>
    <col min="9727" max="9727" width="8.7109375" style="5" customWidth="1"/>
    <col min="9728" max="9728" width="8.5703125" style="5" customWidth="1"/>
    <col min="9729" max="9729" width="11.85546875" style="5" customWidth="1"/>
    <col min="9730" max="9730" width="15.140625" style="5" customWidth="1"/>
    <col min="9731" max="9731" width="8.7109375" style="5" customWidth="1"/>
    <col min="9732" max="9732" width="8" style="5" customWidth="1"/>
    <col min="9733" max="9733" width="12.28515625" style="5" customWidth="1"/>
    <col min="9734" max="9734" width="13.5703125" style="5" customWidth="1"/>
    <col min="9735" max="9735" width="15.28515625" style="5" bestFit="1" customWidth="1"/>
    <col min="9736" max="9736" width="14.28515625" style="5" bestFit="1" customWidth="1"/>
    <col min="9737" max="9737" width="11.5703125" style="5" bestFit="1" customWidth="1"/>
    <col min="9738" max="9971" width="11" style="5"/>
    <col min="9972" max="9972" width="14.42578125" style="5" customWidth="1"/>
    <col min="9973" max="9973" width="4.42578125" style="5" customWidth="1"/>
    <col min="9974" max="9974" width="29.140625" style="5" customWidth="1"/>
    <col min="9975" max="9975" width="9.28515625" style="5" customWidth="1"/>
    <col min="9976" max="9976" width="8" style="5" customWidth="1"/>
    <col min="9977" max="9977" width="11" style="5" customWidth="1"/>
    <col min="9978" max="9978" width="13.42578125" style="5" customWidth="1"/>
    <col min="9979" max="9979" width="9" style="5" customWidth="1"/>
    <col min="9980" max="9980" width="8.140625" style="5" customWidth="1"/>
    <col min="9981" max="9981" width="11.85546875" style="5" customWidth="1"/>
    <col min="9982" max="9982" width="12" style="5" customWidth="1"/>
    <col min="9983" max="9983" width="8.7109375" style="5" customWidth="1"/>
    <col min="9984" max="9984" width="8.5703125" style="5" customWidth="1"/>
    <col min="9985" max="9985" width="11.85546875" style="5" customWidth="1"/>
    <col min="9986" max="9986" width="15.140625" style="5" customWidth="1"/>
    <col min="9987" max="9987" width="8.7109375" style="5" customWidth="1"/>
    <col min="9988" max="9988" width="8" style="5" customWidth="1"/>
    <col min="9989" max="9989" width="12.28515625" style="5" customWidth="1"/>
    <col min="9990" max="9990" width="13.5703125" style="5" customWidth="1"/>
    <col min="9991" max="9991" width="15.28515625" style="5" bestFit="1" customWidth="1"/>
    <col min="9992" max="9992" width="14.28515625" style="5" bestFit="1" customWidth="1"/>
    <col min="9993" max="9993" width="11.5703125" style="5" bestFit="1" customWidth="1"/>
    <col min="9994" max="10227" width="11" style="5"/>
    <col min="10228" max="10228" width="14.42578125" style="5" customWidth="1"/>
    <col min="10229" max="10229" width="4.42578125" style="5" customWidth="1"/>
    <col min="10230" max="10230" width="29.140625" style="5" customWidth="1"/>
    <col min="10231" max="10231" width="9.28515625" style="5" customWidth="1"/>
    <col min="10232" max="10232" width="8" style="5" customWidth="1"/>
    <col min="10233" max="10233" width="11" style="5" customWidth="1"/>
    <col min="10234" max="10234" width="13.42578125" style="5" customWidth="1"/>
    <col min="10235" max="10235" width="9" style="5" customWidth="1"/>
    <col min="10236" max="10236" width="8.140625" style="5" customWidth="1"/>
    <col min="10237" max="10237" width="11.85546875" style="5" customWidth="1"/>
    <col min="10238" max="10238" width="12" style="5" customWidth="1"/>
    <col min="10239" max="10239" width="8.7109375" style="5" customWidth="1"/>
    <col min="10240" max="10240" width="8.5703125" style="5" customWidth="1"/>
    <col min="10241" max="10241" width="11.85546875" style="5" customWidth="1"/>
    <col min="10242" max="10242" width="15.140625" style="5" customWidth="1"/>
    <col min="10243" max="10243" width="8.7109375" style="5" customWidth="1"/>
    <col min="10244" max="10244" width="8" style="5" customWidth="1"/>
    <col min="10245" max="10245" width="12.28515625" style="5" customWidth="1"/>
    <col min="10246" max="10246" width="13.5703125" style="5" customWidth="1"/>
    <col min="10247" max="10247" width="15.28515625" style="5" bestFit="1" customWidth="1"/>
    <col min="10248" max="10248" width="14.28515625" style="5" bestFit="1" customWidth="1"/>
    <col min="10249" max="10249" width="11.5703125" style="5" bestFit="1" customWidth="1"/>
    <col min="10250" max="10483" width="11" style="5"/>
    <col min="10484" max="10484" width="14.42578125" style="5" customWidth="1"/>
    <col min="10485" max="10485" width="4.42578125" style="5" customWidth="1"/>
    <col min="10486" max="10486" width="29.140625" style="5" customWidth="1"/>
    <col min="10487" max="10487" width="9.28515625" style="5" customWidth="1"/>
    <col min="10488" max="10488" width="8" style="5" customWidth="1"/>
    <col min="10489" max="10489" width="11" style="5" customWidth="1"/>
    <col min="10490" max="10490" width="13.42578125" style="5" customWidth="1"/>
    <col min="10491" max="10491" width="9" style="5" customWidth="1"/>
    <col min="10492" max="10492" width="8.140625" style="5" customWidth="1"/>
    <col min="10493" max="10493" width="11.85546875" style="5" customWidth="1"/>
    <col min="10494" max="10494" width="12" style="5" customWidth="1"/>
    <col min="10495" max="10495" width="8.7109375" style="5" customWidth="1"/>
    <col min="10496" max="10496" width="8.5703125" style="5" customWidth="1"/>
    <col min="10497" max="10497" width="11.85546875" style="5" customWidth="1"/>
    <col min="10498" max="10498" width="15.140625" style="5" customWidth="1"/>
    <col min="10499" max="10499" width="8.7109375" style="5" customWidth="1"/>
    <col min="10500" max="10500" width="8" style="5" customWidth="1"/>
    <col min="10501" max="10501" width="12.28515625" style="5" customWidth="1"/>
    <col min="10502" max="10502" width="13.5703125" style="5" customWidth="1"/>
    <col min="10503" max="10503" width="15.28515625" style="5" bestFit="1" customWidth="1"/>
    <col min="10504" max="10504" width="14.28515625" style="5" bestFit="1" customWidth="1"/>
    <col min="10505" max="10505" width="11.5703125" style="5" bestFit="1" customWidth="1"/>
    <col min="10506" max="10739" width="11" style="5"/>
    <col min="10740" max="10740" width="14.42578125" style="5" customWidth="1"/>
    <col min="10741" max="10741" width="4.42578125" style="5" customWidth="1"/>
    <col min="10742" max="10742" width="29.140625" style="5" customWidth="1"/>
    <col min="10743" max="10743" width="9.28515625" style="5" customWidth="1"/>
    <col min="10744" max="10744" width="8" style="5" customWidth="1"/>
    <col min="10745" max="10745" width="11" style="5" customWidth="1"/>
    <col min="10746" max="10746" width="13.42578125" style="5" customWidth="1"/>
    <col min="10747" max="10747" width="9" style="5" customWidth="1"/>
    <col min="10748" max="10748" width="8.140625" style="5" customWidth="1"/>
    <col min="10749" max="10749" width="11.85546875" style="5" customWidth="1"/>
    <col min="10750" max="10750" width="12" style="5" customWidth="1"/>
    <col min="10751" max="10751" width="8.7109375" style="5" customWidth="1"/>
    <col min="10752" max="10752" width="8.5703125" style="5" customWidth="1"/>
    <col min="10753" max="10753" width="11.85546875" style="5" customWidth="1"/>
    <col min="10754" max="10754" width="15.140625" style="5" customWidth="1"/>
    <col min="10755" max="10755" width="8.7109375" style="5" customWidth="1"/>
    <col min="10756" max="10756" width="8" style="5" customWidth="1"/>
    <col min="10757" max="10757" width="12.28515625" style="5" customWidth="1"/>
    <col min="10758" max="10758" width="13.5703125" style="5" customWidth="1"/>
    <col min="10759" max="10759" width="15.28515625" style="5" bestFit="1" customWidth="1"/>
    <col min="10760" max="10760" width="14.28515625" style="5" bestFit="1" customWidth="1"/>
    <col min="10761" max="10761" width="11.5703125" style="5" bestFit="1" customWidth="1"/>
    <col min="10762" max="10995" width="11" style="5"/>
    <col min="10996" max="10996" width="14.42578125" style="5" customWidth="1"/>
    <col min="10997" max="10997" width="4.42578125" style="5" customWidth="1"/>
    <col min="10998" max="10998" width="29.140625" style="5" customWidth="1"/>
    <col min="10999" max="10999" width="9.28515625" style="5" customWidth="1"/>
    <col min="11000" max="11000" width="8" style="5" customWidth="1"/>
    <col min="11001" max="11001" width="11" style="5" customWidth="1"/>
    <col min="11002" max="11002" width="13.42578125" style="5" customWidth="1"/>
    <col min="11003" max="11003" width="9" style="5" customWidth="1"/>
    <col min="11004" max="11004" width="8.140625" style="5" customWidth="1"/>
    <col min="11005" max="11005" width="11.85546875" style="5" customWidth="1"/>
    <col min="11006" max="11006" width="12" style="5" customWidth="1"/>
    <col min="11007" max="11007" width="8.7109375" style="5" customWidth="1"/>
    <col min="11008" max="11008" width="8.5703125" style="5" customWidth="1"/>
    <col min="11009" max="11009" width="11.85546875" style="5" customWidth="1"/>
    <col min="11010" max="11010" width="15.140625" style="5" customWidth="1"/>
    <col min="11011" max="11011" width="8.7109375" style="5" customWidth="1"/>
    <col min="11012" max="11012" width="8" style="5" customWidth="1"/>
    <col min="11013" max="11013" width="12.28515625" style="5" customWidth="1"/>
    <col min="11014" max="11014" width="13.5703125" style="5" customWidth="1"/>
    <col min="11015" max="11015" width="15.28515625" style="5" bestFit="1" customWidth="1"/>
    <col min="11016" max="11016" width="14.28515625" style="5" bestFit="1" customWidth="1"/>
    <col min="11017" max="11017" width="11.5703125" style="5" bestFit="1" customWidth="1"/>
    <col min="11018" max="11251" width="11" style="5"/>
    <col min="11252" max="11252" width="14.42578125" style="5" customWidth="1"/>
    <col min="11253" max="11253" width="4.42578125" style="5" customWidth="1"/>
    <col min="11254" max="11254" width="29.140625" style="5" customWidth="1"/>
    <col min="11255" max="11255" width="9.28515625" style="5" customWidth="1"/>
    <col min="11256" max="11256" width="8" style="5" customWidth="1"/>
    <col min="11257" max="11257" width="11" style="5" customWidth="1"/>
    <col min="11258" max="11258" width="13.42578125" style="5" customWidth="1"/>
    <col min="11259" max="11259" width="9" style="5" customWidth="1"/>
    <col min="11260" max="11260" width="8.140625" style="5" customWidth="1"/>
    <col min="11261" max="11261" width="11.85546875" style="5" customWidth="1"/>
    <col min="11262" max="11262" width="12" style="5" customWidth="1"/>
    <col min="11263" max="11263" width="8.7109375" style="5" customWidth="1"/>
    <col min="11264" max="11264" width="8.5703125" style="5" customWidth="1"/>
    <col min="11265" max="11265" width="11.85546875" style="5" customWidth="1"/>
    <col min="11266" max="11266" width="15.140625" style="5" customWidth="1"/>
    <col min="11267" max="11267" width="8.7109375" style="5" customWidth="1"/>
    <col min="11268" max="11268" width="8" style="5" customWidth="1"/>
    <col min="11269" max="11269" width="12.28515625" style="5" customWidth="1"/>
    <col min="11270" max="11270" width="13.5703125" style="5" customWidth="1"/>
    <col min="11271" max="11271" width="15.28515625" style="5" bestFit="1" customWidth="1"/>
    <col min="11272" max="11272" width="14.28515625" style="5" bestFit="1" customWidth="1"/>
    <col min="11273" max="11273" width="11.5703125" style="5" bestFit="1" customWidth="1"/>
    <col min="11274" max="11507" width="11" style="5"/>
    <col min="11508" max="11508" width="14.42578125" style="5" customWidth="1"/>
    <col min="11509" max="11509" width="4.42578125" style="5" customWidth="1"/>
    <col min="11510" max="11510" width="29.140625" style="5" customWidth="1"/>
    <col min="11511" max="11511" width="9.28515625" style="5" customWidth="1"/>
    <col min="11512" max="11512" width="8" style="5" customWidth="1"/>
    <col min="11513" max="11513" width="11" style="5" customWidth="1"/>
    <col min="11514" max="11514" width="13.42578125" style="5" customWidth="1"/>
    <col min="11515" max="11515" width="9" style="5" customWidth="1"/>
    <col min="11516" max="11516" width="8.140625" style="5" customWidth="1"/>
    <col min="11517" max="11517" width="11.85546875" style="5" customWidth="1"/>
    <col min="11518" max="11518" width="12" style="5" customWidth="1"/>
    <col min="11519" max="11519" width="8.7109375" style="5" customWidth="1"/>
    <col min="11520" max="11520" width="8.5703125" style="5" customWidth="1"/>
    <col min="11521" max="11521" width="11.85546875" style="5" customWidth="1"/>
    <col min="11522" max="11522" width="15.140625" style="5" customWidth="1"/>
    <col min="11523" max="11523" width="8.7109375" style="5" customWidth="1"/>
    <col min="11524" max="11524" width="8" style="5" customWidth="1"/>
    <col min="11525" max="11525" width="12.28515625" style="5" customWidth="1"/>
    <col min="11526" max="11526" width="13.5703125" style="5" customWidth="1"/>
    <col min="11527" max="11527" width="15.28515625" style="5" bestFit="1" customWidth="1"/>
    <col min="11528" max="11528" width="14.28515625" style="5" bestFit="1" customWidth="1"/>
    <col min="11529" max="11529" width="11.5703125" style="5" bestFit="1" customWidth="1"/>
    <col min="11530" max="11763" width="11" style="5"/>
    <col min="11764" max="11764" width="14.42578125" style="5" customWidth="1"/>
    <col min="11765" max="11765" width="4.42578125" style="5" customWidth="1"/>
    <col min="11766" max="11766" width="29.140625" style="5" customWidth="1"/>
    <col min="11767" max="11767" width="9.28515625" style="5" customWidth="1"/>
    <col min="11768" max="11768" width="8" style="5" customWidth="1"/>
    <col min="11769" max="11769" width="11" style="5" customWidth="1"/>
    <col min="11770" max="11770" width="13.42578125" style="5" customWidth="1"/>
    <col min="11771" max="11771" width="9" style="5" customWidth="1"/>
    <col min="11772" max="11772" width="8.140625" style="5" customWidth="1"/>
    <col min="11773" max="11773" width="11.85546875" style="5" customWidth="1"/>
    <col min="11774" max="11774" width="12" style="5" customWidth="1"/>
    <col min="11775" max="11775" width="8.7109375" style="5" customWidth="1"/>
    <col min="11776" max="11776" width="8.5703125" style="5" customWidth="1"/>
    <col min="11777" max="11777" width="11.85546875" style="5" customWidth="1"/>
    <col min="11778" max="11778" width="15.140625" style="5" customWidth="1"/>
    <col min="11779" max="11779" width="8.7109375" style="5" customWidth="1"/>
    <col min="11780" max="11780" width="8" style="5" customWidth="1"/>
    <col min="11781" max="11781" width="12.28515625" style="5" customWidth="1"/>
    <col min="11782" max="11782" width="13.5703125" style="5" customWidth="1"/>
    <col min="11783" max="11783" width="15.28515625" style="5" bestFit="1" customWidth="1"/>
    <col min="11784" max="11784" width="14.28515625" style="5" bestFit="1" customWidth="1"/>
    <col min="11785" max="11785" width="11.5703125" style="5" bestFit="1" customWidth="1"/>
    <col min="11786" max="12019" width="11" style="5"/>
    <col min="12020" max="12020" width="14.42578125" style="5" customWidth="1"/>
    <col min="12021" max="12021" width="4.42578125" style="5" customWidth="1"/>
    <col min="12022" max="12022" width="29.140625" style="5" customWidth="1"/>
    <col min="12023" max="12023" width="9.28515625" style="5" customWidth="1"/>
    <col min="12024" max="12024" width="8" style="5" customWidth="1"/>
    <col min="12025" max="12025" width="11" style="5" customWidth="1"/>
    <col min="12026" max="12026" width="13.42578125" style="5" customWidth="1"/>
    <col min="12027" max="12027" width="9" style="5" customWidth="1"/>
    <col min="12028" max="12028" width="8.140625" style="5" customWidth="1"/>
    <col min="12029" max="12029" width="11.85546875" style="5" customWidth="1"/>
    <col min="12030" max="12030" width="12" style="5" customWidth="1"/>
    <col min="12031" max="12031" width="8.7109375" style="5" customWidth="1"/>
    <col min="12032" max="12032" width="8.5703125" style="5" customWidth="1"/>
    <col min="12033" max="12033" width="11.85546875" style="5" customWidth="1"/>
    <col min="12034" max="12034" width="15.140625" style="5" customWidth="1"/>
    <col min="12035" max="12035" width="8.7109375" style="5" customWidth="1"/>
    <col min="12036" max="12036" width="8" style="5" customWidth="1"/>
    <col min="12037" max="12037" width="12.28515625" style="5" customWidth="1"/>
    <col min="12038" max="12038" width="13.5703125" style="5" customWidth="1"/>
    <col min="12039" max="12039" width="15.28515625" style="5" bestFit="1" customWidth="1"/>
    <col min="12040" max="12040" width="14.28515625" style="5" bestFit="1" customWidth="1"/>
    <col min="12041" max="12041" width="11.5703125" style="5" bestFit="1" customWidth="1"/>
    <col min="12042" max="12275" width="11" style="5"/>
    <col min="12276" max="12276" width="14.42578125" style="5" customWidth="1"/>
    <col min="12277" max="12277" width="4.42578125" style="5" customWidth="1"/>
    <col min="12278" max="12278" width="29.140625" style="5" customWidth="1"/>
    <col min="12279" max="12279" width="9.28515625" style="5" customWidth="1"/>
    <col min="12280" max="12280" width="8" style="5" customWidth="1"/>
    <col min="12281" max="12281" width="11" style="5" customWidth="1"/>
    <col min="12282" max="12282" width="13.42578125" style="5" customWidth="1"/>
    <col min="12283" max="12283" width="9" style="5" customWidth="1"/>
    <col min="12284" max="12284" width="8.140625" style="5" customWidth="1"/>
    <col min="12285" max="12285" width="11.85546875" style="5" customWidth="1"/>
    <col min="12286" max="12286" width="12" style="5" customWidth="1"/>
    <col min="12287" max="12287" width="8.7109375" style="5" customWidth="1"/>
    <col min="12288" max="12288" width="8.5703125" style="5" customWidth="1"/>
    <col min="12289" max="12289" width="11.85546875" style="5" customWidth="1"/>
    <col min="12290" max="12290" width="15.140625" style="5" customWidth="1"/>
    <col min="12291" max="12291" width="8.7109375" style="5" customWidth="1"/>
    <col min="12292" max="12292" width="8" style="5" customWidth="1"/>
    <col min="12293" max="12293" width="12.28515625" style="5" customWidth="1"/>
    <col min="12294" max="12294" width="13.5703125" style="5" customWidth="1"/>
    <col min="12295" max="12295" width="15.28515625" style="5" bestFit="1" customWidth="1"/>
    <col min="12296" max="12296" width="14.28515625" style="5" bestFit="1" customWidth="1"/>
    <col min="12297" max="12297" width="11.5703125" style="5" bestFit="1" customWidth="1"/>
    <col min="12298" max="12531" width="11" style="5"/>
    <col min="12532" max="12532" width="14.42578125" style="5" customWidth="1"/>
    <col min="12533" max="12533" width="4.42578125" style="5" customWidth="1"/>
    <col min="12534" max="12534" width="29.140625" style="5" customWidth="1"/>
    <col min="12535" max="12535" width="9.28515625" style="5" customWidth="1"/>
    <col min="12536" max="12536" width="8" style="5" customWidth="1"/>
    <col min="12537" max="12537" width="11" style="5" customWidth="1"/>
    <col min="12538" max="12538" width="13.42578125" style="5" customWidth="1"/>
    <col min="12539" max="12539" width="9" style="5" customWidth="1"/>
    <col min="12540" max="12540" width="8.140625" style="5" customWidth="1"/>
    <col min="12541" max="12541" width="11.85546875" style="5" customWidth="1"/>
    <col min="12542" max="12542" width="12" style="5" customWidth="1"/>
    <col min="12543" max="12543" width="8.7109375" style="5" customWidth="1"/>
    <col min="12544" max="12544" width="8.5703125" style="5" customWidth="1"/>
    <col min="12545" max="12545" width="11.85546875" style="5" customWidth="1"/>
    <col min="12546" max="12546" width="15.140625" style="5" customWidth="1"/>
    <col min="12547" max="12547" width="8.7109375" style="5" customWidth="1"/>
    <col min="12548" max="12548" width="8" style="5" customWidth="1"/>
    <col min="12549" max="12549" width="12.28515625" style="5" customWidth="1"/>
    <col min="12550" max="12550" width="13.5703125" style="5" customWidth="1"/>
    <col min="12551" max="12551" width="15.28515625" style="5" bestFit="1" customWidth="1"/>
    <col min="12552" max="12552" width="14.28515625" style="5" bestFit="1" customWidth="1"/>
    <col min="12553" max="12553" width="11.5703125" style="5" bestFit="1" customWidth="1"/>
    <col min="12554" max="12787" width="11" style="5"/>
    <col min="12788" max="12788" width="14.42578125" style="5" customWidth="1"/>
    <col min="12789" max="12789" width="4.42578125" style="5" customWidth="1"/>
    <col min="12790" max="12790" width="29.140625" style="5" customWidth="1"/>
    <col min="12791" max="12791" width="9.28515625" style="5" customWidth="1"/>
    <col min="12792" max="12792" width="8" style="5" customWidth="1"/>
    <col min="12793" max="12793" width="11" style="5" customWidth="1"/>
    <col min="12794" max="12794" width="13.42578125" style="5" customWidth="1"/>
    <col min="12795" max="12795" width="9" style="5" customWidth="1"/>
    <col min="12796" max="12796" width="8.140625" style="5" customWidth="1"/>
    <col min="12797" max="12797" width="11.85546875" style="5" customWidth="1"/>
    <col min="12798" max="12798" width="12" style="5" customWidth="1"/>
    <col min="12799" max="12799" width="8.7109375" style="5" customWidth="1"/>
    <col min="12800" max="12800" width="8.5703125" style="5" customWidth="1"/>
    <col min="12801" max="12801" width="11.85546875" style="5" customWidth="1"/>
    <col min="12802" max="12802" width="15.140625" style="5" customWidth="1"/>
    <col min="12803" max="12803" width="8.7109375" style="5" customWidth="1"/>
    <col min="12804" max="12804" width="8" style="5" customWidth="1"/>
    <col min="12805" max="12805" width="12.28515625" style="5" customWidth="1"/>
    <col min="12806" max="12806" width="13.5703125" style="5" customWidth="1"/>
    <col min="12807" max="12807" width="15.28515625" style="5" bestFit="1" customWidth="1"/>
    <col min="12808" max="12808" width="14.28515625" style="5" bestFit="1" customWidth="1"/>
    <col min="12809" max="12809" width="11.5703125" style="5" bestFit="1" customWidth="1"/>
    <col min="12810" max="13043" width="11" style="5"/>
    <col min="13044" max="13044" width="14.42578125" style="5" customWidth="1"/>
    <col min="13045" max="13045" width="4.42578125" style="5" customWidth="1"/>
    <col min="13046" max="13046" width="29.140625" style="5" customWidth="1"/>
    <col min="13047" max="13047" width="9.28515625" style="5" customWidth="1"/>
    <col min="13048" max="13048" width="8" style="5" customWidth="1"/>
    <col min="13049" max="13049" width="11" style="5" customWidth="1"/>
    <col min="13050" max="13050" width="13.42578125" style="5" customWidth="1"/>
    <col min="13051" max="13051" width="9" style="5" customWidth="1"/>
    <col min="13052" max="13052" width="8.140625" style="5" customWidth="1"/>
    <col min="13053" max="13053" width="11.85546875" style="5" customWidth="1"/>
    <col min="13054" max="13054" width="12" style="5" customWidth="1"/>
    <col min="13055" max="13055" width="8.7109375" style="5" customWidth="1"/>
    <col min="13056" max="13056" width="8.5703125" style="5" customWidth="1"/>
    <col min="13057" max="13057" width="11.85546875" style="5" customWidth="1"/>
    <col min="13058" max="13058" width="15.140625" style="5" customWidth="1"/>
    <col min="13059" max="13059" width="8.7109375" style="5" customWidth="1"/>
    <col min="13060" max="13060" width="8" style="5" customWidth="1"/>
    <col min="13061" max="13061" width="12.28515625" style="5" customWidth="1"/>
    <col min="13062" max="13062" width="13.5703125" style="5" customWidth="1"/>
    <col min="13063" max="13063" width="15.28515625" style="5" bestFit="1" customWidth="1"/>
    <col min="13064" max="13064" width="14.28515625" style="5" bestFit="1" customWidth="1"/>
    <col min="13065" max="13065" width="11.5703125" style="5" bestFit="1" customWidth="1"/>
    <col min="13066" max="13299" width="11" style="5"/>
    <col min="13300" max="13300" width="14.42578125" style="5" customWidth="1"/>
    <col min="13301" max="13301" width="4.42578125" style="5" customWidth="1"/>
    <col min="13302" max="13302" width="29.140625" style="5" customWidth="1"/>
    <col min="13303" max="13303" width="9.28515625" style="5" customWidth="1"/>
    <col min="13304" max="13304" width="8" style="5" customWidth="1"/>
    <col min="13305" max="13305" width="11" style="5" customWidth="1"/>
    <col min="13306" max="13306" width="13.42578125" style="5" customWidth="1"/>
    <col min="13307" max="13307" width="9" style="5" customWidth="1"/>
    <col min="13308" max="13308" width="8.140625" style="5" customWidth="1"/>
    <col min="13309" max="13309" width="11.85546875" style="5" customWidth="1"/>
    <col min="13310" max="13310" width="12" style="5" customWidth="1"/>
    <col min="13311" max="13311" width="8.7109375" style="5" customWidth="1"/>
    <col min="13312" max="13312" width="8.5703125" style="5" customWidth="1"/>
    <col min="13313" max="13313" width="11.85546875" style="5" customWidth="1"/>
    <col min="13314" max="13314" width="15.140625" style="5" customWidth="1"/>
    <col min="13315" max="13315" width="8.7109375" style="5" customWidth="1"/>
    <col min="13316" max="13316" width="8" style="5" customWidth="1"/>
    <col min="13317" max="13317" width="12.28515625" style="5" customWidth="1"/>
    <col min="13318" max="13318" width="13.5703125" style="5" customWidth="1"/>
    <col min="13319" max="13319" width="15.28515625" style="5" bestFit="1" customWidth="1"/>
    <col min="13320" max="13320" width="14.28515625" style="5" bestFit="1" customWidth="1"/>
    <col min="13321" max="13321" width="11.5703125" style="5" bestFit="1" customWidth="1"/>
    <col min="13322" max="13555" width="11" style="5"/>
    <col min="13556" max="13556" width="14.42578125" style="5" customWidth="1"/>
    <col min="13557" max="13557" width="4.42578125" style="5" customWidth="1"/>
    <col min="13558" max="13558" width="29.140625" style="5" customWidth="1"/>
    <col min="13559" max="13559" width="9.28515625" style="5" customWidth="1"/>
    <col min="13560" max="13560" width="8" style="5" customWidth="1"/>
    <col min="13561" max="13561" width="11" style="5" customWidth="1"/>
    <col min="13562" max="13562" width="13.42578125" style="5" customWidth="1"/>
    <col min="13563" max="13563" width="9" style="5" customWidth="1"/>
    <col min="13564" max="13564" width="8.140625" style="5" customWidth="1"/>
    <col min="13565" max="13565" width="11.85546875" style="5" customWidth="1"/>
    <col min="13566" max="13566" width="12" style="5" customWidth="1"/>
    <col min="13567" max="13567" width="8.7109375" style="5" customWidth="1"/>
    <col min="13568" max="13568" width="8.5703125" style="5" customWidth="1"/>
    <col min="13569" max="13569" width="11.85546875" style="5" customWidth="1"/>
    <col min="13570" max="13570" width="15.140625" style="5" customWidth="1"/>
    <col min="13571" max="13571" width="8.7109375" style="5" customWidth="1"/>
    <col min="13572" max="13572" width="8" style="5" customWidth="1"/>
    <col min="13573" max="13573" width="12.28515625" style="5" customWidth="1"/>
    <col min="13574" max="13574" width="13.5703125" style="5" customWidth="1"/>
    <col min="13575" max="13575" width="15.28515625" style="5" bestFit="1" customWidth="1"/>
    <col min="13576" max="13576" width="14.28515625" style="5" bestFit="1" customWidth="1"/>
    <col min="13577" max="13577" width="11.5703125" style="5" bestFit="1" customWidth="1"/>
    <col min="13578" max="13811" width="11" style="5"/>
    <col min="13812" max="13812" width="14.42578125" style="5" customWidth="1"/>
    <col min="13813" max="13813" width="4.42578125" style="5" customWidth="1"/>
    <col min="13814" max="13814" width="29.140625" style="5" customWidth="1"/>
    <col min="13815" max="13815" width="9.28515625" style="5" customWidth="1"/>
    <col min="13816" max="13816" width="8" style="5" customWidth="1"/>
    <col min="13817" max="13817" width="11" style="5" customWidth="1"/>
    <col min="13818" max="13818" width="13.42578125" style="5" customWidth="1"/>
    <col min="13819" max="13819" width="9" style="5" customWidth="1"/>
    <col min="13820" max="13820" width="8.140625" style="5" customWidth="1"/>
    <col min="13821" max="13821" width="11.85546875" style="5" customWidth="1"/>
    <col min="13822" max="13822" width="12" style="5" customWidth="1"/>
    <col min="13823" max="13823" width="8.7109375" style="5" customWidth="1"/>
    <col min="13824" max="13824" width="8.5703125" style="5" customWidth="1"/>
    <col min="13825" max="13825" width="11.85546875" style="5" customWidth="1"/>
    <col min="13826" max="13826" width="15.140625" style="5" customWidth="1"/>
    <col min="13827" max="13827" width="8.7109375" style="5" customWidth="1"/>
    <col min="13828" max="13828" width="8" style="5" customWidth="1"/>
    <col min="13829" max="13829" width="12.28515625" style="5" customWidth="1"/>
    <col min="13830" max="13830" width="13.5703125" style="5" customWidth="1"/>
    <col min="13831" max="13831" width="15.28515625" style="5" bestFit="1" customWidth="1"/>
    <col min="13832" max="13832" width="14.28515625" style="5" bestFit="1" customWidth="1"/>
    <col min="13833" max="13833" width="11.5703125" style="5" bestFit="1" customWidth="1"/>
    <col min="13834" max="14067" width="11" style="5"/>
    <col min="14068" max="14068" width="14.42578125" style="5" customWidth="1"/>
    <col min="14069" max="14069" width="4.42578125" style="5" customWidth="1"/>
    <col min="14070" max="14070" width="29.140625" style="5" customWidth="1"/>
    <col min="14071" max="14071" width="9.28515625" style="5" customWidth="1"/>
    <col min="14072" max="14072" width="8" style="5" customWidth="1"/>
    <col min="14073" max="14073" width="11" style="5" customWidth="1"/>
    <col min="14074" max="14074" width="13.42578125" style="5" customWidth="1"/>
    <col min="14075" max="14075" width="9" style="5" customWidth="1"/>
    <col min="14076" max="14076" width="8.140625" style="5" customWidth="1"/>
    <col min="14077" max="14077" width="11.85546875" style="5" customWidth="1"/>
    <col min="14078" max="14078" width="12" style="5" customWidth="1"/>
    <col min="14079" max="14079" width="8.7109375" style="5" customWidth="1"/>
    <col min="14080" max="14080" width="8.5703125" style="5" customWidth="1"/>
    <col min="14081" max="14081" width="11.85546875" style="5" customWidth="1"/>
    <col min="14082" max="14082" width="15.140625" style="5" customWidth="1"/>
    <col min="14083" max="14083" width="8.7109375" style="5" customWidth="1"/>
    <col min="14084" max="14084" width="8" style="5" customWidth="1"/>
    <col min="14085" max="14085" width="12.28515625" style="5" customWidth="1"/>
    <col min="14086" max="14086" width="13.5703125" style="5" customWidth="1"/>
    <col min="14087" max="14087" width="15.28515625" style="5" bestFit="1" customWidth="1"/>
    <col min="14088" max="14088" width="14.28515625" style="5" bestFit="1" customWidth="1"/>
    <col min="14089" max="14089" width="11.5703125" style="5" bestFit="1" customWidth="1"/>
    <col min="14090" max="14323" width="11" style="5"/>
    <col min="14324" max="14324" width="14.42578125" style="5" customWidth="1"/>
    <col min="14325" max="14325" width="4.42578125" style="5" customWidth="1"/>
    <col min="14326" max="14326" width="29.140625" style="5" customWidth="1"/>
    <col min="14327" max="14327" width="9.28515625" style="5" customWidth="1"/>
    <col min="14328" max="14328" width="8" style="5" customWidth="1"/>
    <col min="14329" max="14329" width="11" style="5" customWidth="1"/>
    <col min="14330" max="14330" width="13.42578125" style="5" customWidth="1"/>
    <col min="14331" max="14331" width="9" style="5" customWidth="1"/>
    <col min="14332" max="14332" width="8.140625" style="5" customWidth="1"/>
    <col min="14333" max="14333" width="11.85546875" style="5" customWidth="1"/>
    <col min="14334" max="14334" width="12" style="5" customWidth="1"/>
    <col min="14335" max="14335" width="8.7109375" style="5" customWidth="1"/>
    <col min="14336" max="14336" width="8.5703125" style="5" customWidth="1"/>
    <col min="14337" max="14337" width="11.85546875" style="5" customWidth="1"/>
    <col min="14338" max="14338" width="15.140625" style="5" customWidth="1"/>
    <col min="14339" max="14339" width="8.7109375" style="5" customWidth="1"/>
    <col min="14340" max="14340" width="8" style="5" customWidth="1"/>
    <col min="14341" max="14341" width="12.28515625" style="5" customWidth="1"/>
    <col min="14342" max="14342" width="13.5703125" style="5" customWidth="1"/>
    <col min="14343" max="14343" width="15.28515625" style="5" bestFit="1" customWidth="1"/>
    <col min="14344" max="14344" width="14.28515625" style="5" bestFit="1" customWidth="1"/>
    <col min="14345" max="14345" width="11.5703125" style="5" bestFit="1" customWidth="1"/>
    <col min="14346" max="14579" width="11" style="5"/>
    <col min="14580" max="14580" width="14.42578125" style="5" customWidth="1"/>
    <col min="14581" max="14581" width="4.42578125" style="5" customWidth="1"/>
    <col min="14582" max="14582" width="29.140625" style="5" customWidth="1"/>
    <col min="14583" max="14583" width="9.28515625" style="5" customWidth="1"/>
    <col min="14584" max="14584" width="8" style="5" customWidth="1"/>
    <col min="14585" max="14585" width="11" style="5" customWidth="1"/>
    <col min="14586" max="14586" width="13.42578125" style="5" customWidth="1"/>
    <col min="14587" max="14587" width="9" style="5" customWidth="1"/>
    <col min="14588" max="14588" width="8.140625" style="5" customWidth="1"/>
    <col min="14589" max="14589" width="11.85546875" style="5" customWidth="1"/>
    <col min="14590" max="14590" width="12" style="5" customWidth="1"/>
    <col min="14591" max="14591" width="8.7109375" style="5" customWidth="1"/>
    <col min="14592" max="14592" width="8.5703125" style="5" customWidth="1"/>
    <col min="14593" max="14593" width="11.85546875" style="5" customWidth="1"/>
    <col min="14594" max="14594" width="15.140625" style="5" customWidth="1"/>
    <col min="14595" max="14595" width="8.7109375" style="5" customWidth="1"/>
    <col min="14596" max="14596" width="8" style="5" customWidth="1"/>
    <col min="14597" max="14597" width="12.28515625" style="5" customWidth="1"/>
    <col min="14598" max="14598" width="13.5703125" style="5" customWidth="1"/>
    <col min="14599" max="14599" width="15.28515625" style="5" bestFit="1" customWidth="1"/>
    <col min="14600" max="14600" width="14.28515625" style="5" bestFit="1" customWidth="1"/>
    <col min="14601" max="14601" width="11.5703125" style="5" bestFit="1" customWidth="1"/>
    <col min="14602" max="14835" width="11" style="5"/>
    <col min="14836" max="14836" width="14.42578125" style="5" customWidth="1"/>
    <col min="14837" max="14837" width="4.42578125" style="5" customWidth="1"/>
    <col min="14838" max="14838" width="29.140625" style="5" customWidth="1"/>
    <col min="14839" max="14839" width="9.28515625" style="5" customWidth="1"/>
    <col min="14840" max="14840" width="8" style="5" customWidth="1"/>
    <col min="14841" max="14841" width="11" style="5" customWidth="1"/>
    <col min="14842" max="14842" width="13.42578125" style="5" customWidth="1"/>
    <col min="14843" max="14843" width="9" style="5" customWidth="1"/>
    <col min="14844" max="14844" width="8.140625" style="5" customWidth="1"/>
    <col min="14845" max="14845" width="11.85546875" style="5" customWidth="1"/>
    <col min="14846" max="14846" width="12" style="5" customWidth="1"/>
    <col min="14847" max="14847" width="8.7109375" style="5" customWidth="1"/>
    <col min="14848" max="14848" width="8.5703125" style="5" customWidth="1"/>
    <col min="14849" max="14849" width="11.85546875" style="5" customWidth="1"/>
    <col min="14850" max="14850" width="15.140625" style="5" customWidth="1"/>
    <col min="14851" max="14851" width="8.7109375" style="5" customWidth="1"/>
    <col min="14852" max="14852" width="8" style="5" customWidth="1"/>
    <col min="14853" max="14853" width="12.28515625" style="5" customWidth="1"/>
    <col min="14854" max="14854" width="13.5703125" style="5" customWidth="1"/>
    <col min="14855" max="14855" width="15.28515625" style="5" bestFit="1" customWidth="1"/>
    <col min="14856" max="14856" width="14.28515625" style="5" bestFit="1" customWidth="1"/>
    <col min="14857" max="14857" width="11.5703125" style="5" bestFit="1" customWidth="1"/>
    <col min="14858" max="15091" width="11" style="5"/>
    <col min="15092" max="15092" width="14.42578125" style="5" customWidth="1"/>
    <col min="15093" max="15093" width="4.42578125" style="5" customWidth="1"/>
    <col min="15094" max="15094" width="29.140625" style="5" customWidth="1"/>
    <col min="15095" max="15095" width="9.28515625" style="5" customWidth="1"/>
    <col min="15096" max="15096" width="8" style="5" customWidth="1"/>
    <col min="15097" max="15097" width="11" style="5" customWidth="1"/>
    <col min="15098" max="15098" width="13.42578125" style="5" customWidth="1"/>
    <col min="15099" max="15099" width="9" style="5" customWidth="1"/>
    <col min="15100" max="15100" width="8.140625" style="5" customWidth="1"/>
    <col min="15101" max="15101" width="11.85546875" style="5" customWidth="1"/>
    <col min="15102" max="15102" width="12" style="5" customWidth="1"/>
    <col min="15103" max="15103" width="8.7109375" style="5" customWidth="1"/>
    <col min="15104" max="15104" width="8.5703125" style="5" customWidth="1"/>
    <col min="15105" max="15105" width="11.85546875" style="5" customWidth="1"/>
    <col min="15106" max="15106" width="15.140625" style="5" customWidth="1"/>
    <col min="15107" max="15107" width="8.7109375" style="5" customWidth="1"/>
    <col min="15108" max="15108" width="8" style="5" customWidth="1"/>
    <col min="15109" max="15109" width="12.28515625" style="5" customWidth="1"/>
    <col min="15110" max="15110" width="13.5703125" style="5" customWidth="1"/>
    <col min="15111" max="15111" width="15.28515625" style="5" bestFit="1" customWidth="1"/>
    <col min="15112" max="15112" width="14.28515625" style="5" bestFit="1" customWidth="1"/>
    <col min="15113" max="15113" width="11.5703125" style="5" bestFit="1" customWidth="1"/>
    <col min="15114" max="15347" width="11" style="5"/>
    <col min="15348" max="15348" width="14.42578125" style="5" customWidth="1"/>
    <col min="15349" max="15349" width="4.42578125" style="5" customWidth="1"/>
    <col min="15350" max="15350" width="29.140625" style="5" customWidth="1"/>
    <col min="15351" max="15351" width="9.28515625" style="5" customWidth="1"/>
    <col min="15352" max="15352" width="8" style="5" customWidth="1"/>
    <col min="15353" max="15353" width="11" style="5" customWidth="1"/>
    <col min="15354" max="15354" width="13.42578125" style="5" customWidth="1"/>
    <col min="15355" max="15355" width="9" style="5" customWidth="1"/>
    <col min="15356" max="15356" width="8.140625" style="5" customWidth="1"/>
    <col min="15357" max="15357" width="11.85546875" style="5" customWidth="1"/>
    <col min="15358" max="15358" width="12" style="5" customWidth="1"/>
    <col min="15359" max="15359" width="8.7109375" style="5" customWidth="1"/>
    <col min="15360" max="15360" width="8.5703125" style="5" customWidth="1"/>
    <col min="15361" max="15361" width="11.85546875" style="5" customWidth="1"/>
    <col min="15362" max="15362" width="15.140625" style="5" customWidth="1"/>
    <col min="15363" max="15363" width="8.7109375" style="5" customWidth="1"/>
    <col min="15364" max="15364" width="8" style="5" customWidth="1"/>
    <col min="15365" max="15365" width="12.28515625" style="5" customWidth="1"/>
    <col min="15366" max="15366" width="13.5703125" style="5" customWidth="1"/>
    <col min="15367" max="15367" width="15.28515625" style="5" bestFit="1" customWidth="1"/>
    <col min="15368" max="15368" width="14.28515625" style="5" bestFit="1" customWidth="1"/>
    <col min="15369" max="15369" width="11.5703125" style="5" bestFit="1" customWidth="1"/>
    <col min="15370" max="15603" width="11" style="5"/>
    <col min="15604" max="15604" width="14.42578125" style="5" customWidth="1"/>
    <col min="15605" max="15605" width="4.42578125" style="5" customWidth="1"/>
    <col min="15606" max="15606" width="29.140625" style="5" customWidth="1"/>
    <col min="15607" max="15607" width="9.28515625" style="5" customWidth="1"/>
    <col min="15608" max="15608" width="8" style="5" customWidth="1"/>
    <col min="15609" max="15609" width="11" style="5" customWidth="1"/>
    <col min="15610" max="15610" width="13.42578125" style="5" customWidth="1"/>
    <col min="15611" max="15611" width="9" style="5" customWidth="1"/>
    <col min="15612" max="15612" width="8.140625" style="5" customWidth="1"/>
    <col min="15613" max="15613" width="11.85546875" style="5" customWidth="1"/>
    <col min="15614" max="15614" width="12" style="5" customWidth="1"/>
    <col min="15615" max="15615" width="8.7109375" style="5" customWidth="1"/>
    <col min="15616" max="15616" width="8.5703125" style="5" customWidth="1"/>
    <col min="15617" max="15617" width="11.85546875" style="5" customWidth="1"/>
    <col min="15618" max="15618" width="15.140625" style="5" customWidth="1"/>
    <col min="15619" max="15619" width="8.7109375" style="5" customWidth="1"/>
    <col min="15620" max="15620" width="8" style="5" customWidth="1"/>
    <col min="15621" max="15621" width="12.28515625" style="5" customWidth="1"/>
    <col min="15622" max="15622" width="13.5703125" style="5" customWidth="1"/>
    <col min="15623" max="15623" width="15.28515625" style="5" bestFit="1" customWidth="1"/>
    <col min="15624" max="15624" width="14.28515625" style="5" bestFit="1" customWidth="1"/>
    <col min="15625" max="15625" width="11.5703125" style="5" bestFit="1" customWidth="1"/>
    <col min="15626" max="15859" width="11" style="5"/>
    <col min="15860" max="15860" width="14.42578125" style="5" customWidth="1"/>
    <col min="15861" max="15861" width="4.42578125" style="5" customWidth="1"/>
    <col min="15862" max="15862" width="29.140625" style="5" customWidth="1"/>
    <col min="15863" max="15863" width="9.28515625" style="5" customWidth="1"/>
    <col min="15864" max="15864" width="8" style="5" customWidth="1"/>
    <col min="15865" max="15865" width="11" style="5" customWidth="1"/>
    <col min="15866" max="15866" width="13.42578125" style="5" customWidth="1"/>
    <col min="15867" max="15867" width="9" style="5" customWidth="1"/>
    <col min="15868" max="15868" width="8.140625" style="5" customWidth="1"/>
    <col min="15869" max="15869" width="11.85546875" style="5" customWidth="1"/>
    <col min="15870" max="15870" width="12" style="5" customWidth="1"/>
    <col min="15871" max="15871" width="8.7109375" style="5" customWidth="1"/>
    <col min="15872" max="15872" width="8.5703125" style="5" customWidth="1"/>
    <col min="15873" max="15873" width="11.85546875" style="5" customWidth="1"/>
    <col min="15874" max="15874" width="15.140625" style="5" customWidth="1"/>
    <col min="15875" max="15875" width="8.7109375" style="5" customWidth="1"/>
    <col min="15876" max="15876" width="8" style="5" customWidth="1"/>
    <col min="15877" max="15877" width="12.28515625" style="5" customWidth="1"/>
    <col min="15878" max="15878" width="13.5703125" style="5" customWidth="1"/>
    <col min="15879" max="15879" width="15.28515625" style="5" bestFit="1" customWidth="1"/>
    <col min="15880" max="15880" width="14.28515625" style="5" bestFit="1" customWidth="1"/>
    <col min="15881" max="15881" width="11.5703125" style="5" bestFit="1" customWidth="1"/>
    <col min="15882" max="16115" width="11" style="5"/>
    <col min="16116" max="16116" width="14.42578125" style="5" customWidth="1"/>
    <col min="16117" max="16117" width="4.42578125" style="5" customWidth="1"/>
    <col min="16118" max="16118" width="29.140625" style="5" customWidth="1"/>
    <col min="16119" max="16119" width="9.28515625" style="5" customWidth="1"/>
    <col min="16120" max="16120" width="8" style="5" customWidth="1"/>
    <col min="16121" max="16121" width="11" style="5" customWidth="1"/>
    <col min="16122" max="16122" width="13.42578125" style="5" customWidth="1"/>
    <col min="16123" max="16123" width="9" style="5" customWidth="1"/>
    <col min="16124" max="16124" width="8.140625" style="5" customWidth="1"/>
    <col min="16125" max="16125" width="11.85546875" style="5" customWidth="1"/>
    <col min="16126" max="16126" width="12" style="5" customWidth="1"/>
    <col min="16127" max="16127" width="8.7109375" style="5" customWidth="1"/>
    <col min="16128" max="16128" width="8.5703125" style="5" customWidth="1"/>
    <col min="16129" max="16129" width="11.85546875" style="5" customWidth="1"/>
    <col min="16130" max="16130" width="15.140625" style="5" customWidth="1"/>
    <col min="16131" max="16131" width="8.7109375" style="5" customWidth="1"/>
    <col min="16132" max="16132" width="8" style="5" customWidth="1"/>
    <col min="16133" max="16133" width="12.28515625" style="5" customWidth="1"/>
    <col min="16134" max="16134" width="13.5703125" style="5" customWidth="1"/>
    <col min="16135" max="16135" width="15.28515625" style="5" bestFit="1" customWidth="1"/>
    <col min="16136" max="16136" width="14.28515625" style="5" bestFit="1" customWidth="1"/>
    <col min="16137" max="16137" width="11.5703125" style="5" bestFit="1" customWidth="1"/>
    <col min="16138" max="16384" width="11" style="5"/>
  </cols>
  <sheetData>
    <row r="1" spans="1:9" ht="72" customHeight="1" x14ac:dyDescent="0.25">
      <c r="A1" s="117" t="s">
        <v>93</v>
      </c>
      <c r="B1" s="117"/>
      <c r="C1" s="117"/>
      <c r="D1" s="117"/>
      <c r="E1" s="117"/>
      <c r="F1" s="117"/>
      <c r="G1" s="117"/>
      <c r="I1" s="84"/>
    </row>
    <row r="2" spans="1:9" ht="18" x14ac:dyDescent="0.25">
      <c r="A2" s="118" t="s">
        <v>45</v>
      </c>
      <c r="B2" s="118"/>
      <c r="C2" s="118"/>
      <c r="D2" s="118"/>
      <c r="E2" s="118"/>
      <c r="F2" s="118"/>
      <c r="G2" s="118"/>
      <c r="I2" s="84"/>
    </row>
    <row r="3" spans="1:9" ht="15.75" x14ac:dyDescent="0.25">
      <c r="A3" s="119" t="s">
        <v>11</v>
      </c>
      <c r="B3" s="119"/>
      <c r="C3" s="119"/>
      <c r="D3" s="119"/>
      <c r="E3" s="119"/>
      <c r="F3" s="119"/>
      <c r="G3" s="119"/>
      <c r="I3" s="84"/>
    </row>
    <row r="4" spans="1:9" ht="15.75" x14ac:dyDescent="0.25">
      <c r="A4" s="119" t="s">
        <v>12</v>
      </c>
      <c r="B4" s="119"/>
      <c r="C4" s="119"/>
      <c r="D4" s="119"/>
      <c r="E4" s="119"/>
      <c r="F4" s="119"/>
      <c r="G4" s="119"/>
      <c r="I4" s="84"/>
    </row>
    <row r="5" spans="1:9" ht="15.75" x14ac:dyDescent="0.25">
      <c r="A5" s="119" t="s">
        <v>20</v>
      </c>
      <c r="B5" s="119"/>
      <c r="C5" s="119"/>
      <c r="D5" s="119"/>
      <c r="E5" s="119"/>
      <c r="F5" s="119"/>
      <c r="G5" s="119"/>
      <c r="I5" s="84"/>
    </row>
    <row r="6" spans="1:9" s="6" customFormat="1" ht="46.5" customHeight="1" x14ac:dyDescent="0.25">
      <c r="A6" s="116" t="s">
        <v>21</v>
      </c>
      <c r="B6" s="116"/>
      <c r="C6" s="116"/>
      <c r="D6" s="116"/>
      <c r="E6" s="116"/>
      <c r="F6" s="116"/>
      <c r="G6" s="116"/>
      <c r="I6" s="85"/>
    </row>
    <row r="7" spans="1:9" s="6" customFormat="1" ht="46.5" customHeight="1" x14ac:dyDescent="0.25">
      <c r="A7" s="120" t="s">
        <v>86</v>
      </c>
      <c r="B7" s="120"/>
      <c r="C7" s="120"/>
      <c r="D7" s="120"/>
      <c r="E7" s="120"/>
      <c r="F7" s="120"/>
      <c r="G7" s="120"/>
    </row>
    <row r="8" spans="1:9" s="6" customFormat="1" ht="15" x14ac:dyDescent="0.25">
      <c r="A8" s="121" t="s">
        <v>34</v>
      </c>
      <c r="B8" s="121"/>
      <c r="C8" s="121"/>
      <c r="D8" s="121"/>
      <c r="E8" s="121"/>
      <c r="F8" s="121"/>
      <c r="G8" s="121"/>
    </row>
    <row r="9" spans="1:9" ht="31.5" customHeight="1" x14ac:dyDescent="0.25">
      <c r="A9" s="49" t="s">
        <v>2</v>
      </c>
      <c r="B9" s="49" t="s">
        <v>4</v>
      </c>
      <c r="C9" s="49" t="s">
        <v>3</v>
      </c>
      <c r="D9" s="86" t="s">
        <v>0</v>
      </c>
      <c r="E9" s="49" t="s">
        <v>18</v>
      </c>
      <c r="F9" s="87" t="s">
        <v>1</v>
      </c>
      <c r="G9" s="88" t="s">
        <v>13</v>
      </c>
    </row>
    <row r="10" spans="1:9" ht="26.25" customHeight="1" x14ac:dyDescent="0.25">
      <c r="A10" s="12">
        <v>1</v>
      </c>
      <c r="B10" s="83" t="s">
        <v>91</v>
      </c>
      <c r="C10" s="13" t="s">
        <v>39</v>
      </c>
      <c r="D10" s="13">
        <v>1</v>
      </c>
      <c r="E10" s="13">
        <v>11</v>
      </c>
      <c r="F10" s="9">
        <v>4023060</v>
      </c>
      <c r="G10" s="9">
        <f>D10*E10*F10</f>
        <v>44253660</v>
      </c>
      <c r="I10" s="89"/>
    </row>
    <row r="11" spans="1:9" ht="22.5" x14ac:dyDescent="0.25">
      <c r="A11" s="60">
        <v>2</v>
      </c>
      <c r="B11" s="83" t="s">
        <v>56</v>
      </c>
      <c r="C11" s="98" t="s">
        <v>39</v>
      </c>
      <c r="D11" s="98">
        <v>1</v>
      </c>
      <c r="E11" s="13">
        <v>11</v>
      </c>
      <c r="F11" s="9">
        <v>2117400</v>
      </c>
      <c r="G11" s="9">
        <f t="shared" ref="G11" si="0">D11*E11*F11</f>
        <v>23291400</v>
      </c>
    </row>
    <row r="12" spans="1:9" ht="12.75" customHeight="1" x14ac:dyDescent="0.25">
      <c r="A12" s="122"/>
      <c r="B12" s="122"/>
      <c r="C12" s="123" t="s">
        <v>15</v>
      </c>
      <c r="D12" s="123"/>
      <c r="E12" s="123"/>
      <c r="F12" s="123"/>
      <c r="G12" s="90">
        <f>SUM(G10:G11)</f>
        <v>67545060</v>
      </c>
    </row>
    <row r="13" spans="1:9" s="6" customFormat="1" ht="15" customHeight="1" x14ac:dyDescent="0.25">
      <c r="A13" s="120" t="s">
        <v>19</v>
      </c>
      <c r="B13" s="120"/>
      <c r="C13" s="120"/>
      <c r="D13" s="120"/>
      <c r="E13" s="120"/>
      <c r="F13" s="120"/>
      <c r="G13" s="120"/>
    </row>
    <row r="14" spans="1:9" ht="31.5" customHeight="1" x14ac:dyDescent="0.25">
      <c r="A14" s="49" t="s">
        <v>2</v>
      </c>
      <c r="B14" s="49" t="s">
        <v>4</v>
      </c>
      <c r="C14" s="49" t="s">
        <v>3</v>
      </c>
      <c r="D14" s="86" t="s">
        <v>0</v>
      </c>
      <c r="E14" s="49" t="s">
        <v>18</v>
      </c>
      <c r="F14" s="87" t="s">
        <v>1</v>
      </c>
      <c r="G14" s="88" t="s">
        <v>13</v>
      </c>
    </row>
    <row r="15" spans="1:9" ht="22.5" x14ac:dyDescent="0.25">
      <c r="A15" s="12">
        <v>3</v>
      </c>
      <c r="B15" s="83" t="s">
        <v>24</v>
      </c>
      <c r="C15" s="13" t="s">
        <v>14</v>
      </c>
      <c r="D15" s="13">
        <v>4</v>
      </c>
      <c r="E15" s="13">
        <v>10</v>
      </c>
      <c r="F15" s="9">
        <v>1402777.5</v>
      </c>
      <c r="G15" s="9">
        <f t="shared" ref="G15:G19" si="1">D15*E15*F15</f>
        <v>56111100</v>
      </c>
      <c r="I15" s="89"/>
    </row>
    <row r="16" spans="1:9" ht="22.5" x14ac:dyDescent="0.25">
      <c r="A16" s="12">
        <v>4</v>
      </c>
      <c r="B16" s="83" t="s">
        <v>25</v>
      </c>
      <c r="C16" s="13" t="s">
        <v>14</v>
      </c>
      <c r="D16" s="13">
        <v>1</v>
      </c>
      <c r="E16" s="13">
        <v>10</v>
      </c>
      <c r="F16" s="9">
        <v>2329140</v>
      </c>
      <c r="G16" s="9">
        <f t="shared" si="1"/>
        <v>23291400</v>
      </c>
      <c r="I16" s="89"/>
    </row>
    <row r="17" spans="1:9" ht="22.5" x14ac:dyDescent="0.25">
      <c r="A17" s="12">
        <v>5</v>
      </c>
      <c r="B17" s="83" t="s">
        <v>26</v>
      </c>
      <c r="C17" s="13" t="s">
        <v>14</v>
      </c>
      <c r="D17" s="13">
        <v>5</v>
      </c>
      <c r="E17" s="13">
        <v>10</v>
      </c>
      <c r="F17" s="9">
        <v>741090</v>
      </c>
      <c r="G17" s="9">
        <f t="shared" si="1"/>
        <v>37054500</v>
      </c>
      <c r="I17" s="89"/>
    </row>
    <row r="18" spans="1:9" ht="45" x14ac:dyDescent="0.25">
      <c r="A18" s="12">
        <v>6</v>
      </c>
      <c r="B18" s="83" t="s">
        <v>27</v>
      </c>
      <c r="C18" s="13" t="s">
        <v>14</v>
      </c>
      <c r="D18" s="13">
        <v>11</v>
      </c>
      <c r="E18" s="13">
        <v>10</v>
      </c>
      <c r="F18" s="9">
        <v>1164570</v>
      </c>
      <c r="G18" s="9">
        <f t="shared" si="1"/>
        <v>128102700</v>
      </c>
      <c r="I18" s="89"/>
    </row>
    <row r="19" spans="1:9" x14ac:dyDescent="0.25">
      <c r="A19" s="12">
        <v>7</v>
      </c>
      <c r="B19" s="83" t="s">
        <v>28</v>
      </c>
      <c r="C19" s="13" t="s">
        <v>14</v>
      </c>
      <c r="D19" s="13">
        <v>1</v>
      </c>
      <c r="E19" s="13">
        <v>10</v>
      </c>
      <c r="F19" s="9">
        <v>1058700</v>
      </c>
      <c r="G19" s="9">
        <f t="shared" si="1"/>
        <v>10587000</v>
      </c>
      <c r="I19" s="89"/>
    </row>
    <row r="20" spans="1:9" ht="12.75" customHeight="1" x14ac:dyDescent="0.25">
      <c r="A20" s="122"/>
      <c r="B20" s="122"/>
      <c r="C20" s="123" t="s">
        <v>15</v>
      </c>
      <c r="D20" s="123"/>
      <c r="E20" s="123"/>
      <c r="F20" s="123"/>
      <c r="G20" s="90">
        <f>SUM(G15:G19)</f>
        <v>255146700</v>
      </c>
    </row>
    <row r="21" spans="1:9" s="6" customFormat="1" ht="46.5" customHeight="1" x14ac:dyDescent="0.25">
      <c r="A21" s="131" t="s">
        <v>90</v>
      </c>
      <c r="B21" s="132"/>
      <c r="C21" s="132"/>
      <c r="D21" s="132"/>
      <c r="E21" s="132"/>
      <c r="F21" s="132"/>
      <c r="G21" s="133"/>
    </row>
    <row r="22" spans="1:9" s="6" customFormat="1" ht="15" customHeight="1" x14ac:dyDescent="0.25">
      <c r="A22" s="134" t="s">
        <v>34</v>
      </c>
      <c r="B22" s="135"/>
      <c r="C22" s="135"/>
      <c r="D22" s="135"/>
      <c r="E22" s="135"/>
      <c r="F22" s="135"/>
      <c r="G22" s="136"/>
    </row>
    <row r="23" spans="1:9" ht="31.5" customHeight="1" x14ac:dyDescent="0.25">
      <c r="A23" s="49" t="s">
        <v>2</v>
      </c>
      <c r="B23" s="49" t="s">
        <v>4</v>
      </c>
      <c r="C23" s="49" t="s">
        <v>3</v>
      </c>
      <c r="D23" s="86" t="s">
        <v>0</v>
      </c>
      <c r="E23" s="49" t="s">
        <v>18</v>
      </c>
      <c r="F23" s="87" t="s">
        <v>1</v>
      </c>
      <c r="G23" s="88" t="s">
        <v>5</v>
      </c>
    </row>
    <row r="24" spans="1:9" ht="33.75" x14ac:dyDescent="0.25">
      <c r="A24" s="107">
        <v>8</v>
      </c>
      <c r="B24" s="83" t="s">
        <v>55</v>
      </c>
      <c r="C24" s="98" t="s">
        <v>39</v>
      </c>
      <c r="D24" s="98">
        <v>1</v>
      </c>
      <c r="E24" s="13">
        <v>11</v>
      </c>
      <c r="F24" s="9">
        <v>3705450</v>
      </c>
      <c r="G24" s="9">
        <f t="shared" ref="G24" si="2">D24*E24*F24</f>
        <v>40759950</v>
      </c>
    </row>
    <row r="25" spans="1:9" ht="12.75" customHeight="1" x14ac:dyDescent="0.25">
      <c r="A25" s="122"/>
      <c r="B25" s="122"/>
      <c r="C25" s="123" t="s">
        <v>15</v>
      </c>
      <c r="D25" s="123"/>
      <c r="E25" s="123"/>
      <c r="F25" s="123"/>
      <c r="G25" s="90">
        <f>SUM(G24)</f>
        <v>40759950</v>
      </c>
    </row>
    <row r="26" spans="1:9" ht="12.75" customHeight="1" x14ac:dyDescent="0.25">
      <c r="A26" s="124"/>
      <c r="B26" s="125"/>
      <c r="C26" s="126" t="s">
        <v>40</v>
      </c>
      <c r="D26" s="127"/>
      <c r="E26" s="127"/>
      <c r="F26" s="128"/>
      <c r="G26" s="92">
        <f>G20+G12+G25</f>
        <v>363451710</v>
      </c>
      <c r="I26" s="99"/>
    </row>
    <row r="27" spans="1:9" ht="14.25" customHeight="1" x14ac:dyDescent="0.25">
      <c r="A27" s="129"/>
      <c r="B27" s="129"/>
      <c r="C27" s="130" t="s">
        <v>46</v>
      </c>
      <c r="D27" s="130"/>
      <c r="E27" s="130"/>
      <c r="F27" s="130"/>
      <c r="G27" s="93">
        <f>G26</f>
        <v>363451710</v>
      </c>
      <c r="I27" s="100"/>
    </row>
    <row r="28" spans="1:9" ht="13.5" customHeight="1" x14ac:dyDescent="0.25">
      <c r="A28" s="50"/>
      <c r="B28" s="50"/>
      <c r="E28" s="50"/>
      <c r="G28" s="18"/>
      <c r="I28" s="91"/>
    </row>
    <row r="29" spans="1:9" ht="127.5" customHeight="1" x14ac:dyDescent="0.25">
      <c r="C29" s="94" t="s">
        <v>16</v>
      </c>
    </row>
    <row r="30" spans="1:9" ht="15" x14ac:dyDescent="0.25">
      <c r="C30" s="95" t="s">
        <v>42</v>
      </c>
      <c r="D30" s="35"/>
      <c r="F30" s="5"/>
    </row>
    <row r="31" spans="1:9" x14ac:dyDescent="0.25">
      <c r="B31" s="96"/>
      <c r="C31" s="1"/>
      <c r="D31" s="1"/>
    </row>
    <row r="32" spans="1:9" x14ac:dyDescent="0.25">
      <c r="B32" s="16" t="s">
        <v>29</v>
      </c>
      <c r="C32" s="1"/>
      <c r="D32" s="1"/>
      <c r="E32" s="97"/>
    </row>
    <row r="33" spans="2:2" x14ac:dyDescent="0.25">
      <c r="B33" s="16" t="s">
        <v>43</v>
      </c>
    </row>
  </sheetData>
  <mergeCells count="21">
    <mergeCell ref="A26:B26"/>
    <mergeCell ref="C26:F26"/>
    <mergeCell ref="A27:B27"/>
    <mergeCell ref="C27:F27"/>
    <mergeCell ref="A7:G7"/>
    <mergeCell ref="A13:G13"/>
    <mergeCell ref="A20:B20"/>
    <mergeCell ref="C20:F20"/>
    <mergeCell ref="A8:G8"/>
    <mergeCell ref="A12:B12"/>
    <mergeCell ref="C12:F12"/>
    <mergeCell ref="A21:G21"/>
    <mergeCell ref="A22:G22"/>
    <mergeCell ref="A25:B25"/>
    <mergeCell ref="C25:F25"/>
    <mergeCell ref="A6:G6"/>
    <mergeCell ref="A1:G1"/>
    <mergeCell ref="A2:G2"/>
    <mergeCell ref="A3:G3"/>
    <mergeCell ref="A4:G4"/>
    <mergeCell ref="A5:G5"/>
  </mergeCells>
  <printOptions horizontalCentered="1"/>
  <pageMargins left="0.51181102362204722" right="0.9055118110236221" top="0.74803149606299213" bottom="0.74803149606299213" header="0.31496062992125984" footer="0.31496062992125984"/>
  <pageSetup paperSize="5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zoomScaleNormal="100" workbookViewId="0">
      <selection activeCell="A21" sqref="A21:G21"/>
    </sheetView>
  </sheetViews>
  <sheetFormatPr baseColWidth="10" defaultColWidth="11" defaultRowHeight="12.75" x14ac:dyDescent="0.25"/>
  <cols>
    <col min="1" max="1" width="4.42578125" style="1" customWidth="1"/>
    <col min="2" max="2" width="47.140625" style="1" customWidth="1"/>
    <col min="3" max="3" width="13.7109375" style="5" customWidth="1"/>
    <col min="4" max="4" width="9.85546875" style="5" customWidth="1"/>
    <col min="5" max="5" width="10.140625" style="1" customWidth="1"/>
    <col min="6" max="6" width="13.7109375" style="1" customWidth="1"/>
    <col min="7" max="7" width="17.140625" style="1" customWidth="1"/>
    <col min="8" max="8" width="15.28515625" style="5" bestFit="1" customWidth="1"/>
    <col min="9" max="9" width="16.42578125" style="5" customWidth="1"/>
    <col min="10" max="10" width="11.5703125" style="5" bestFit="1" customWidth="1"/>
    <col min="11" max="11" width="11" style="5"/>
    <col min="12" max="12" width="6.42578125" style="5" customWidth="1"/>
    <col min="13" max="13" width="19.140625" style="5" customWidth="1"/>
    <col min="14" max="243" width="11" style="5"/>
    <col min="244" max="244" width="14.42578125" style="5" customWidth="1"/>
    <col min="245" max="245" width="4.42578125" style="5" customWidth="1"/>
    <col min="246" max="246" width="29.140625" style="5" customWidth="1"/>
    <col min="247" max="247" width="9.28515625" style="5" customWidth="1"/>
    <col min="248" max="248" width="8" style="5" customWidth="1"/>
    <col min="249" max="249" width="11" style="5" customWidth="1"/>
    <col min="250" max="250" width="13.42578125" style="5" customWidth="1"/>
    <col min="251" max="251" width="9" style="5" customWidth="1"/>
    <col min="252" max="252" width="8.140625" style="5" customWidth="1"/>
    <col min="253" max="253" width="11.85546875" style="5" customWidth="1"/>
    <col min="254" max="254" width="12" style="5" customWidth="1"/>
    <col min="255" max="255" width="8.7109375" style="5" customWidth="1"/>
    <col min="256" max="256" width="8.5703125" style="5" customWidth="1"/>
    <col min="257" max="257" width="11.85546875" style="5" customWidth="1"/>
    <col min="258" max="258" width="15.140625" style="5" customWidth="1"/>
    <col min="259" max="259" width="8.7109375" style="5" customWidth="1"/>
    <col min="260" max="260" width="8" style="5" customWidth="1"/>
    <col min="261" max="261" width="12.28515625" style="5" customWidth="1"/>
    <col min="262" max="262" width="13.5703125" style="5" customWidth="1"/>
    <col min="263" max="263" width="15.28515625" style="5" bestFit="1" customWidth="1"/>
    <col min="264" max="264" width="14.28515625" style="5" bestFit="1" customWidth="1"/>
    <col min="265" max="265" width="11.5703125" style="5" bestFit="1" customWidth="1"/>
    <col min="266" max="499" width="11" style="5"/>
    <col min="500" max="500" width="14.42578125" style="5" customWidth="1"/>
    <col min="501" max="501" width="4.42578125" style="5" customWidth="1"/>
    <col min="502" max="502" width="29.140625" style="5" customWidth="1"/>
    <col min="503" max="503" width="9.28515625" style="5" customWidth="1"/>
    <col min="504" max="504" width="8" style="5" customWidth="1"/>
    <col min="505" max="505" width="11" style="5" customWidth="1"/>
    <col min="506" max="506" width="13.42578125" style="5" customWidth="1"/>
    <col min="507" max="507" width="9" style="5" customWidth="1"/>
    <col min="508" max="508" width="8.140625" style="5" customWidth="1"/>
    <col min="509" max="509" width="11.85546875" style="5" customWidth="1"/>
    <col min="510" max="510" width="12" style="5" customWidth="1"/>
    <col min="511" max="511" width="8.7109375" style="5" customWidth="1"/>
    <col min="512" max="512" width="8.5703125" style="5" customWidth="1"/>
    <col min="513" max="513" width="11.85546875" style="5" customWidth="1"/>
    <col min="514" max="514" width="15.140625" style="5" customWidth="1"/>
    <col min="515" max="515" width="8.7109375" style="5" customWidth="1"/>
    <col min="516" max="516" width="8" style="5" customWidth="1"/>
    <col min="517" max="517" width="12.28515625" style="5" customWidth="1"/>
    <col min="518" max="518" width="13.5703125" style="5" customWidth="1"/>
    <col min="519" max="519" width="15.28515625" style="5" bestFit="1" customWidth="1"/>
    <col min="520" max="520" width="14.28515625" style="5" bestFit="1" customWidth="1"/>
    <col min="521" max="521" width="11.5703125" style="5" bestFit="1" customWidth="1"/>
    <col min="522" max="755" width="11" style="5"/>
    <col min="756" max="756" width="14.42578125" style="5" customWidth="1"/>
    <col min="757" max="757" width="4.42578125" style="5" customWidth="1"/>
    <col min="758" max="758" width="29.140625" style="5" customWidth="1"/>
    <col min="759" max="759" width="9.28515625" style="5" customWidth="1"/>
    <col min="760" max="760" width="8" style="5" customWidth="1"/>
    <col min="761" max="761" width="11" style="5" customWidth="1"/>
    <col min="762" max="762" width="13.42578125" style="5" customWidth="1"/>
    <col min="763" max="763" width="9" style="5" customWidth="1"/>
    <col min="764" max="764" width="8.140625" style="5" customWidth="1"/>
    <col min="765" max="765" width="11.85546875" style="5" customWidth="1"/>
    <col min="766" max="766" width="12" style="5" customWidth="1"/>
    <col min="767" max="767" width="8.7109375" style="5" customWidth="1"/>
    <col min="768" max="768" width="8.5703125" style="5" customWidth="1"/>
    <col min="769" max="769" width="11.85546875" style="5" customWidth="1"/>
    <col min="770" max="770" width="15.140625" style="5" customWidth="1"/>
    <col min="771" max="771" width="8.7109375" style="5" customWidth="1"/>
    <col min="772" max="772" width="8" style="5" customWidth="1"/>
    <col min="773" max="773" width="12.28515625" style="5" customWidth="1"/>
    <col min="774" max="774" width="13.5703125" style="5" customWidth="1"/>
    <col min="775" max="775" width="15.28515625" style="5" bestFit="1" customWidth="1"/>
    <col min="776" max="776" width="14.28515625" style="5" bestFit="1" customWidth="1"/>
    <col min="777" max="777" width="11.5703125" style="5" bestFit="1" customWidth="1"/>
    <col min="778" max="1011" width="11" style="5"/>
    <col min="1012" max="1012" width="14.42578125" style="5" customWidth="1"/>
    <col min="1013" max="1013" width="4.42578125" style="5" customWidth="1"/>
    <col min="1014" max="1014" width="29.140625" style="5" customWidth="1"/>
    <col min="1015" max="1015" width="9.28515625" style="5" customWidth="1"/>
    <col min="1016" max="1016" width="8" style="5" customWidth="1"/>
    <col min="1017" max="1017" width="11" style="5" customWidth="1"/>
    <col min="1018" max="1018" width="13.42578125" style="5" customWidth="1"/>
    <col min="1019" max="1019" width="9" style="5" customWidth="1"/>
    <col min="1020" max="1020" width="8.140625" style="5" customWidth="1"/>
    <col min="1021" max="1021" width="11.85546875" style="5" customWidth="1"/>
    <col min="1022" max="1022" width="12" style="5" customWidth="1"/>
    <col min="1023" max="1023" width="8.7109375" style="5" customWidth="1"/>
    <col min="1024" max="1024" width="8.5703125" style="5" customWidth="1"/>
    <col min="1025" max="1025" width="11.85546875" style="5" customWidth="1"/>
    <col min="1026" max="1026" width="15.140625" style="5" customWidth="1"/>
    <col min="1027" max="1027" width="8.7109375" style="5" customWidth="1"/>
    <col min="1028" max="1028" width="8" style="5" customWidth="1"/>
    <col min="1029" max="1029" width="12.28515625" style="5" customWidth="1"/>
    <col min="1030" max="1030" width="13.5703125" style="5" customWidth="1"/>
    <col min="1031" max="1031" width="15.28515625" style="5" bestFit="1" customWidth="1"/>
    <col min="1032" max="1032" width="14.28515625" style="5" bestFit="1" customWidth="1"/>
    <col min="1033" max="1033" width="11.5703125" style="5" bestFit="1" customWidth="1"/>
    <col min="1034" max="1267" width="11" style="5"/>
    <col min="1268" max="1268" width="14.42578125" style="5" customWidth="1"/>
    <col min="1269" max="1269" width="4.42578125" style="5" customWidth="1"/>
    <col min="1270" max="1270" width="29.140625" style="5" customWidth="1"/>
    <col min="1271" max="1271" width="9.28515625" style="5" customWidth="1"/>
    <col min="1272" max="1272" width="8" style="5" customWidth="1"/>
    <col min="1273" max="1273" width="11" style="5" customWidth="1"/>
    <col min="1274" max="1274" width="13.42578125" style="5" customWidth="1"/>
    <col min="1275" max="1275" width="9" style="5" customWidth="1"/>
    <col min="1276" max="1276" width="8.140625" style="5" customWidth="1"/>
    <col min="1277" max="1277" width="11.85546875" style="5" customWidth="1"/>
    <col min="1278" max="1278" width="12" style="5" customWidth="1"/>
    <col min="1279" max="1279" width="8.7109375" style="5" customWidth="1"/>
    <col min="1280" max="1280" width="8.5703125" style="5" customWidth="1"/>
    <col min="1281" max="1281" width="11.85546875" style="5" customWidth="1"/>
    <col min="1282" max="1282" width="15.140625" style="5" customWidth="1"/>
    <col min="1283" max="1283" width="8.7109375" style="5" customWidth="1"/>
    <col min="1284" max="1284" width="8" style="5" customWidth="1"/>
    <col min="1285" max="1285" width="12.28515625" style="5" customWidth="1"/>
    <col min="1286" max="1286" width="13.5703125" style="5" customWidth="1"/>
    <col min="1287" max="1287" width="15.28515625" style="5" bestFit="1" customWidth="1"/>
    <col min="1288" max="1288" width="14.28515625" style="5" bestFit="1" customWidth="1"/>
    <col min="1289" max="1289" width="11.5703125" style="5" bestFit="1" customWidth="1"/>
    <col min="1290" max="1523" width="11" style="5"/>
    <col min="1524" max="1524" width="14.42578125" style="5" customWidth="1"/>
    <col min="1525" max="1525" width="4.42578125" style="5" customWidth="1"/>
    <col min="1526" max="1526" width="29.140625" style="5" customWidth="1"/>
    <col min="1527" max="1527" width="9.28515625" style="5" customWidth="1"/>
    <col min="1528" max="1528" width="8" style="5" customWidth="1"/>
    <col min="1529" max="1529" width="11" style="5" customWidth="1"/>
    <col min="1530" max="1530" width="13.42578125" style="5" customWidth="1"/>
    <col min="1531" max="1531" width="9" style="5" customWidth="1"/>
    <col min="1532" max="1532" width="8.140625" style="5" customWidth="1"/>
    <col min="1533" max="1533" width="11.85546875" style="5" customWidth="1"/>
    <col min="1534" max="1534" width="12" style="5" customWidth="1"/>
    <col min="1535" max="1535" width="8.7109375" style="5" customWidth="1"/>
    <col min="1536" max="1536" width="8.5703125" style="5" customWidth="1"/>
    <col min="1537" max="1537" width="11.85546875" style="5" customWidth="1"/>
    <col min="1538" max="1538" width="15.140625" style="5" customWidth="1"/>
    <col min="1539" max="1539" width="8.7109375" style="5" customWidth="1"/>
    <col min="1540" max="1540" width="8" style="5" customWidth="1"/>
    <col min="1541" max="1541" width="12.28515625" style="5" customWidth="1"/>
    <col min="1542" max="1542" width="13.5703125" style="5" customWidth="1"/>
    <col min="1543" max="1543" width="15.28515625" style="5" bestFit="1" customWidth="1"/>
    <col min="1544" max="1544" width="14.28515625" style="5" bestFit="1" customWidth="1"/>
    <col min="1545" max="1545" width="11.5703125" style="5" bestFit="1" customWidth="1"/>
    <col min="1546" max="1779" width="11" style="5"/>
    <col min="1780" max="1780" width="14.42578125" style="5" customWidth="1"/>
    <col min="1781" max="1781" width="4.42578125" style="5" customWidth="1"/>
    <col min="1782" max="1782" width="29.140625" style="5" customWidth="1"/>
    <col min="1783" max="1783" width="9.28515625" style="5" customWidth="1"/>
    <col min="1784" max="1784" width="8" style="5" customWidth="1"/>
    <col min="1785" max="1785" width="11" style="5" customWidth="1"/>
    <col min="1786" max="1786" width="13.42578125" style="5" customWidth="1"/>
    <col min="1787" max="1787" width="9" style="5" customWidth="1"/>
    <col min="1788" max="1788" width="8.140625" style="5" customWidth="1"/>
    <col min="1789" max="1789" width="11.85546875" style="5" customWidth="1"/>
    <col min="1790" max="1790" width="12" style="5" customWidth="1"/>
    <col min="1791" max="1791" width="8.7109375" style="5" customWidth="1"/>
    <col min="1792" max="1792" width="8.5703125" style="5" customWidth="1"/>
    <col min="1793" max="1793" width="11.85546875" style="5" customWidth="1"/>
    <col min="1794" max="1794" width="15.140625" style="5" customWidth="1"/>
    <col min="1795" max="1795" width="8.7109375" style="5" customWidth="1"/>
    <col min="1796" max="1796" width="8" style="5" customWidth="1"/>
    <col min="1797" max="1797" width="12.28515625" style="5" customWidth="1"/>
    <col min="1798" max="1798" width="13.5703125" style="5" customWidth="1"/>
    <col min="1799" max="1799" width="15.28515625" style="5" bestFit="1" customWidth="1"/>
    <col min="1800" max="1800" width="14.28515625" style="5" bestFit="1" customWidth="1"/>
    <col min="1801" max="1801" width="11.5703125" style="5" bestFit="1" customWidth="1"/>
    <col min="1802" max="2035" width="11" style="5"/>
    <col min="2036" max="2036" width="14.42578125" style="5" customWidth="1"/>
    <col min="2037" max="2037" width="4.42578125" style="5" customWidth="1"/>
    <col min="2038" max="2038" width="29.140625" style="5" customWidth="1"/>
    <col min="2039" max="2039" width="9.28515625" style="5" customWidth="1"/>
    <col min="2040" max="2040" width="8" style="5" customWidth="1"/>
    <col min="2041" max="2041" width="11" style="5" customWidth="1"/>
    <col min="2042" max="2042" width="13.42578125" style="5" customWidth="1"/>
    <col min="2043" max="2043" width="9" style="5" customWidth="1"/>
    <col min="2044" max="2044" width="8.140625" style="5" customWidth="1"/>
    <col min="2045" max="2045" width="11.85546875" style="5" customWidth="1"/>
    <col min="2046" max="2046" width="12" style="5" customWidth="1"/>
    <col min="2047" max="2047" width="8.7109375" style="5" customWidth="1"/>
    <col min="2048" max="2048" width="8.5703125" style="5" customWidth="1"/>
    <col min="2049" max="2049" width="11.85546875" style="5" customWidth="1"/>
    <col min="2050" max="2050" width="15.140625" style="5" customWidth="1"/>
    <col min="2051" max="2051" width="8.7109375" style="5" customWidth="1"/>
    <col min="2052" max="2052" width="8" style="5" customWidth="1"/>
    <col min="2053" max="2053" width="12.28515625" style="5" customWidth="1"/>
    <col min="2054" max="2054" width="13.5703125" style="5" customWidth="1"/>
    <col min="2055" max="2055" width="15.28515625" style="5" bestFit="1" customWidth="1"/>
    <col min="2056" max="2056" width="14.28515625" style="5" bestFit="1" customWidth="1"/>
    <col min="2057" max="2057" width="11.5703125" style="5" bestFit="1" customWidth="1"/>
    <col min="2058" max="2291" width="11" style="5"/>
    <col min="2292" max="2292" width="14.42578125" style="5" customWidth="1"/>
    <col min="2293" max="2293" width="4.42578125" style="5" customWidth="1"/>
    <col min="2294" max="2294" width="29.140625" style="5" customWidth="1"/>
    <col min="2295" max="2295" width="9.28515625" style="5" customWidth="1"/>
    <col min="2296" max="2296" width="8" style="5" customWidth="1"/>
    <col min="2297" max="2297" width="11" style="5" customWidth="1"/>
    <col min="2298" max="2298" width="13.42578125" style="5" customWidth="1"/>
    <col min="2299" max="2299" width="9" style="5" customWidth="1"/>
    <col min="2300" max="2300" width="8.140625" style="5" customWidth="1"/>
    <col min="2301" max="2301" width="11.85546875" style="5" customWidth="1"/>
    <col min="2302" max="2302" width="12" style="5" customWidth="1"/>
    <col min="2303" max="2303" width="8.7109375" style="5" customWidth="1"/>
    <col min="2304" max="2304" width="8.5703125" style="5" customWidth="1"/>
    <col min="2305" max="2305" width="11.85546875" style="5" customWidth="1"/>
    <col min="2306" max="2306" width="15.140625" style="5" customWidth="1"/>
    <col min="2307" max="2307" width="8.7109375" style="5" customWidth="1"/>
    <col min="2308" max="2308" width="8" style="5" customWidth="1"/>
    <col min="2309" max="2309" width="12.28515625" style="5" customWidth="1"/>
    <col min="2310" max="2310" width="13.5703125" style="5" customWidth="1"/>
    <col min="2311" max="2311" width="15.28515625" style="5" bestFit="1" customWidth="1"/>
    <col min="2312" max="2312" width="14.28515625" style="5" bestFit="1" customWidth="1"/>
    <col min="2313" max="2313" width="11.5703125" style="5" bestFit="1" customWidth="1"/>
    <col min="2314" max="2547" width="11" style="5"/>
    <col min="2548" max="2548" width="14.42578125" style="5" customWidth="1"/>
    <col min="2549" max="2549" width="4.42578125" style="5" customWidth="1"/>
    <col min="2550" max="2550" width="29.140625" style="5" customWidth="1"/>
    <col min="2551" max="2551" width="9.28515625" style="5" customWidth="1"/>
    <col min="2552" max="2552" width="8" style="5" customWidth="1"/>
    <col min="2553" max="2553" width="11" style="5" customWidth="1"/>
    <col min="2554" max="2554" width="13.42578125" style="5" customWidth="1"/>
    <col min="2555" max="2555" width="9" style="5" customWidth="1"/>
    <col min="2556" max="2556" width="8.140625" style="5" customWidth="1"/>
    <col min="2557" max="2557" width="11.85546875" style="5" customWidth="1"/>
    <col min="2558" max="2558" width="12" style="5" customWidth="1"/>
    <col min="2559" max="2559" width="8.7109375" style="5" customWidth="1"/>
    <col min="2560" max="2560" width="8.5703125" style="5" customWidth="1"/>
    <col min="2561" max="2561" width="11.85546875" style="5" customWidth="1"/>
    <col min="2562" max="2562" width="15.140625" style="5" customWidth="1"/>
    <col min="2563" max="2563" width="8.7109375" style="5" customWidth="1"/>
    <col min="2564" max="2564" width="8" style="5" customWidth="1"/>
    <col min="2565" max="2565" width="12.28515625" style="5" customWidth="1"/>
    <col min="2566" max="2566" width="13.5703125" style="5" customWidth="1"/>
    <col min="2567" max="2567" width="15.28515625" style="5" bestFit="1" customWidth="1"/>
    <col min="2568" max="2568" width="14.28515625" style="5" bestFit="1" customWidth="1"/>
    <col min="2569" max="2569" width="11.5703125" style="5" bestFit="1" customWidth="1"/>
    <col min="2570" max="2803" width="11" style="5"/>
    <col min="2804" max="2804" width="14.42578125" style="5" customWidth="1"/>
    <col min="2805" max="2805" width="4.42578125" style="5" customWidth="1"/>
    <col min="2806" max="2806" width="29.140625" style="5" customWidth="1"/>
    <col min="2807" max="2807" width="9.28515625" style="5" customWidth="1"/>
    <col min="2808" max="2808" width="8" style="5" customWidth="1"/>
    <col min="2809" max="2809" width="11" style="5" customWidth="1"/>
    <col min="2810" max="2810" width="13.42578125" style="5" customWidth="1"/>
    <col min="2811" max="2811" width="9" style="5" customWidth="1"/>
    <col min="2812" max="2812" width="8.140625" style="5" customWidth="1"/>
    <col min="2813" max="2813" width="11.85546875" style="5" customWidth="1"/>
    <col min="2814" max="2814" width="12" style="5" customWidth="1"/>
    <col min="2815" max="2815" width="8.7109375" style="5" customWidth="1"/>
    <col min="2816" max="2816" width="8.5703125" style="5" customWidth="1"/>
    <col min="2817" max="2817" width="11.85546875" style="5" customWidth="1"/>
    <col min="2818" max="2818" width="15.140625" style="5" customWidth="1"/>
    <col min="2819" max="2819" width="8.7109375" style="5" customWidth="1"/>
    <col min="2820" max="2820" width="8" style="5" customWidth="1"/>
    <col min="2821" max="2821" width="12.28515625" style="5" customWidth="1"/>
    <col min="2822" max="2822" width="13.5703125" style="5" customWidth="1"/>
    <col min="2823" max="2823" width="15.28515625" style="5" bestFit="1" customWidth="1"/>
    <col min="2824" max="2824" width="14.28515625" style="5" bestFit="1" customWidth="1"/>
    <col min="2825" max="2825" width="11.5703125" style="5" bestFit="1" customWidth="1"/>
    <col min="2826" max="3059" width="11" style="5"/>
    <col min="3060" max="3060" width="14.42578125" style="5" customWidth="1"/>
    <col min="3061" max="3061" width="4.42578125" style="5" customWidth="1"/>
    <col min="3062" max="3062" width="29.140625" style="5" customWidth="1"/>
    <col min="3063" max="3063" width="9.28515625" style="5" customWidth="1"/>
    <col min="3064" max="3064" width="8" style="5" customWidth="1"/>
    <col min="3065" max="3065" width="11" style="5" customWidth="1"/>
    <col min="3066" max="3066" width="13.42578125" style="5" customWidth="1"/>
    <col min="3067" max="3067" width="9" style="5" customWidth="1"/>
    <col min="3068" max="3068" width="8.140625" style="5" customWidth="1"/>
    <col min="3069" max="3069" width="11.85546875" style="5" customWidth="1"/>
    <col min="3070" max="3070" width="12" style="5" customWidth="1"/>
    <col min="3071" max="3071" width="8.7109375" style="5" customWidth="1"/>
    <col min="3072" max="3072" width="8.5703125" style="5" customWidth="1"/>
    <col min="3073" max="3073" width="11.85546875" style="5" customWidth="1"/>
    <col min="3074" max="3074" width="15.140625" style="5" customWidth="1"/>
    <col min="3075" max="3075" width="8.7109375" style="5" customWidth="1"/>
    <col min="3076" max="3076" width="8" style="5" customWidth="1"/>
    <col min="3077" max="3077" width="12.28515625" style="5" customWidth="1"/>
    <col min="3078" max="3078" width="13.5703125" style="5" customWidth="1"/>
    <col min="3079" max="3079" width="15.28515625" style="5" bestFit="1" customWidth="1"/>
    <col min="3080" max="3080" width="14.28515625" style="5" bestFit="1" customWidth="1"/>
    <col min="3081" max="3081" width="11.5703125" style="5" bestFit="1" customWidth="1"/>
    <col min="3082" max="3315" width="11" style="5"/>
    <col min="3316" max="3316" width="14.42578125" style="5" customWidth="1"/>
    <col min="3317" max="3317" width="4.42578125" style="5" customWidth="1"/>
    <col min="3318" max="3318" width="29.140625" style="5" customWidth="1"/>
    <col min="3319" max="3319" width="9.28515625" style="5" customWidth="1"/>
    <col min="3320" max="3320" width="8" style="5" customWidth="1"/>
    <col min="3321" max="3321" width="11" style="5" customWidth="1"/>
    <col min="3322" max="3322" width="13.42578125" style="5" customWidth="1"/>
    <col min="3323" max="3323" width="9" style="5" customWidth="1"/>
    <col min="3324" max="3324" width="8.140625" style="5" customWidth="1"/>
    <col min="3325" max="3325" width="11.85546875" style="5" customWidth="1"/>
    <col min="3326" max="3326" width="12" style="5" customWidth="1"/>
    <col min="3327" max="3327" width="8.7109375" style="5" customWidth="1"/>
    <col min="3328" max="3328" width="8.5703125" style="5" customWidth="1"/>
    <col min="3329" max="3329" width="11.85546875" style="5" customWidth="1"/>
    <col min="3330" max="3330" width="15.140625" style="5" customWidth="1"/>
    <col min="3331" max="3331" width="8.7109375" style="5" customWidth="1"/>
    <col min="3332" max="3332" width="8" style="5" customWidth="1"/>
    <col min="3333" max="3333" width="12.28515625" style="5" customWidth="1"/>
    <col min="3334" max="3334" width="13.5703125" style="5" customWidth="1"/>
    <col min="3335" max="3335" width="15.28515625" style="5" bestFit="1" customWidth="1"/>
    <col min="3336" max="3336" width="14.28515625" style="5" bestFit="1" customWidth="1"/>
    <col min="3337" max="3337" width="11.5703125" style="5" bestFit="1" customWidth="1"/>
    <col min="3338" max="3571" width="11" style="5"/>
    <col min="3572" max="3572" width="14.42578125" style="5" customWidth="1"/>
    <col min="3573" max="3573" width="4.42578125" style="5" customWidth="1"/>
    <col min="3574" max="3574" width="29.140625" style="5" customWidth="1"/>
    <col min="3575" max="3575" width="9.28515625" style="5" customWidth="1"/>
    <col min="3576" max="3576" width="8" style="5" customWidth="1"/>
    <col min="3577" max="3577" width="11" style="5" customWidth="1"/>
    <col min="3578" max="3578" width="13.42578125" style="5" customWidth="1"/>
    <col min="3579" max="3579" width="9" style="5" customWidth="1"/>
    <col min="3580" max="3580" width="8.140625" style="5" customWidth="1"/>
    <col min="3581" max="3581" width="11.85546875" style="5" customWidth="1"/>
    <col min="3582" max="3582" width="12" style="5" customWidth="1"/>
    <col min="3583" max="3583" width="8.7109375" style="5" customWidth="1"/>
    <col min="3584" max="3584" width="8.5703125" style="5" customWidth="1"/>
    <col min="3585" max="3585" width="11.85546875" style="5" customWidth="1"/>
    <col min="3586" max="3586" width="15.140625" style="5" customWidth="1"/>
    <col min="3587" max="3587" width="8.7109375" style="5" customWidth="1"/>
    <col min="3588" max="3588" width="8" style="5" customWidth="1"/>
    <col min="3589" max="3589" width="12.28515625" style="5" customWidth="1"/>
    <col min="3590" max="3590" width="13.5703125" style="5" customWidth="1"/>
    <col min="3591" max="3591" width="15.28515625" style="5" bestFit="1" customWidth="1"/>
    <col min="3592" max="3592" width="14.28515625" style="5" bestFit="1" customWidth="1"/>
    <col min="3593" max="3593" width="11.5703125" style="5" bestFit="1" customWidth="1"/>
    <col min="3594" max="3827" width="11" style="5"/>
    <col min="3828" max="3828" width="14.42578125" style="5" customWidth="1"/>
    <col min="3829" max="3829" width="4.42578125" style="5" customWidth="1"/>
    <col min="3830" max="3830" width="29.140625" style="5" customWidth="1"/>
    <col min="3831" max="3831" width="9.28515625" style="5" customWidth="1"/>
    <col min="3832" max="3832" width="8" style="5" customWidth="1"/>
    <col min="3833" max="3833" width="11" style="5" customWidth="1"/>
    <col min="3834" max="3834" width="13.42578125" style="5" customWidth="1"/>
    <col min="3835" max="3835" width="9" style="5" customWidth="1"/>
    <col min="3836" max="3836" width="8.140625" style="5" customWidth="1"/>
    <col min="3837" max="3837" width="11.85546875" style="5" customWidth="1"/>
    <col min="3838" max="3838" width="12" style="5" customWidth="1"/>
    <col min="3839" max="3839" width="8.7109375" style="5" customWidth="1"/>
    <col min="3840" max="3840" width="8.5703125" style="5" customWidth="1"/>
    <col min="3841" max="3841" width="11.85546875" style="5" customWidth="1"/>
    <col min="3842" max="3842" width="15.140625" style="5" customWidth="1"/>
    <col min="3843" max="3843" width="8.7109375" style="5" customWidth="1"/>
    <col min="3844" max="3844" width="8" style="5" customWidth="1"/>
    <col min="3845" max="3845" width="12.28515625" style="5" customWidth="1"/>
    <col min="3846" max="3846" width="13.5703125" style="5" customWidth="1"/>
    <col min="3847" max="3847" width="15.28515625" style="5" bestFit="1" customWidth="1"/>
    <col min="3848" max="3848" width="14.28515625" style="5" bestFit="1" customWidth="1"/>
    <col min="3849" max="3849" width="11.5703125" style="5" bestFit="1" customWidth="1"/>
    <col min="3850" max="4083" width="11" style="5"/>
    <col min="4084" max="4084" width="14.42578125" style="5" customWidth="1"/>
    <col min="4085" max="4085" width="4.42578125" style="5" customWidth="1"/>
    <col min="4086" max="4086" width="29.140625" style="5" customWidth="1"/>
    <col min="4087" max="4087" width="9.28515625" style="5" customWidth="1"/>
    <col min="4088" max="4088" width="8" style="5" customWidth="1"/>
    <col min="4089" max="4089" width="11" style="5" customWidth="1"/>
    <col min="4090" max="4090" width="13.42578125" style="5" customWidth="1"/>
    <col min="4091" max="4091" width="9" style="5" customWidth="1"/>
    <col min="4092" max="4092" width="8.140625" style="5" customWidth="1"/>
    <col min="4093" max="4093" width="11.85546875" style="5" customWidth="1"/>
    <col min="4094" max="4094" width="12" style="5" customWidth="1"/>
    <col min="4095" max="4095" width="8.7109375" style="5" customWidth="1"/>
    <col min="4096" max="4096" width="8.5703125" style="5" customWidth="1"/>
    <col min="4097" max="4097" width="11.85546875" style="5" customWidth="1"/>
    <col min="4098" max="4098" width="15.140625" style="5" customWidth="1"/>
    <col min="4099" max="4099" width="8.7109375" style="5" customWidth="1"/>
    <col min="4100" max="4100" width="8" style="5" customWidth="1"/>
    <col min="4101" max="4101" width="12.28515625" style="5" customWidth="1"/>
    <col min="4102" max="4102" width="13.5703125" style="5" customWidth="1"/>
    <col min="4103" max="4103" width="15.28515625" style="5" bestFit="1" customWidth="1"/>
    <col min="4104" max="4104" width="14.28515625" style="5" bestFit="1" customWidth="1"/>
    <col min="4105" max="4105" width="11.5703125" style="5" bestFit="1" customWidth="1"/>
    <col min="4106" max="4339" width="11" style="5"/>
    <col min="4340" max="4340" width="14.42578125" style="5" customWidth="1"/>
    <col min="4341" max="4341" width="4.42578125" style="5" customWidth="1"/>
    <col min="4342" max="4342" width="29.140625" style="5" customWidth="1"/>
    <col min="4343" max="4343" width="9.28515625" style="5" customWidth="1"/>
    <col min="4344" max="4344" width="8" style="5" customWidth="1"/>
    <col min="4345" max="4345" width="11" style="5" customWidth="1"/>
    <col min="4346" max="4346" width="13.42578125" style="5" customWidth="1"/>
    <col min="4347" max="4347" width="9" style="5" customWidth="1"/>
    <col min="4348" max="4348" width="8.140625" style="5" customWidth="1"/>
    <col min="4349" max="4349" width="11.85546875" style="5" customWidth="1"/>
    <col min="4350" max="4350" width="12" style="5" customWidth="1"/>
    <col min="4351" max="4351" width="8.7109375" style="5" customWidth="1"/>
    <col min="4352" max="4352" width="8.5703125" style="5" customWidth="1"/>
    <col min="4353" max="4353" width="11.85546875" style="5" customWidth="1"/>
    <col min="4354" max="4354" width="15.140625" style="5" customWidth="1"/>
    <col min="4355" max="4355" width="8.7109375" style="5" customWidth="1"/>
    <col min="4356" max="4356" width="8" style="5" customWidth="1"/>
    <col min="4357" max="4357" width="12.28515625" style="5" customWidth="1"/>
    <col min="4358" max="4358" width="13.5703125" style="5" customWidth="1"/>
    <col min="4359" max="4359" width="15.28515625" style="5" bestFit="1" customWidth="1"/>
    <col min="4360" max="4360" width="14.28515625" style="5" bestFit="1" customWidth="1"/>
    <col min="4361" max="4361" width="11.5703125" style="5" bestFit="1" customWidth="1"/>
    <col min="4362" max="4595" width="11" style="5"/>
    <col min="4596" max="4596" width="14.42578125" style="5" customWidth="1"/>
    <col min="4597" max="4597" width="4.42578125" style="5" customWidth="1"/>
    <col min="4598" max="4598" width="29.140625" style="5" customWidth="1"/>
    <col min="4599" max="4599" width="9.28515625" style="5" customWidth="1"/>
    <col min="4600" max="4600" width="8" style="5" customWidth="1"/>
    <col min="4601" max="4601" width="11" style="5" customWidth="1"/>
    <col min="4602" max="4602" width="13.42578125" style="5" customWidth="1"/>
    <col min="4603" max="4603" width="9" style="5" customWidth="1"/>
    <col min="4604" max="4604" width="8.140625" style="5" customWidth="1"/>
    <col min="4605" max="4605" width="11.85546875" style="5" customWidth="1"/>
    <col min="4606" max="4606" width="12" style="5" customWidth="1"/>
    <col min="4607" max="4607" width="8.7109375" style="5" customWidth="1"/>
    <col min="4608" max="4608" width="8.5703125" style="5" customWidth="1"/>
    <col min="4609" max="4609" width="11.85546875" style="5" customWidth="1"/>
    <col min="4610" max="4610" width="15.140625" style="5" customWidth="1"/>
    <col min="4611" max="4611" width="8.7109375" style="5" customWidth="1"/>
    <col min="4612" max="4612" width="8" style="5" customWidth="1"/>
    <col min="4613" max="4613" width="12.28515625" style="5" customWidth="1"/>
    <col min="4614" max="4614" width="13.5703125" style="5" customWidth="1"/>
    <col min="4615" max="4615" width="15.28515625" style="5" bestFit="1" customWidth="1"/>
    <col min="4616" max="4616" width="14.28515625" style="5" bestFit="1" customWidth="1"/>
    <col min="4617" max="4617" width="11.5703125" style="5" bestFit="1" customWidth="1"/>
    <col min="4618" max="4851" width="11" style="5"/>
    <col min="4852" max="4852" width="14.42578125" style="5" customWidth="1"/>
    <col min="4853" max="4853" width="4.42578125" style="5" customWidth="1"/>
    <col min="4854" max="4854" width="29.140625" style="5" customWidth="1"/>
    <col min="4855" max="4855" width="9.28515625" style="5" customWidth="1"/>
    <col min="4856" max="4856" width="8" style="5" customWidth="1"/>
    <col min="4857" max="4857" width="11" style="5" customWidth="1"/>
    <col min="4858" max="4858" width="13.42578125" style="5" customWidth="1"/>
    <col min="4859" max="4859" width="9" style="5" customWidth="1"/>
    <col min="4860" max="4860" width="8.140625" style="5" customWidth="1"/>
    <col min="4861" max="4861" width="11.85546875" style="5" customWidth="1"/>
    <col min="4862" max="4862" width="12" style="5" customWidth="1"/>
    <col min="4863" max="4863" width="8.7109375" style="5" customWidth="1"/>
    <col min="4864" max="4864" width="8.5703125" style="5" customWidth="1"/>
    <col min="4865" max="4865" width="11.85546875" style="5" customWidth="1"/>
    <col min="4866" max="4866" width="15.140625" style="5" customWidth="1"/>
    <col min="4867" max="4867" width="8.7109375" style="5" customWidth="1"/>
    <col min="4868" max="4868" width="8" style="5" customWidth="1"/>
    <col min="4869" max="4869" width="12.28515625" style="5" customWidth="1"/>
    <col min="4870" max="4870" width="13.5703125" style="5" customWidth="1"/>
    <col min="4871" max="4871" width="15.28515625" style="5" bestFit="1" customWidth="1"/>
    <col min="4872" max="4872" width="14.28515625" style="5" bestFit="1" customWidth="1"/>
    <col min="4873" max="4873" width="11.5703125" style="5" bestFit="1" customWidth="1"/>
    <col min="4874" max="5107" width="11" style="5"/>
    <col min="5108" max="5108" width="14.42578125" style="5" customWidth="1"/>
    <col min="5109" max="5109" width="4.42578125" style="5" customWidth="1"/>
    <col min="5110" max="5110" width="29.140625" style="5" customWidth="1"/>
    <col min="5111" max="5111" width="9.28515625" style="5" customWidth="1"/>
    <col min="5112" max="5112" width="8" style="5" customWidth="1"/>
    <col min="5113" max="5113" width="11" style="5" customWidth="1"/>
    <col min="5114" max="5114" width="13.42578125" style="5" customWidth="1"/>
    <col min="5115" max="5115" width="9" style="5" customWidth="1"/>
    <col min="5116" max="5116" width="8.140625" style="5" customWidth="1"/>
    <col min="5117" max="5117" width="11.85546875" style="5" customWidth="1"/>
    <col min="5118" max="5118" width="12" style="5" customWidth="1"/>
    <col min="5119" max="5119" width="8.7109375" style="5" customWidth="1"/>
    <col min="5120" max="5120" width="8.5703125" style="5" customWidth="1"/>
    <col min="5121" max="5121" width="11.85546875" style="5" customWidth="1"/>
    <col min="5122" max="5122" width="15.140625" style="5" customWidth="1"/>
    <col min="5123" max="5123" width="8.7109375" style="5" customWidth="1"/>
    <col min="5124" max="5124" width="8" style="5" customWidth="1"/>
    <col min="5125" max="5125" width="12.28515625" style="5" customWidth="1"/>
    <col min="5126" max="5126" width="13.5703125" style="5" customWidth="1"/>
    <col min="5127" max="5127" width="15.28515625" style="5" bestFit="1" customWidth="1"/>
    <col min="5128" max="5128" width="14.28515625" style="5" bestFit="1" customWidth="1"/>
    <col min="5129" max="5129" width="11.5703125" style="5" bestFit="1" customWidth="1"/>
    <col min="5130" max="5363" width="11" style="5"/>
    <col min="5364" max="5364" width="14.42578125" style="5" customWidth="1"/>
    <col min="5365" max="5365" width="4.42578125" style="5" customWidth="1"/>
    <col min="5366" max="5366" width="29.140625" style="5" customWidth="1"/>
    <col min="5367" max="5367" width="9.28515625" style="5" customWidth="1"/>
    <col min="5368" max="5368" width="8" style="5" customWidth="1"/>
    <col min="5369" max="5369" width="11" style="5" customWidth="1"/>
    <col min="5370" max="5370" width="13.42578125" style="5" customWidth="1"/>
    <col min="5371" max="5371" width="9" style="5" customWidth="1"/>
    <col min="5372" max="5372" width="8.140625" style="5" customWidth="1"/>
    <col min="5373" max="5373" width="11.85546875" style="5" customWidth="1"/>
    <col min="5374" max="5374" width="12" style="5" customWidth="1"/>
    <col min="5375" max="5375" width="8.7109375" style="5" customWidth="1"/>
    <col min="5376" max="5376" width="8.5703125" style="5" customWidth="1"/>
    <col min="5377" max="5377" width="11.85546875" style="5" customWidth="1"/>
    <col min="5378" max="5378" width="15.140625" style="5" customWidth="1"/>
    <col min="5379" max="5379" width="8.7109375" style="5" customWidth="1"/>
    <col min="5380" max="5380" width="8" style="5" customWidth="1"/>
    <col min="5381" max="5381" width="12.28515625" style="5" customWidth="1"/>
    <col min="5382" max="5382" width="13.5703125" style="5" customWidth="1"/>
    <col min="5383" max="5383" width="15.28515625" style="5" bestFit="1" customWidth="1"/>
    <col min="5384" max="5384" width="14.28515625" style="5" bestFit="1" customWidth="1"/>
    <col min="5385" max="5385" width="11.5703125" style="5" bestFit="1" customWidth="1"/>
    <col min="5386" max="5619" width="11" style="5"/>
    <col min="5620" max="5620" width="14.42578125" style="5" customWidth="1"/>
    <col min="5621" max="5621" width="4.42578125" style="5" customWidth="1"/>
    <col min="5622" max="5622" width="29.140625" style="5" customWidth="1"/>
    <col min="5623" max="5623" width="9.28515625" style="5" customWidth="1"/>
    <col min="5624" max="5624" width="8" style="5" customWidth="1"/>
    <col min="5625" max="5625" width="11" style="5" customWidth="1"/>
    <col min="5626" max="5626" width="13.42578125" style="5" customWidth="1"/>
    <col min="5627" max="5627" width="9" style="5" customWidth="1"/>
    <col min="5628" max="5628" width="8.140625" style="5" customWidth="1"/>
    <col min="5629" max="5629" width="11.85546875" style="5" customWidth="1"/>
    <col min="5630" max="5630" width="12" style="5" customWidth="1"/>
    <col min="5631" max="5631" width="8.7109375" style="5" customWidth="1"/>
    <col min="5632" max="5632" width="8.5703125" style="5" customWidth="1"/>
    <col min="5633" max="5633" width="11.85546875" style="5" customWidth="1"/>
    <col min="5634" max="5634" width="15.140625" style="5" customWidth="1"/>
    <col min="5635" max="5635" width="8.7109375" style="5" customWidth="1"/>
    <col min="5636" max="5636" width="8" style="5" customWidth="1"/>
    <col min="5637" max="5637" width="12.28515625" style="5" customWidth="1"/>
    <col min="5638" max="5638" width="13.5703125" style="5" customWidth="1"/>
    <col min="5639" max="5639" width="15.28515625" style="5" bestFit="1" customWidth="1"/>
    <col min="5640" max="5640" width="14.28515625" style="5" bestFit="1" customWidth="1"/>
    <col min="5641" max="5641" width="11.5703125" style="5" bestFit="1" customWidth="1"/>
    <col min="5642" max="5875" width="11" style="5"/>
    <col min="5876" max="5876" width="14.42578125" style="5" customWidth="1"/>
    <col min="5877" max="5877" width="4.42578125" style="5" customWidth="1"/>
    <col min="5878" max="5878" width="29.140625" style="5" customWidth="1"/>
    <col min="5879" max="5879" width="9.28515625" style="5" customWidth="1"/>
    <col min="5880" max="5880" width="8" style="5" customWidth="1"/>
    <col min="5881" max="5881" width="11" style="5" customWidth="1"/>
    <col min="5882" max="5882" width="13.42578125" style="5" customWidth="1"/>
    <col min="5883" max="5883" width="9" style="5" customWidth="1"/>
    <col min="5884" max="5884" width="8.140625" style="5" customWidth="1"/>
    <col min="5885" max="5885" width="11.85546875" style="5" customWidth="1"/>
    <col min="5886" max="5886" width="12" style="5" customWidth="1"/>
    <col min="5887" max="5887" width="8.7109375" style="5" customWidth="1"/>
    <col min="5888" max="5888" width="8.5703125" style="5" customWidth="1"/>
    <col min="5889" max="5889" width="11.85546875" style="5" customWidth="1"/>
    <col min="5890" max="5890" width="15.140625" style="5" customWidth="1"/>
    <col min="5891" max="5891" width="8.7109375" style="5" customWidth="1"/>
    <col min="5892" max="5892" width="8" style="5" customWidth="1"/>
    <col min="5893" max="5893" width="12.28515625" style="5" customWidth="1"/>
    <col min="5894" max="5894" width="13.5703125" style="5" customWidth="1"/>
    <col min="5895" max="5895" width="15.28515625" style="5" bestFit="1" customWidth="1"/>
    <col min="5896" max="5896" width="14.28515625" style="5" bestFit="1" customWidth="1"/>
    <col min="5897" max="5897" width="11.5703125" style="5" bestFit="1" customWidth="1"/>
    <col min="5898" max="6131" width="11" style="5"/>
    <col min="6132" max="6132" width="14.42578125" style="5" customWidth="1"/>
    <col min="6133" max="6133" width="4.42578125" style="5" customWidth="1"/>
    <col min="6134" max="6134" width="29.140625" style="5" customWidth="1"/>
    <col min="6135" max="6135" width="9.28515625" style="5" customWidth="1"/>
    <col min="6136" max="6136" width="8" style="5" customWidth="1"/>
    <col min="6137" max="6137" width="11" style="5" customWidth="1"/>
    <col min="6138" max="6138" width="13.42578125" style="5" customWidth="1"/>
    <col min="6139" max="6139" width="9" style="5" customWidth="1"/>
    <col min="6140" max="6140" width="8.140625" style="5" customWidth="1"/>
    <col min="6141" max="6141" width="11.85546875" style="5" customWidth="1"/>
    <col min="6142" max="6142" width="12" style="5" customWidth="1"/>
    <col min="6143" max="6143" width="8.7109375" style="5" customWidth="1"/>
    <col min="6144" max="6144" width="8.5703125" style="5" customWidth="1"/>
    <col min="6145" max="6145" width="11.85546875" style="5" customWidth="1"/>
    <col min="6146" max="6146" width="15.140625" style="5" customWidth="1"/>
    <col min="6147" max="6147" width="8.7109375" style="5" customWidth="1"/>
    <col min="6148" max="6148" width="8" style="5" customWidth="1"/>
    <col min="6149" max="6149" width="12.28515625" style="5" customWidth="1"/>
    <col min="6150" max="6150" width="13.5703125" style="5" customWidth="1"/>
    <col min="6151" max="6151" width="15.28515625" style="5" bestFit="1" customWidth="1"/>
    <col min="6152" max="6152" width="14.28515625" style="5" bestFit="1" customWidth="1"/>
    <col min="6153" max="6153" width="11.5703125" style="5" bestFit="1" customWidth="1"/>
    <col min="6154" max="6387" width="11" style="5"/>
    <col min="6388" max="6388" width="14.42578125" style="5" customWidth="1"/>
    <col min="6389" max="6389" width="4.42578125" style="5" customWidth="1"/>
    <col min="6390" max="6390" width="29.140625" style="5" customWidth="1"/>
    <col min="6391" max="6391" width="9.28515625" style="5" customWidth="1"/>
    <col min="6392" max="6392" width="8" style="5" customWidth="1"/>
    <col min="6393" max="6393" width="11" style="5" customWidth="1"/>
    <col min="6394" max="6394" width="13.42578125" style="5" customWidth="1"/>
    <col min="6395" max="6395" width="9" style="5" customWidth="1"/>
    <col min="6396" max="6396" width="8.140625" style="5" customWidth="1"/>
    <col min="6397" max="6397" width="11.85546875" style="5" customWidth="1"/>
    <col min="6398" max="6398" width="12" style="5" customWidth="1"/>
    <col min="6399" max="6399" width="8.7109375" style="5" customWidth="1"/>
    <col min="6400" max="6400" width="8.5703125" style="5" customWidth="1"/>
    <col min="6401" max="6401" width="11.85546875" style="5" customWidth="1"/>
    <col min="6402" max="6402" width="15.140625" style="5" customWidth="1"/>
    <col min="6403" max="6403" width="8.7109375" style="5" customWidth="1"/>
    <col min="6404" max="6404" width="8" style="5" customWidth="1"/>
    <col min="6405" max="6405" width="12.28515625" style="5" customWidth="1"/>
    <col min="6406" max="6406" width="13.5703125" style="5" customWidth="1"/>
    <col min="6407" max="6407" width="15.28515625" style="5" bestFit="1" customWidth="1"/>
    <col min="6408" max="6408" width="14.28515625" style="5" bestFit="1" customWidth="1"/>
    <col min="6409" max="6409" width="11.5703125" style="5" bestFit="1" customWidth="1"/>
    <col min="6410" max="6643" width="11" style="5"/>
    <col min="6644" max="6644" width="14.42578125" style="5" customWidth="1"/>
    <col min="6645" max="6645" width="4.42578125" style="5" customWidth="1"/>
    <col min="6646" max="6646" width="29.140625" style="5" customWidth="1"/>
    <col min="6647" max="6647" width="9.28515625" style="5" customWidth="1"/>
    <col min="6648" max="6648" width="8" style="5" customWidth="1"/>
    <col min="6649" max="6649" width="11" style="5" customWidth="1"/>
    <col min="6650" max="6650" width="13.42578125" style="5" customWidth="1"/>
    <col min="6651" max="6651" width="9" style="5" customWidth="1"/>
    <col min="6652" max="6652" width="8.140625" style="5" customWidth="1"/>
    <col min="6653" max="6653" width="11.85546875" style="5" customWidth="1"/>
    <col min="6654" max="6654" width="12" style="5" customWidth="1"/>
    <col min="6655" max="6655" width="8.7109375" style="5" customWidth="1"/>
    <col min="6656" max="6656" width="8.5703125" style="5" customWidth="1"/>
    <col min="6657" max="6657" width="11.85546875" style="5" customWidth="1"/>
    <col min="6658" max="6658" width="15.140625" style="5" customWidth="1"/>
    <col min="6659" max="6659" width="8.7109375" style="5" customWidth="1"/>
    <col min="6660" max="6660" width="8" style="5" customWidth="1"/>
    <col min="6661" max="6661" width="12.28515625" style="5" customWidth="1"/>
    <col min="6662" max="6662" width="13.5703125" style="5" customWidth="1"/>
    <col min="6663" max="6663" width="15.28515625" style="5" bestFit="1" customWidth="1"/>
    <col min="6664" max="6664" width="14.28515625" style="5" bestFit="1" customWidth="1"/>
    <col min="6665" max="6665" width="11.5703125" style="5" bestFit="1" customWidth="1"/>
    <col min="6666" max="6899" width="11" style="5"/>
    <col min="6900" max="6900" width="14.42578125" style="5" customWidth="1"/>
    <col min="6901" max="6901" width="4.42578125" style="5" customWidth="1"/>
    <col min="6902" max="6902" width="29.140625" style="5" customWidth="1"/>
    <col min="6903" max="6903" width="9.28515625" style="5" customWidth="1"/>
    <col min="6904" max="6904" width="8" style="5" customWidth="1"/>
    <col min="6905" max="6905" width="11" style="5" customWidth="1"/>
    <col min="6906" max="6906" width="13.42578125" style="5" customWidth="1"/>
    <col min="6907" max="6907" width="9" style="5" customWidth="1"/>
    <col min="6908" max="6908" width="8.140625" style="5" customWidth="1"/>
    <col min="6909" max="6909" width="11.85546875" style="5" customWidth="1"/>
    <col min="6910" max="6910" width="12" style="5" customWidth="1"/>
    <col min="6911" max="6911" width="8.7109375" style="5" customWidth="1"/>
    <col min="6912" max="6912" width="8.5703125" style="5" customWidth="1"/>
    <col min="6913" max="6913" width="11.85546875" style="5" customWidth="1"/>
    <col min="6914" max="6914" width="15.140625" style="5" customWidth="1"/>
    <col min="6915" max="6915" width="8.7109375" style="5" customWidth="1"/>
    <col min="6916" max="6916" width="8" style="5" customWidth="1"/>
    <col min="6917" max="6917" width="12.28515625" style="5" customWidth="1"/>
    <col min="6918" max="6918" width="13.5703125" style="5" customWidth="1"/>
    <col min="6919" max="6919" width="15.28515625" style="5" bestFit="1" customWidth="1"/>
    <col min="6920" max="6920" width="14.28515625" style="5" bestFit="1" customWidth="1"/>
    <col min="6921" max="6921" width="11.5703125" style="5" bestFit="1" customWidth="1"/>
    <col min="6922" max="7155" width="11" style="5"/>
    <col min="7156" max="7156" width="14.42578125" style="5" customWidth="1"/>
    <col min="7157" max="7157" width="4.42578125" style="5" customWidth="1"/>
    <col min="7158" max="7158" width="29.140625" style="5" customWidth="1"/>
    <col min="7159" max="7159" width="9.28515625" style="5" customWidth="1"/>
    <col min="7160" max="7160" width="8" style="5" customWidth="1"/>
    <col min="7161" max="7161" width="11" style="5" customWidth="1"/>
    <col min="7162" max="7162" width="13.42578125" style="5" customWidth="1"/>
    <col min="7163" max="7163" width="9" style="5" customWidth="1"/>
    <col min="7164" max="7164" width="8.140625" style="5" customWidth="1"/>
    <col min="7165" max="7165" width="11.85546875" style="5" customWidth="1"/>
    <col min="7166" max="7166" width="12" style="5" customWidth="1"/>
    <col min="7167" max="7167" width="8.7109375" style="5" customWidth="1"/>
    <col min="7168" max="7168" width="8.5703125" style="5" customWidth="1"/>
    <col min="7169" max="7169" width="11.85546875" style="5" customWidth="1"/>
    <col min="7170" max="7170" width="15.140625" style="5" customWidth="1"/>
    <col min="7171" max="7171" width="8.7109375" style="5" customWidth="1"/>
    <col min="7172" max="7172" width="8" style="5" customWidth="1"/>
    <col min="7173" max="7173" width="12.28515625" style="5" customWidth="1"/>
    <col min="7174" max="7174" width="13.5703125" style="5" customWidth="1"/>
    <col min="7175" max="7175" width="15.28515625" style="5" bestFit="1" customWidth="1"/>
    <col min="7176" max="7176" width="14.28515625" style="5" bestFit="1" customWidth="1"/>
    <col min="7177" max="7177" width="11.5703125" style="5" bestFit="1" customWidth="1"/>
    <col min="7178" max="7411" width="11" style="5"/>
    <col min="7412" max="7412" width="14.42578125" style="5" customWidth="1"/>
    <col min="7413" max="7413" width="4.42578125" style="5" customWidth="1"/>
    <col min="7414" max="7414" width="29.140625" style="5" customWidth="1"/>
    <col min="7415" max="7415" width="9.28515625" style="5" customWidth="1"/>
    <col min="7416" max="7416" width="8" style="5" customWidth="1"/>
    <col min="7417" max="7417" width="11" style="5" customWidth="1"/>
    <col min="7418" max="7418" width="13.42578125" style="5" customWidth="1"/>
    <col min="7419" max="7419" width="9" style="5" customWidth="1"/>
    <col min="7420" max="7420" width="8.140625" style="5" customWidth="1"/>
    <col min="7421" max="7421" width="11.85546875" style="5" customWidth="1"/>
    <col min="7422" max="7422" width="12" style="5" customWidth="1"/>
    <col min="7423" max="7423" width="8.7109375" style="5" customWidth="1"/>
    <col min="7424" max="7424" width="8.5703125" style="5" customWidth="1"/>
    <col min="7425" max="7425" width="11.85546875" style="5" customWidth="1"/>
    <col min="7426" max="7426" width="15.140625" style="5" customWidth="1"/>
    <col min="7427" max="7427" width="8.7109375" style="5" customWidth="1"/>
    <col min="7428" max="7428" width="8" style="5" customWidth="1"/>
    <col min="7429" max="7429" width="12.28515625" style="5" customWidth="1"/>
    <col min="7430" max="7430" width="13.5703125" style="5" customWidth="1"/>
    <col min="7431" max="7431" width="15.28515625" style="5" bestFit="1" customWidth="1"/>
    <col min="7432" max="7432" width="14.28515625" style="5" bestFit="1" customWidth="1"/>
    <col min="7433" max="7433" width="11.5703125" style="5" bestFit="1" customWidth="1"/>
    <col min="7434" max="7667" width="11" style="5"/>
    <col min="7668" max="7668" width="14.42578125" style="5" customWidth="1"/>
    <col min="7669" max="7669" width="4.42578125" style="5" customWidth="1"/>
    <col min="7670" max="7670" width="29.140625" style="5" customWidth="1"/>
    <col min="7671" max="7671" width="9.28515625" style="5" customWidth="1"/>
    <col min="7672" max="7672" width="8" style="5" customWidth="1"/>
    <col min="7673" max="7673" width="11" style="5" customWidth="1"/>
    <col min="7674" max="7674" width="13.42578125" style="5" customWidth="1"/>
    <col min="7675" max="7675" width="9" style="5" customWidth="1"/>
    <col min="7676" max="7676" width="8.140625" style="5" customWidth="1"/>
    <col min="7677" max="7677" width="11.85546875" style="5" customWidth="1"/>
    <col min="7678" max="7678" width="12" style="5" customWidth="1"/>
    <col min="7679" max="7679" width="8.7109375" style="5" customWidth="1"/>
    <col min="7680" max="7680" width="8.5703125" style="5" customWidth="1"/>
    <col min="7681" max="7681" width="11.85546875" style="5" customWidth="1"/>
    <col min="7682" max="7682" width="15.140625" style="5" customWidth="1"/>
    <col min="7683" max="7683" width="8.7109375" style="5" customWidth="1"/>
    <col min="7684" max="7684" width="8" style="5" customWidth="1"/>
    <col min="7685" max="7685" width="12.28515625" style="5" customWidth="1"/>
    <col min="7686" max="7686" width="13.5703125" style="5" customWidth="1"/>
    <col min="7687" max="7687" width="15.28515625" style="5" bestFit="1" customWidth="1"/>
    <col min="7688" max="7688" width="14.28515625" style="5" bestFit="1" customWidth="1"/>
    <col min="7689" max="7689" width="11.5703125" style="5" bestFit="1" customWidth="1"/>
    <col min="7690" max="7923" width="11" style="5"/>
    <col min="7924" max="7924" width="14.42578125" style="5" customWidth="1"/>
    <col min="7925" max="7925" width="4.42578125" style="5" customWidth="1"/>
    <col min="7926" max="7926" width="29.140625" style="5" customWidth="1"/>
    <col min="7927" max="7927" width="9.28515625" style="5" customWidth="1"/>
    <col min="7928" max="7928" width="8" style="5" customWidth="1"/>
    <col min="7929" max="7929" width="11" style="5" customWidth="1"/>
    <col min="7930" max="7930" width="13.42578125" style="5" customWidth="1"/>
    <col min="7931" max="7931" width="9" style="5" customWidth="1"/>
    <col min="7932" max="7932" width="8.140625" style="5" customWidth="1"/>
    <col min="7933" max="7933" width="11.85546875" style="5" customWidth="1"/>
    <col min="7934" max="7934" width="12" style="5" customWidth="1"/>
    <col min="7935" max="7935" width="8.7109375" style="5" customWidth="1"/>
    <col min="7936" max="7936" width="8.5703125" style="5" customWidth="1"/>
    <col min="7937" max="7937" width="11.85546875" style="5" customWidth="1"/>
    <col min="7938" max="7938" width="15.140625" style="5" customWidth="1"/>
    <col min="7939" max="7939" width="8.7109375" style="5" customWidth="1"/>
    <col min="7940" max="7940" width="8" style="5" customWidth="1"/>
    <col min="7941" max="7941" width="12.28515625" style="5" customWidth="1"/>
    <col min="7942" max="7942" width="13.5703125" style="5" customWidth="1"/>
    <col min="7943" max="7943" width="15.28515625" style="5" bestFit="1" customWidth="1"/>
    <col min="7944" max="7944" width="14.28515625" style="5" bestFit="1" customWidth="1"/>
    <col min="7945" max="7945" width="11.5703125" style="5" bestFit="1" customWidth="1"/>
    <col min="7946" max="8179" width="11" style="5"/>
    <col min="8180" max="8180" width="14.42578125" style="5" customWidth="1"/>
    <col min="8181" max="8181" width="4.42578125" style="5" customWidth="1"/>
    <col min="8182" max="8182" width="29.140625" style="5" customWidth="1"/>
    <col min="8183" max="8183" width="9.28515625" style="5" customWidth="1"/>
    <col min="8184" max="8184" width="8" style="5" customWidth="1"/>
    <col min="8185" max="8185" width="11" style="5" customWidth="1"/>
    <col min="8186" max="8186" width="13.42578125" style="5" customWidth="1"/>
    <col min="8187" max="8187" width="9" style="5" customWidth="1"/>
    <col min="8188" max="8188" width="8.140625" style="5" customWidth="1"/>
    <col min="8189" max="8189" width="11.85546875" style="5" customWidth="1"/>
    <col min="8190" max="8190" width="12" style="5" customWidth="1"/>
    <col min="8191" max="8191" width="8.7109375" style="5" customWidth="1"/>
    <col min="8192" max="8192" width="8.5703125" style="5" customWidth="1"/>
    <col min="8193" max="8193" width="11.85546875" style="5" customWidth="1"/>
    <col min="8194" max="8194" width="15.140625" style="5" customWidth="1"/>
    <col min="8195" max="8195" width="8.7109375" style="5" customWidth="1"/>
    <col min="8196" max="8196" width="8" style="5" customWidth="1"/>
    <col min="8197" max="8197" width="12.28515625" style="5" customWidth="1"/>
    <col min="8198" max="8198" width="13.5703125" style="5" customWidth="1"/>
    <col min="8199" max="8199" width="15.28515625" style="5" bestFit="1" customWidth="1"/>
    <col min="8200" max="8200" width="14.28515625" style="5" bestFit="1" customWidth="1"/>
    <col min="8201" max="8201" width="11.5703125" style="5" bestFit="1" customWidth="1"/>
    <col min="8202" max="8435" width="11" style="5"/>
    <col min="8436" max="8436" width="14.42578125" style="5" customWidth="1"/>
    <col min="8437" max="8437" width="4.42578125" style="5" customWidth="1"/>
    <col min="8438" max="8438" width="29.140625" style="5" customWidth="1"/>
    <col min="8439" max="8439" width="9.28515625" style="5" customWidth="1"/>
    <col min="8440" max="8440" width="8" style="5" customWidth="1"/>
    <col min="8441" max="8441" width="11" style="5" customWidth="1"/>
    <col min="8442" max="8442" width="13.42578125" style="5" customWidth="1"/>
    <col min="8443" max="8443" width="9" style="5" customWidth="1"/>
    <col min="8444" max="8444" width="8.140625" style="5" customWidth="1"/>
    <col min="8445" max="8445" width="11.85546875" style="5" customWidth="1"/>
    <col min="8446" max="8446" width="12" style="5" customWidth="1"/>
    <col min="8447" max="8447" width="8.7109375" style="5" customWidth="1"/>
    <col min="8448" max="8448" width="8.5703125" style="5" customWidth="1"/>
    <col min="8449" max="8449" width="11.85546875" style="5" customWidth="1"/>
    <col min="8450" max="8450" width="15.140625" style="5" customWidth="1"/>
    <col min="8451" max="8451" width="8.7109375" style="5" customWidth="1"/>
    <col min="8452" max="8452" width="8" style="5" customWidth="1"/>
    <col min="8453" max="8453" width="12.28515625" style="5" customWidth="1"/>
    <col min="8454" max="8454" width="13.5703125" style="5" customWidth="1"/>
    <col min="8455" max="8455" width="15.28515625" style="5" bestFit="1" customWidth="1"/>
    <col min="8456" max="8456" width="14.28515625" style="5" bestFit="1" customWidth="1"/>
    <col min="8457" max="8457" width="11.5703125" style="5" bestFit="1" customWidth="1"/>
    <col min="8458" max="8691" width="11" style="5"/>
    <col min="8692" max="8692" width="14.42578125" style="5" customWidth="1"/>
    <col min="8693" max="8693" width="4.42578125" style="5" customWidth="1"/>
    <col min="8694" max="8694" width="29.140625" style="5" customWidth="1"/>
    <col min="8695" max="8695" width="9.28515625" style="5" customWidth="1"/>
    <col min="8696" max="8696" width="8" style="5" customWidth="1"/>
    <col min="8697" max="8697" width="11" style="5" customWidth="1"/>
    <col min="8698" max="8698" width="13.42578125" style="5" customWidth="1"/>
    <col min="8699" max="8699" width="9" style="5" customWidth="1"/>
    <col min="8700" max="8700" width="8.140625" style="5" customWidth="1"/>
    <col min="8701" max="8701" width="11.85546875" style="5" customWidth="1"/>
    <col min="8702" max="8702" width="12" style="5" customWidth="1"/>
    <col min="8703" max="8703" width="8.7109375" style="5" customWidth="1"/>
    <col min="8704" max="8704" width="8.5703125" style="5" customWidth="1"/>
    <col min="8705" max="8705" width="11.85546875" style="5" customWidth="1"/>
    <col min="8706" max="8706" width="15.140625" style="5" customWidth="1"/>
    <col min="8707" max="8707" width="8.7109375" style="5" customWidth="1"/>
    <col min="8708" max="8708" width="8" style="5" customWidth="1"/>
    <col min="8709" max="8709" width="12.28515625" style="5" customWidth="1"/>
    <col min="8710" max="8710" width="13.5703125" style="5" customWidth="1"/>
    <col min="8711" max="8711" width="15.28515625" style="5" bestFit="1" customWidth="1"/>
    <col min="8712" max="8712" width="14.28515625" style="5" bestFit="1" customWidth="1"/>
    <col min="8713" max="8713" width="11.5703125" style="5" bestFit="1" customWidth="1"/>
    <col min="8714" max="8947" width="11" style="5"/>
    <col min="8948" max="8948" width="14.42578125" style="5" customWidth="1"/>
    <col min="8949" max="8949" width="4.42578125" style="5" customWidth="1"/>
    <col min="8950" max="8950" width="29.140625" style="5" customWidth="1"/>
    <col min="8951" max="8951" width="9.28515625" style="5" customWidth="1"/>
    <col min="8952" max="8952" width="8" style="5" customWidth="1"/>
    <col min="8953" max="8953" width="11" style="5" customWidth="1"/>
    <col min="8954" max="8954" width="13.42578125" style="5" customWidth="1"/>
    <col min="8955" max="8955" width="9" style="5" customWidth="1"/>
    <col min="8956" max="8956" width="8.140625" style="5" customWidth="1"/>
    <col min="8957" max="8957" width="11.85546875" style="5" customWidth="1"/>
    <col min="8958" max="8958" width="12" style="5" customWidth="1"/>
    <col min="8959" max="8959" width="8.7109375" style="5" customWidth="1"/>
    <col min="8960" max="8960" width="8.5703125" style="5" customWidth="1"/>
    <col min="8961" max="8961" width="11.85546875" style="5" customWidth="1"/>
    <col min="8962" max="8962" width="15.140625" style="5" customWidth="1"/>
    <col min="8963" max="8963" width="8.7109375" style="5" customWidth="1"/>
    <col min="8964" max="8964" width="8" style="5" customWidth="1"/>
    <col min="8965" max="8965" width="12.28515625" style="5" customWidth="1"/>
    <col min="8966" max="8966" width="13.5703125" style="5" customWidth="1"/>
    <col min="8967" max="8967" width="15.28515625" style="5" bestFit="1" customWidth="1"/>
    <col min="8968" max="8968" width="14.28515625" style="5" bestFit="1" customWidth="1"/>
    <col min="8969" max="8969" width="11.5703125" style="5" bestFit="1" customWidth="1"/>
    <col min="8970" max="9203" width="11" style="5"/>
    <col min="9204" max="9204" width="14.42578125" style="5" customWidth="1"/>
    <col min="9205" max="9205" width="4.42578125" style="5" customWidth="1"/>
    <col min="9206" max="9206" width="29.140625" style="5" customWidth="1"/>
    <col min="9207" max="9207" width="9.28515625" style="5" customWidth="1"/>
    <col min="9208" max="9208" width="8" style="5" customWidth="1"/>
    <col min="9209" max="9209" width="11" style="5" customWidth="1"/>
    <col min="9210" max="9210" width="13.42578125" style="5" customWidth="1"/>
    <col min="9211" max="9211" width="9" style="5" customWidth="1"/>
    <col min="9212" max="9212" width="8.140625" style="5" customWidth="1"/>
    <col min="9213" max="9213" width="11.85546875" style="5" customWidth="1"/>
    <col min="9214" max="9214" width="12" style="5" customWidth="1"/>
    <col min="9215" max="9215" width="8.7109375" style="5" customWidth="1"/>
    <col min="9216" max="9216" width="8.5703125" style="5" customWidth="1"/>
    <col min="9217" max="9217" width="11.85546875" style="5" customWidth="1"/>
    <col min="9218" max="9218" width="15.140625" style="5" customWidth="1"/>
    <col min="9219" max="9219" width="8.7109375" style="5" customWidth="1"/>
    <col min="9220" max="9220" width="8" style="5" customWidth="1"/>
    <col min="9221" max="9221" width="12.28515625" style="5" customWidth="1"/>
    <col min="9222" max="9222" width="13.5703125" style="5" customWidth="1"/>
    <col min="9223" max="9223" width="15.28515625" style="5" bestFit="1" customWidth="1"/>
    <col min="9224" max="9224" width="14.28515625" style="5" bestFit="1" customWidth="1"/>
    <col min="9225" max="9225" width="11.5703125" style="5" bestFit="1" customWidth="1"/>
    <col min="9226" max="9459" width="11" style="5"/>
    <col min="9460" max="9460" width="14.42578125" style="5" customWidth="1"/>
    <col min="9461" max="9461" width="4.42578125" style="5" customWidth="1"/>
    <col min="9462" max="9462" width="29.140625" style="5" customWidth="1"/>
    <col min="9463" max="9463" width="9.28515625" style="5" customWidth="1"/>
    <col min="9464" max="9464" width="8" style="5" customWidth="1"/>
    <col min="9465" max="9465" width="11" style="5" customWidth="1"/>
    <col min="9466" max="9466" width="13.42578125" style="5" customWidth="1"/>
    <col min="9467" max="9467" width="9" style="5" customWidth="1"/>
    <col min="9468" max="9468" width="8.140625" style="5" customWidth="1"/>
    <col min="9469" max="9469" width="11.85546875" style="5" customWidth="1"/>
    <col min="9470" max="9470" width="12" style="5" customWidth="1"/>
    <col min="9471" max="9471" width="8.7109375" style="5" customWidth="1"/>
    <col min="9472" max="9472" width="8.5703125" style="5" customWidth="1"/>
    <col min="9473" max="9473" width="11.85546875" style="5" customWidth="1"/>
    <col min="9474" max="9474" width="15.140625" style="5" customWidth="1"/>
    <col min="9475" max="9475" width="8.7109375" style="5" customWidth="1"/>
    <col min="9476" max="9476" width="8" style="5" customWidth="1"/>
    <col min="9477" max="9477" width="12.28515625" style="5" customWidth="1"/>
    <col min="9478" max="9478" width="13.5703125" style="5" customWidth="1"/>
    <col min="9479" max="9479" width="15.28515625" style="5" bestFit="1" customWidth="1"/>
    <col min="9480" max="9480" width="14.28515625" style="5" bestFit="1" customWidth="1"/>
    <col min="9481" max="9481" width="11.5703125" style="5" bestFit="1" customWidth="1"/>
    <col min="9482" max="9715" width="11" style="5"/>
    <col min="9716" max="9716" width="14.42578125" style="5" customWidth="1"/>
    <col min="9717" max="9717" width="4.42578125" style="5" customWidth="1"/>
    <col min="9718" max="9718" width="29.140625" style="5" customWidth="1"/>
    <col min="9719" max="9719" width="9.28515625" style="5" customWidth="1"/>
    <col min="9720" max="9720" width="8" style="5" customWidth="1"/>
    <col min="9721" max="9721" width="11" style="5" customWidth="1"/>
    <col min="9722" max="9722" width="13.42578125" style="5" customWidth="1"/>
    <col min="9723" max="9723" width="9" style="5" customWidth="1"/>
    <col min="9724" max="9724" width="8.140625" style="5" customWidth="1"/>
    <col min="9725" max="9725" width="11.85546875" style="5" customWidth="1"/>
    <col min="9726" max="9726" width="12" style="5" customWidth="1"/>
    <col min="9727" max="9727" width="8.7109375" style="5" customWidth="1"/>
    <col min="9728" max="9728" width="8.5703125" style="5" customWidth="1"/>
    <col min="9729" max="9729" width="11.85546875" style="5" customWidth="1"/>
    <col min="9730" max="9730" width="15.140625" style="5" customWidth="1"/>
    <col min="9731" max="9731" width="8.7109375" style="5" customWidth="1"/>
    <col min="9732" max="9732" width="8" style="5" customWidth="1"/>
    <col min="9733" max="9733" width="12.28515625" style="5" customWidth="1"/>
    <col min="9734" max="9734" width="13.5703125" style="5" customWidth="1"/>
    <col min="9735" max="9735" width="15.28515625" style="5" bestFit="1" customWidth="1"/>
    <col min="9736" max="9736" width="14.28515625" style="5" bestFit="1" customWidth="1"/>
    <col min="9737" max="9737" width="11.5703125" style="5" bestFit="1" customWidth="1"/>
    <col min="9738" max="9971" width="11" style="5"/>
    <col min="9972" max="9972" width="14.42578125" style="5" customWidth="1"/>
    <col min="9973" max="9973" width="4.42578125" style="5" customWidth="1"/>
    <col min="9974" max="9974" width="29.140625" style="5" customWidth="1"/>
    <col min="9975" max="9975" width="9.28515625" style="5" customWidth="1"/>
    <col min="9976" max="9976" width="8" style="5" customWidth="1"/>
    <col min="9977" max="9977" width="11" style="5" customWidth="1"/>
    <col min="9978" max="9978" width="13.42578125" style="5" customWidth="1"/>
    <col min="9979" max="9979" width="9" style="5" customWidth="1"/>
    <col min="9980" max="9980" width="8.140625" style="5" customWidth="1"/>
    <col min="9981" max="9981" width="11.85546875" style="5" customWidth="1"/>
    <col min="9982" max="9982" width="12" style="5" customWidth="1"/>
    <col min="9983" max="9983" width="8.7109375" style="5" customWidth="1"/>
    <col min="9984" max="9984" width="8.5703125" style="5" customWidth="1"/>
    <col min="9985" max="9985" width="11.85546875" style="5" customWidth="1"/>
    <col min="9986" max="9986" width="15.140625" style="5" customWidth="1"/>
    <col min="9987" max="9987" width="8.7109375" style="5" customWidth="1"/>
    <col min="9988" max="9988" width="8" style="5" customWidth="1"/>
    <col min="9989" max="9989" width="12.28515625" style="5" customWidth="1"/>
    <col min="9990" max="9990" width="13.5703125" style="5" customWidth="1"/>
    <col min="9991" max="9991" width="15.28515625" style="5" bestFit="1" customWidth="1"/>
    <col min="9992" max="9992" width="14.28515625" style="5" bestFit="1" customWidth="1"/>
    <col min="9993" max="9993" width="11.5703125" style="5" bestFit="1" customWidth="1"/>
    <col min="9994" max="10227" width="11" style="5"/>
    <col min="10228" max="10228" width="14.42578125" style="5" customWidth="1"/>
    <col min="10229" max="10229" width="4.42578125" style="5" customWidth="1"/>
    <col min="10230" max="10230" width="29.140625" style="5" customWidth="1"/>
    <col min="10231" max="10231" width="9.28515625" style="5" customWidth="1"/>
    <col min="10232" max="10232" width="8" style="5" customWidth="1"/>
    <col min="10233" max="10233" width="11" style="5" customWidth="1"/>
    <col min="10234" max="10234" width="13.42578125" style="5" customWidth="1"/>
    <col min="10235" max="10235" width="9" style="5" customWidth="1"/>
    <col min="10236" max="10236" width="8.140625" style="5" customWidth="1"/>
    <col min="10237" max="10237" width="11.85546875" style="5" customWidth="1"/>
    <col min="10238" max="10238" width="12" style="5" customWidth="1"/>
    <col min="10239" max="10239" width="8.7109375" style="5" customWidth="1"/>
    <col min="10240" max="10240" width="8.5703125" style="5" customWidth="1"/>
    <col min="10241" max="10241" width="11.85546875" style="5" customWidth="1"/>
    <col min="10242" max="10242" width="15.140625" style="5" customWidth="1"/>
    <col min="10243" max="10243" width="8.7109375" style="5" customWidth="1"/>
    <col min="10244" max="10244" width="8" style="5" customWidth="1"/>
    <col min="10245" max="10245" width="12.28515625" style="5" customWidth="1"/>
    <col min="10246" max="10246" width="13.5703125" style="5" customWidth="1"/>
    <col min="10247" max="10247" width="15.28515625" style="5" bestFit="1" customWidth="1"/>
    <col min="10248" max="10248" width="14.28515625" style="5" bestFit="1" customWidth="1"/>
    <col min="10249" max="10249" width="11.5703125" style="5" bestFit="1" customWidth="1"/>
    <col min="10250" max="10483" width="11" style="5"/>
    <col min="10484" max="10484" width="14.42578125" style="5" customWidth="1"/>
    <col min="10485" max="10485" width="4.42578125" style="5" customWidth="1"/>
    <col min="10486" max="10486" width="29.140625" style="5" customWidth="1"/>
    <col min="10487" max="10487" width="9.28515625" style="5" customWidth="1"/>
    <col min="10488" max="10488" width="8" style="5" customWidth="1"/>
    <col min="10489" max="10489" width="11" style="5" customWidth="1"/>
    <col min="10490" max="10490" width="13.42578125" style="5" customWidth="1"/>
    <col min="10491" max="10491" width="9" style="5" customWidth="1"/>
    <col min="10492" max="10492" width="8.140625" style="5" customWidth="1"/>
    <col min="10493" max="10493" width="11.85546875" style="5" customWidth="1"/>
    <col min="10494" max="10494" width="12" style="5" customWidth="1"/>
    <col min="10495" max="10495" width="8.7109375" style="5" customWidth="1"/>
    <col min="10496" max="10496" width="8.5703125" style="5" customWidth="1"/>
    <col min="10497" max="10497" width="11.85546875" style="5" customWidth="1"/>
    <col min="10498" max="10498" width="15.140625" style="5" customWidth="1"/>
    <col min="10499" max="10499" width="8.7109375" style="5" customWidth="1"/>
    <col min="10500" max="10500" width="8" style="5" customWidth="1"/>
    <col min="10501" max="10501" width="12.28515625" style="5" customWidth="1"/>
    <col min="10502" max="10502" width="13.5703125" style="5" customWidth="1"/>
    <col min="10503" max="10503" width="15.28515625" style="5" bestFit="1" customWidth="1"/>
    <col min="10504" max="10504" width="14.28515625" style="5" bestFit="1" customWidth="1"/>
    <col min="10505" max="10505" width="11.5703125" style="5" bestFit="1" customWidth="1"/>
    <col min="10506" max="10739" width="11" style="5"/>
    <col min="10740" max="10740" width="14.42578125" style="5" customWidth="1"/>
    <col min="10741" max="10741" width="4.42578125" style="5" customWidth="1"/>
    <col min="10742" max="10742" width="29.140625" style="5" customWidth="1"/>
    <col min="10743" max="10743" width="9.28515625" style="5" customWidth="1"/>
    <col min="10744" max="10744" width="8" style="5" customWidth="1"/>
    <col min="10745" max="10745" width="11" style="5" customWidth="1"/>
    <col min="10746" max="10746" width="13.42578125" style="5" customWidth="1"/>
    <col min="10747" max="10747" width="9" style="5" customWidth="1"/>
    <col min="10748" max="10748" width="8.140625" style="5" customWidth="1"/>
    <col min="10749" max="10749" width="11.85546875" style="5" customWidth="1"/>
    <col min="10750" max="10750" width="12" style="5" customWidth="1"/>
    <col min="10751" max="10751" width="8.7109375" style="5" customWidth="1"/>
    <col min="10752" max="10752" width="8.5703125" style="5" customWidth="1"/>
    <col min="10753" max="10753" width="11.85546875" style="5" customWidth="1"/>
    <col min="10754" max="10754" width="15.140625" style="5" customWidth="1"/>
    <col min="10755" max="10755" width="8.7109375" style="5" customWidth="1"/>
    <col min="10756" max="10756" width="8" style="5" customWidth="1"/>
    <col min="10757" max="10757" width="12.28515625" style="5" customWidth="1"/>
    <col min="10758" max="10758" width="13.5703125" style="5" customWidth="1"/>
    <col min="10759" max="10759" width="15.28515625" style="5" bestFit="1" customWidth="1"/>
    <col min="10760" max="10760" width="14.28515625" style="5" bestFit="1" customWidth="1"/>
    <col min="10761" max="10761" width="11.5703125" style="5" bestFit="1" customWidth="1"/>
    <col min="10762" max="10995" width="11" style="5"/>
    <col min="10996" max="10996" width="14.42578125" style="5" customWidth="1"/>
    <col min="10997" max="10997" width="4.42578125" style="5" customWidth="1"/>
    <col min="10998" max="10998" width="29.140625" style="5" customWidth="1"/>
    <col min="10999" max="10999" width="9.28515625" style="5" customWidth="1"/>
    <col min="11000" max="11000" width="8" style="5" customWidth="1"/>
    <col min="11001" max="11001" width="11" style="5" customWidth="1"/>
    <col min="11002" max="11002" width="13.42578125" style="5" customWidth="1"/>
    <col min="11003" max="11003" width="9" style="5" customWidth="1"/>
    <col min="11004" max="11004" width="8.140625" style="5" customWidth="1"/>
    <col min="11005" max="11005" width="11.85546875" style="5" customWidth="1"/>
    <col min="11006" max="11006" width="12" style="5" customWidth="1"/>
    <col min="11007" max="11007" width="8.7109375" style="5" customWidth="1"/>
    <col min="11008" max="11008" width="8.5703125" style="5" customWidth="1"/>
    <col min="11009" max="11009" width="11.85546875" style="5" customWidth="1"/>
    <col min="11010" max="11010" width="15.140625" style="5" customWidth="1"/>
    <col min="11011" max="11011" width="8.7109375" style="5" customWidth="1"/>
    <col min="11012" max="11012" width="8" style="5" customWidth="1"/>
    <col min="11013" max="11013" width="12.28515625" style="5" customWidth="1"/>
    <col min="11014" max="11014" width="13.5703125" style="5" customWidth="1"/>
    <col min="11015" max="11015" width="15.28515625" style="5" bestFit="1" customWidth="1"/>
    <col min="11016" max="11016" width="14.28515625" style="5" bestFit="1" customWidth="1"/>
    <col min="11017" max="11017" width="11.5703125" style="5" bestFit="1" customWidth="1"/>
    <col min="11018" max="11251" width="11" style="5"/>
    <col min="11252" max="11252" width="14.42578125" style="5" customWidth="1"/>
    <col min="11253" max="11253" width="4.42578125" style="5" customWidth="1"/>
    <col min="11254" max="11254" width="29.140625" style="5" customWidth="1"/>
    <col min="11255" max="11255" width="9.28515625" style="5" customWidth="1"/>
    <col min="11256" max="11256" width="8" style="5" customWidth="1"/>
    <col min="11257" max="11257" width="11" style="5" customWidth="1"/>
    <col min="11258" max="11258" width="13.42578125" style="5" customWidth="1"/>
    <col min="11259" max="11259" width="9" style="5" customWidth="1"/>
    <col min="11260" max="11260" width="8.140625" style="5" customWidth="1"/>
    <col min="11261" max="11261" width="11.85546875" style="5" customWidth="1"/>
    <col min="11262" max="11262" width="12" style="5" customWidth="1"/>
    <col min="11263" max="11263" width="8.7109375" style="5" customWidth="1"/>
    <col min="11264" max="11264" width="8.5703125" style="5" customWidth="1"/>
    <col min="11265" max="11265" width="11.85546875" style="5" customWidth="1"/>
    <col min="11266" max="11266" width="15.140625" style="5" customWidth="1"/>
    <col min="11267" max="11267" width="8.7109375" style="5" customWidth="1"/>
    <col min="11268" max="11268" width="8" style="5" customWidth="1"/>
    <col min="11269" max="11269" width="12.28515625" style="5" customWidth="1"/>
    <col min="11270" max="11270" width="13.5703125" style="5" customWidth="1"/>
    <col min="11271" max="11271" width="15.28515625" style="5" bestFit="1" customWidth="1"/>
    <col min="11272" max="11272" width="14.28515625" style="5" bestFit="1" customWidth="1"/>
    <col min="11273" max="11273" width="11.5703125" style="5" bestFit="1" customWidth="1"/>
    <col min="11274" max="11507" width="11" style="5"/>
    <col min="11508" max="11508" width="14.42578125" style="5" customWidth="1"/>
    <col min="11509" max="11509" width="4.42578125" style="5" customWidth="1"/>
    <col min="11510" max="11510" width="29.140625" style="5" customWidth="1"/>
    <col min="11511" max="11511" width="9.28515625" style="5" customWidth="1"/>
    <col min="11512" max="11512" width="8" style="5" customWidth="1"/>
    <col min="11513" max="11513" width="11" style="5" customWidth="1"/>
    <col min="11514" max="11514" width="13.42578125" style="5" customWidth="1"/>
    <col min="11515" max="11515" width="9" style="5" customWidth="1"/>
    <col min="11516" max="11516" width="8.140625" style="5" customWidth="1"/>
    <col min="11517" max="11517" width="11.85546875" style="5" customWidth="1"/>
    <col min="11518" max="11518" width="12" style="5" customWidth="1"/>
    <col min="11519" max="11519" width="8.7109375" style="5" customWidth="1"/>
    <col min="11520" max="11520" width="8.5703125" style="5" customWidth="1"/>
    <col min="11521" max="11521" width="11.85546875" style="5" customWidth="1"/>
    <col min="11522" max="11522" width="15.140625" style="5" customWidth="1"/>
    <col min="11523" max="11523" width="8.7109375" style="5" customWidth="1"/>
    <col min="11524" max="11524" width="8" style="5" customWidth="1"/>
    <col min="11525" max="11525" width="12.28515625" style="5" customWidth="1"/>
    <col min="11526" max="11526" width="13.5703125" style="5" customWidth="1"/>
    <col min="11527" max="11527" width="15.28515625" style="5" bestFit="1" customWidth="1"/>
    <col min="11528" max="11528" width="14.28515625" style="5" bestFit="1" customWidth="1"/>
    <col min="11529" max="11529" width="11.5703125" style="5" bestFit="1" customWidth="1"/>
    <col min="11530" max="11763" width="11" style="5"/>
    <col min="11764" max="11764" width="14.42578125" style="5" customWidth="1"/>
    <col min="11765" max="11765" width="4.42578125" style="5" customWidth="1"/>
    <col min="11766" max="11766" width="29.140625" style="5" customWidth="1"/>
    <col min="11767" max="11767" width="9.28515625" style="5" customWidth="1"/>
    <col min="11768" max="11768" width="8" style="5" customWidth="1"/>
    <col min="11769" max="11769" width="11" style="5" customWidth="1"/>
    <col min="11770" max="11770" width="13.42578125" style="5" customWidth="1"/>
    <col min="11771" max="11771" width="9" style="5" customWidth="1"/>
    <col min="11772" max="11772" width="8.140625" style="5" customWidth="1"/>
    <col min="11773" max="11773" width="11.85546875" style="5" customWidth="1"/>
    <col min="11774" max="11774" width="12" style="5" customWidth="1"/>
    <col min="11775" max="11775" width="8.7109375" style="5" customWidth="1"/>
    <col min="11776" max="11776" width="8.5703125" style="5" customWidth="1"/>
    <col min="11777" max="11777" width="11.85546875" style="5" customWidth="1"/>
    <col min="11778" max="11778" width="15.140625" style="5" customWidth="1"/>
    <col min="11779" max="11779" width="8.7109375" style="5" customWidth="1"/>
    <col min="11780" max="11780" width="8" style="5" customWidth="1"/>
    <col min="11781" max="11781" width="12.28515625" style="5" customWidth="1"/>
    <col min="11782" max="11782" width="13.5703125" style="5" customWidth="1"/>
    <col min="11783" max="11783" width="15.28515625" style="5" bestFit="1" customWidth="1"/>
    <col min="11784" max="11784" width="14.28515625" style="5" bestFit="1" customWidth="1"/>
    <col min="11785" max="11785" width="11.5703125" style="5" bestFit="1" customWidth="1"/>
    <col min="11786" max="12019" width="11" style="5"/>
    <col min="12020" max="12020" width="14.42578125" style="5" customWidth="1"/>
    <col min="12021" max="12021" width="4.42578125" style="5" customWidth="1"/>
    <col min="12022" max="12022" width="29.140625" style="5" customWidth="1"/>
    <col min="12023" max="12023" width="9.28515625" style="5" customWidth="1"/>
    <col min="12024" max="12024" width="8" style="5" customWidth="1"/>
    <col min="12025" max="12025" width="11" style="5" customWidth="1"/>
    <col min="12026" max="12026" width="13.42578125" style="5" customWidth="1"/>
    <col min="12027" max="12027" width="9" style="5" customWidth="1"/>
    <col min="12028" max="12028" width="8.140625" style="5" customWidth="1"/>
    <col min="12029" max="12029" width="11.85546875" style="5" customWidth="1"/>
    <col min="12030" max="12030" width="12" style="5" customWidth="1"/>
    <col min="12031" max="12031" width="8.7109375" style="5" customWidth="1"/>
    <col min="12032" max="12032" width="8.5703125" style="5" customWidth="1"/>
    <col min="12033" max="12033" width="11.85546875" style="5" customWidth="1"/>
    <col min="12034" max="12034" width="15.140625" style="5" customWidth="1"/>
    <col min="12035" max="12035" width="8.7109375" style="5" customWidth="1"/>
    <col min="12036" max="12036" width="8" style="5" customWidth="1"/>
    <col min="12037" max="12037" width="12.28515625" style="5" customWidth="1"/>
    <col min="12038" max="12038" width="13.5703125" style="5" customWidth="1"/>
    <col min="12039" max="12039" width="15.28515625" style="5" bestFit="1" customWidth="1"/>
    <col min="12040" max="12040" width="14.28515625" style="5" bestFit="1" customWidth="1"/>
    <col min="12041" max="12041" width="11.5703125" style="5" bestFit="1" customWidth="1"/>
    <col min="12042" max="12275" width="11" style="5"/>
    <col min="12276" max="12276" width="14.42578125" style="5" customWidth="1"/>
    <col min="12277" max="12277" width="4.42578125" style="5" customWidth="1"/>
    <col min="12278" max="12278" width="29.140625" style="5" customWidth="1"/>
    <col min="12279" max="12279" width="9.28515625" style="5" customWidth="1"/>
    <col min="12280" max="12280" width="8" style="5" customWidth="1"/>
    <col min="12281" max="12281" width="11" style="5" customWidth="1"/>
    <col min="12282" max="12282" width="13.42578125" style="5" customWidth="1"/>
    <col min="12283" max="12283" width="9" style="5" customWidth="1"/>
    <col min="12284" max="12284" width="8.140625" style="5" customWidth="1"/>
    <col min="12285" max="12285" width="11.85546875" style="5" customWidth="1"/>
    <col min="12286" max="12286" width="12" style="5" customWidth="1"/>
    <col min="12287" max="12287" width="8.7109375" style="5" customWidth="1"/>
    <col min="12288" max="12288" width="8.5703125" style="5" customWidth="1"/>
    <col min="12289" max="12289" width="11.85546875" style="5" customWidth="1"/>
    <col min="12290" max="12290" width="15.140625" style="5" customWidth="1"/>
    <col min="12291" max="12291" width="8.7109375" style="5" customWidth="1"/>
    <col min="12292" max="12292" width="8" style="5" customWidth="1"/>
    <col min="12293" max="12293" width="12.28515625" style="5" customWidth="1"/>
    <col min="12294" max="12294" width="13.5703125" style="5" customWidth="1"/>
    <col min="12295" max="12295" width="15.28515625" style="5" bestFit="1" customWidth="1"/>
    <col min="12296" max="12296" width="14.28515625" style="5" bestFit="1" customWidth="1"/>
    <col min="12297" max="12297" width="11.5703125" style="5" bestFit="1" customWidth="1"/>
    <col min="12298" max="12531" width="11" style="5"/>
    <col min="12532" max="12532" width="14.42578125" style="5" customWidth="1"/>
    <col min="12533" max="12533" width="4.42578125" style="5" customWidth="1"/>
    <col min="12534" max="12534" width="29.140625" style="5" customWidth="1"/>
    <col min="12535" max="12535" width="9.28515625" style="5" customWidth="1"/>
    <col min="12536" max="12536" width="8" style="5" customWidth="1"/>
    <col min="12537" max="12537" width="11" style="5" customWidth="1"/>
    <col min="12538" max="12538" width="13.42578125" style="5" customWidth="1"/>
    <col min="12539" max="12539" width="9" style="5" customWidth="1"/>
    <col min="12540" max="12540" width="8.140625" style="5" customWidth="1"/>
    <col min="12541" max="12541" width="11.85546875" style="5" customWidth="1"/>
    <col min="12542" max="12542" width="12" style="5" customWidth="1"/>
    <col min="12543" max="12543" width="8.7109375" style="5" customWidth="1"/>
    <col min="12544" max="12544" width="8.5703125" style="5" customWidth="1"/>
    <col min="12545" max="12545" width="11.85546875" style="5" customWidth="1"/>
    <col min="12546" max="12546" width="15.140625" style="5" customWidth="1"/>
    <col min="12547" max="12547" width="8.7109375" style="5" customWidth="1"/>
    <col min="12548" max="12548" width="8" style="5" customWidth="1"/>
    <col min="12549" max="12549" width="12.28515625" style="5" customWidth="1"/>
    <col min="12550" max="12550" width="13.5703125" style="5" customWidth="1"/>
    <col min="12551" max="12551" width="15.28515625" style="5" bestFit="1" customWidth="1"/>
    <col min="12552" max="12552" width="14.28515625" style="5" bestFit="1" customWidth="1"/>
    <col min="12553" max="12553" width="11.5703125" style="5" bestFit="1" customWidth="1"/>
    <col min="12554" max="12787" width="11" style="5"/>
    <col min="12788" max="12788" width="14.42578125" style="5" customWidth="1"/>
    <col min="12789" max="12789" width="4.42578125" style="5" customWidth="1"/>
    <col min="12790" max="12790" width="29.140625" style="5" customWidth="1"/>
    <col min="12791" max="12791" width="9.28515625" style="5" customWidth="1"/>
    <col min="12792" max="12792" width="8" style="5" customWidth="1"/>
    <col min="12793" max="12793" width="11" style="5" customWidth="1"/>
    <col min="12794" max="12794" width="13.42578125" style="5" customWidth="1"/>
    <col min="12795" max="12795" width="9" style="5" customWidth="1"/>
    <col min="12796" max="12796" width="8.140625" style="5" customWidth="1"/>
    <col min="12797" max="12797" width="11.85546875" style="5" customWidth="1"/>
    <col min="12798" max="12798" width="12" style="5" customWidth="1"/>
    <col min="12799" max="12799" width="8.7109375" style="5" customWidth="1"/>
    <col min="12800" max="12800" width="8.5703125" style="5" customWidth="1"/>
    <col min="12801" max="12801" width="11.85546875" style="5" customWidth="1"/>
    <col min="12802" max="12802" width="15.140625" style="5" customWidth="1"/>
    <col min="12803" max="12803" width="8.7109375" style="5" customWidth="1"/>
    <col min="12804" max="12804" width="8" style="5" customWidth="1"/>
    <col min="12805" max="12805" width="12.28515625" style="5" customWidth="1"/>
    <col min="12806" max="12806" width="13.5703125" style="5" customWidth="1"/>
    <col min="12807" max="12807" width="15.28515625" style="5" bestFit="1" customWidth="1"/>
    <col min="12808" max="12808" width="14.28515625" style="5" bestFit="1" customWidth="1"/>
    <col min="12809" max="12809" width="11.5703125" style="5" bestFit="1" customWidth="1"/>
    <col min="12810" max="13043" width="11" style="5"/>
    <col min="13044" max="13044" width="14.42578125" style="5" customWidth="1"/>
    <col min="13045" max="13045" width="4.42578125" style="5" customWidth="1"/>
    <col min="13046" max="13046" width="29.140625" style="5" customWidth="1"/>
    <col min="13047" max="13047" width="9.28515625" style="5" customWidth="1"/>
    <col min="13048" max="13048" width="8" style="5" customWidth="1"/>
    <col min="13049" max="13049" width="11" style="5" customWidth="1"/>
    <col min="13050" max="13050" width="13.42578125" style="5" customWidth="1"/>
    <col min="13051" max="13051" width="9" style="5" customWidth="1"/>
    <col min="13052" max="13052" width="8.140625" style="5" customWidth="1"/>
    <col min="13053" max="13053" width="11.85546875" style="5" customWidth="1"/>
    <col min="13054" max="13054" width="12" style="5" customWidth="1"/>
    <col min="13055" max="13055" width="8.7109375" style="5" customWidth="1"/>
    <col min="13056" max="13056" width="8.5703125" style="5" customWidth="1"/>
    <col min="13057" max="13057" width="11.85546875" style="5" customWidth="1"/>
    <col min="13058" max="13058" width="15.140625" style="5" customWidth="1"/>
    <col min="13059" max="13059" width="8.7109375" style="5" customWidth="1"/>
    <col min="13060" max="13060" width="8" style="5" customWidth="1"/>
    <col min="13061" max="13061" width="12.28515625" style="5" customWidth="1"/>
    <col min="13062" max="13062" width="13.5703125" style="5" customWidth="1"/>
    <col min="13063" max="13063" width="15.28515625" style="5" bestFit="1" customWidth="1"/>
    <col min="13064" max="13064" width="14.28515625" style="5" bestFit="1" customWidth="1"/>
    <col min="13065" max="13065" width="11.5703125" style="5" bestFit="1" customWidth="1"/>
    <col min="13066" max="13299" width="11" style="5"/>
    <col min="13300" max="13300" width="14.42578125" style="5" customWidth="1"/>
    <col min="13301" max="13301" width="4.42578125" style="5" customWidth="1"/>
    <col min="13302" max="13302" width="29.140625" style="5" customWidth="1"/>
    <col min="13303" max="13303" width="9.28515625" style="5" customWidth="1"/>
    <col min="13304" max="13304" width="8" style="5" customWidth="1"/>
    <col min="13305" max="13305" width="11" style="5" customWidth="1"/>
    <col min="13306" max="13306" width="13.42578125" style="5" customWidth="1"/>
    <col min="13307" max="13307" width="9" style="5" customWidth="1"/>
    <col min="13308" max="13308" width="8.140625" style="5" customWidth="1"/>
    <col min="13309" max="13309" width="11.85546875" style="5" customWidth="1"/>
    <col min="13310" max="13310" width="12" style="5" customWidth="1"/>
    <col min="13311" max="13311" width="8.7109375" style="5" customWidth="1"/>
    <col min="13312" max="13312" width="8.5703125" style="5" customWidth="1"/>
    <col min="13313" max="13313" width="11.85546875" style="5" customWidth="1"/>
    <col min="13314" max="13314" width="15.140625" style="5" customWidth="1"/>
    <col min="13315" max="13315" width="8.7109375" style="5" customWidth="1"/>
    <col min="13316" max="13316" width="8" style="5" customWidth="1"/>
    <col min="13317" max="13317" width="12.28515625" style="5" customWidth="1"/>
    <col min="13318" max="13318" width="13.5703125" style="5" customWidth="1"/>
    <col min="13319" max="13319" width="15.28515625" style="5" bestFit="1" customWidth="1"/>
    <col min="13320" max="13320" width="14.28515625" style="5" bestFit="1" customWidth="1"/>
    <col min="13321" max="13321" width="11.5703125" style="5" bestFit="1" customWidth="1"/>
    <col min="13322" max="13555" width="11" style="5"/>
    <col min="13556" max="13556" width="14.42578125" style="5" customWidth="1"/>
    <col min="13557" max="13557" width="4.42578125" style="5" customWidth="1"/>
    <col min="13558" max="13558" width="29.140625" style="5" customWidth="1"/>
    <col min="13559" max="13559" width="9.28515625" style="5" customWidth="1"/>
    <col min="13560" max="13560" width="8" style="5" customWidth="1"/>
    <col min="13561" max="13561" width="11" style="5" customWidth="1"/>
    <col min="13562" max="13562" width="13.42578125" style="5" customWidth="1"/>
    <col min="13563" max="13563" width="9" style="5" customWidth="1"/>
    <col min="13564" max="13564" width="8.140625" style="5" customWidth="1"/>
    <col min="13565" max="13565" width="11.85546875" style="5" customWidth="1"/>
    <col min="13566" max="13566" width="12" style="5" customWidth="1"/>
    <col min="13567" max="13567" width="8.7109375" style="5" customWidth="1"/>
    <col min="13568" max="13568" width="8.5703125" style="5" customWidth="1"/>
    <col min="13569" max="13569" width="11.85546875" style="5" customWidth="1"/>
    <col min="13570" max="13570" width="15.140625" style="5" customWidth="1"/>
    <col min="13571" max="13571" width="8.7109375" style="5" customWidth="1"/>
    <col min="13572" max="13572" width="8" style="5" customWidth="1"/>
    <col min="13573" max="13573" width="12.28515625" style="5" customWidth="1"/>
    <col min="13574" max="13574" width="13.5703125" style="5" customWidth="1"/>
    <col min="13575" max="13575" width="15.28515625" style="5" bestFit="1" customWidth="1"/>
    <col min="13576" max="13576" width="14.28515625" style="5" bestFit="1" customWidth="1"/>
    <col min="13577" max="13577" width="11.5703125" style="5" bestFit="1" customWidth="1"/>
    <col min="13578" max="13811" width="11" style="5"/>
    <col min="13812" max="13812" width="14.42578125" style="5" customWidth="1"/>
    <col min="13813" max="13813" width="4.42578125" style="5" customWidth="1"/>
    <col min="13814" max="13814" width="29.140625" style="5" customWidth="1"/>
    <col min="13815" max="13815" width="9.28515625" style="5" customWidth="1"/>
    <col min="13816" max="13816" width="8" style="5" customWidth="1"/>
    <col min="13817" max="13817" width="11" style="5" customWidth="1"/>
    <col min="13818" max="13818" width="13.42578125" style="5" customWidth="1"/>
    <col min="13819" max="13819" width="9" style="5" customWidth="1"/>
    <col min="13820" max="13820" width="8.140625" style="5" customWidth="1"/>
    <col min="13821" max="13821" width="11.85546875" style="5" customWidth="1"/>
    <col min="13822" max="13822" width="12" style="5" customWidth="1"/>
    <col min="13823" max="13823" width="8.7109375" style="5" customWidth="1"/>
    <col min="13824" max="13824" width="8.5703125" style="5" customWidth="1"/>
    <col min="13825" max="13825" width="11.85546875" style="5" customWidth="1"/>
    <col min="13826" max="13826" width="15.140625" style="5" customWidth="1"/>
    <col min="13827" max="13827" width="8.7109375" style="5" customWidth="1"/>
    <col min="13828" max="13828" width="8" style="5" customWidth="1"/>
    <col min="13829" max="13829" width="12.28515625" style="5" customWidth="1"/>
    <col min="13830" max="13830" width="13.5703125" style="5" customWidth="1"/>
    <col min="13831" max="13831" width="15.28515625" style="5" bestFit="1" customWidth="1"/>
    <col min="13832" max="13832" width="14.28515625" style="5" bestFit="1" customWidth="1"/>
    <col min="13833" max="13833" width="11.5703125" style="5" bestFit="1" customWidth="1"/>
    <col min="13834" max="14067" width="11" style="5"/>
    <col min="14068" max="14068" width="14.42578125" style="5" customWidth="1"/>
    <col min="14069" max="14069" width="4.42578125" style="5" customWidth="1"/>
    <col min="14070" max="14070" width="29.140625" style="5" customWidth="1"/>
    <col min="14071" max="14071" width="9.28515625" style="5" customWidth="1"/>
    <col min="14072" max="14072" width="8" style="5" customWidth="1"/>
    <col min="14073" max="14073" width="11" style="5" customWidth="1"/>
    <col min="14074" max="14074" width="13.42578125" style="5" customWidth="1"/>
    <col min="14075" max="14075" width="9" style="5" customWidth="1"/>
    <col min="14076" max="14076" width="8.140625" style="5" customWidth="1"/>
    <col min="14077" max="14077" width="11.85546875" style="5" customWidth="1"/>
    <col min="14078" max="14078" width="12" style="5" customWidth="1"/>
    <col min="14079" max="14079" width="8.7109375" style="5" customWidth="1"/>
    <col min="14080" max="14080" width="8.5703125" style="5" customWidth="1"/>
    <col min="14081" max="14081" width="11.85546875" style="5" customWidth="1"/>
    <col min="14082" max="14082" width="15.140625" style="5" customWidth="1"/>
    <col min="14083" max="14083" width="8.7109375" style="5" customWidth="1"/>
    <col min="14084" max="14084" width="8" style="5" customWidth="1"/>
    <col min="14085" max="14085" width="12.28515625" style="5" customWidth="1"/>
    <col min="14086" max="14086" width="13.5703125" style="5" customWidth="1"/>
    <col min="14087" max="14087" width="15.28515625" style="5" bestFit="1" customWidth="1"/>
    <col min="14088" max="14088" width="14.28515625" style="5" bestFit="1" customWidth="1"/>
    <col min="14089" max="14089" width="11.5703125" style="5" bestFit="1" customWidth="1"/>
    <col min="14090" max="14323" width="11" style="5"/>
    <col min="14324" max="14324" width="14.42578125" style="5" customWidth="1"/>
    <col min="14325" max="14325" width="4.42578125" style="5" customWidth="1"/>
    <col min="14326" max="14326" width="29.140625" style="5" customWidth="1"/>
    <col min="14327" max="14327" width="9.28515625" style="5" customWidth="1"/>
    <col min="14328" max="14328" width="8" style="5" customWidth="1"/>
    <col min="14329" max="14329" width="11" style="5" customWidth="1"/>
    <col min="14330" max="14330" width="13.42578125" style="5" customWidth="1"/>
    <col min="14331" max="14331" width="9" style="5" customWidth="1"/>
    <col min="14332" max="14332" width="8.140625" style="5" customWidth="1"/>
    <col min="14333" max="14333" width="11.85546875" style="5" customWidth="1"/>
    <col min="14334" max="14334" width="12" style="5" customWidth="1"/>
    <col min="14335" max="14335" width="8.7109375" style="5" customWidth="1"/>
    <col min="14336" max="14336" width="8.5703125" style="5" customWidth="1"/>
    <col min="14337" max="14337" width="11.85546875" style="5" customWidth="1"/>
    <col min="14338" max="14338" width="15.140625" style="5" customWidth="1"/>
    <col min="14339" max="14339" width="8.7109375" style="5" customWidth="1"/>
    <col min="14340" max="14340" width="8" style="5" customWidth="1"/>
    <col min="14341" max="14341" width="12.28515625" style="5" customWidth="1"/>
    <col min="14342" max="14342" width="13.5703125" style="5" customWidth="1"/>
    <col min="14343" max="14343" width="15.28515625" style="5" bestFit="1" customWidth="1"/>
    <col min="14344" max="14344" width="14.28515625" style="5" bestFit="1" customWidth="1"/>
    <col min="14345" max="14345" width="11.5703125" style="5" bestFit="1" customWidth="1"/>
    <col min="14346" max="14579" width="11" style="5"/>
    <col min="14580" max="14580" width="14.42578125" style="5" customWidth="1"/>
    <col min="14581" max="14581" width="4.42578125" style="5" customWidth="1"/>
    <col min="14582" max="14582" width="29.140625" style="5" customWidth="1"/>
    <col min="14583" max="14583" width="9.28515625" style="5" customWidth="1"/>
    <col min="14584" max="14584" width="8" style="5" customWidth="1"/>
    <col min="14585" max="14585" width="11" style="5" customWidth="1"/>
    <col min="14586" max="14586" width="13.42578125" style="5" customWidth="1"/>
    <col min="14587" max="14587" width="9" style="5" customWidth="1"/>
    <col min="14588" max="14588" width="8.140625" style="5" customWidth="1"/>
    <col min="14589" max="14589" width="11.85546875" style="5" customWidth="1"/>
    <col min="14590" max="14590" width="12" style="5" customWidth="1"/>
    <col min="14591" max="14591" width="8.7109375" style="5" customWidth="1"/>
    <col min="14592" max="14592" width="8.5703125" style="5" customWidth="1"/>
    <col min="14593" max="14593" width="11.85546875" style="5" customWidth="1"/>
    <col min="14594" max="14594" width="15.140625" style="5" customWidth="1"/>
    <col min="14595" max="14595" width="8.7109375" style="5" customWidth="1"/>
    <col min="14596" max="14596" width="8" style="5" customWidth="1"/>
    <col min="14597" max="14597" width="12.28515625" style="5" customWidth="1"/>
    <col min="14598" max="14598" width="13.5703125" style="5" customWidth="1"/>
    <col min="14599" max="14599" width="15.28515625" style="5" bestFit="1" customWidth="1"/>
    <col min="14600" max="14600" width="14.28515625" style="5" bestFit="1" customWidth="1"/>
    <col min="14601" max="14601" width="11.5703125" style="5" bestFit="1" customWidth="1"/>
    <col min="14602" max="14835" width="11" style="5"/>
    <col min="14836" max="14836" width="14.42578125" style="5" customWidth="1"/>
    <col min="14837" max="14837" width="4.42578125" style="5" customWidth="1"/>
    <col min="14838" max="14838" width="29.140625" style="5" customWidth="1"/>
    <col min="14839" max="14839" width="9.28515625" style="5" customWidth="1"/>
    <col min="14840" max="14840" width="8" style="5" customWidth="1"/>
    <col min="14841" max="14841" width="11" style="5" customWidth="1"/>
    <col min="14842" max="14842" width="13.42578125" style="5" customWidth="1"/>
    <col min="14843" max="14843" width="9" style="5" customWidth="1"/>
    <col min="14844" max="14844" width="8.140625" style="5" customWidth="1"/>
    <col min="14845" max="14845" width="11.85546875" style="5" customWidth="1"/>
    <col min="14846" max="14846" width="12" style="5" customWidth="1"/>
    <col min="14847" max="14847" width="8.7109375" style="5" customWidth="1"/>
    <col min="14848" max="14848" width="8.5703125" style="5" customWidth="1"/>
    <col min="14849" max="14849" width="11.85546875" style="5" customWidth="1"/>
    <col min="14850" max="14850" width="15.140625" style="5" customWidth="1"/>
    <col min="14851" max="14851" width="8.7109375" style="5" customWidth="1"/>
    <col min="14852" max="14852" width="8" style="5" customWidth="1"/>
    <col min="14853" max="14853" width="12.28515625" style="5" customWidth="1"/>
    <col min="14854" max="14854" width="13.5703125" style="5" customWidth="1"/>
    <col min="14855" max="14855" width="15.28515625" style="5" bestFit="1" customWidth="1"/>
    <col min="14856" max="14856" width="14.28515625" style="5" bestFit="1" customWidth="1"/>
    <col min="14857" max="14857" width="11.5703125" style="5" bestFit="1" customWidth="1"/>
    <col min="14858" max="15091" width="11" style="5"/>
    <col min="15092" max="15092" width="14.42578125" style="5" customWidth="1"/>
    <col min="15093" max="15093" width="4.42578125" style="5" customWidth="1"/>
    <col min="15094" max="15094" width="29.140625" style="5" customWidth="1"/>
    <col min="15095" max="15095" width="9.28515625" style="5" customWidth="1"/>
    <col min="15096" max="15096" width="8" style="5" customWidth="1"/>
    <col min="15097" max="15097" width="11" style="5" customWidth="1"/>
    <col min="15098" max="15098" width="13.42578125" style="5" customWidth="1"/>
    <col min="15099" max="15099" width="9" style="5" customWidth="1"/>
    <col min="15100" max="15100" width="8.140625" style="5" customWidth="1"/>
    <col min="15101" max="15101" width="11.85546875" style="5" customWidth="1"/>
    <col min="15102" max="15102" width="12" style="5" customWidth="1"/>
    <col min="15103" max="15103" width="8.7109375" style="5" customWidth="1"/>
    <col min="15104" max="15104" width="8.5703125" style="5" customWidth="1"/>
    <col min="15105" max="15105" width="11.85546875" style="5" customWidth="1"/>
    <col min="15106" max="15106" width="15.140625" style="5" customWidth="1"/>
    <col min="15107" max="15107" width="8.7109375" style="5" customWidth="1"/>
    <col min="15108" max="15108" width="8" style="5" customWidth="1"/>
    <col min="15109" max="15109" width="12.28515625" style="5" customWidth="1"/>
    <col min="15110" max="15110" width="13.5703125" style="5" customWidth="1"/>
    <col min="15111" max="15111" width="15.28515625" style="5" bestFit="1" customWidth="1"/>
    <col min="15112" max="15112" width="14.28515625" style="5" bestFit="1" customWidth="1"/>
    <col min="15113" max="15113" width="11.5703125" style="5" bestFit="1" customWidth="1"/>
    <col min="15114" max="15347" width="11" style="5"/>
    <col min="15348" max="15348" width="14.42578125" style="5" customWidth="1"/>
    <col min="15349" max="15349" width="4.42578125" style="5" customWidth="1"/>
    <col min="15350" max="15350" width="29.140625" style="5" customWidth="1"/>
    <col min="15351" max="15351" width="9.28515625" style="5" customWidth="1"/>
    <col min="15352" max="15352" width="8" style="5" customWidth="1"/>
    <col min="15353" max="15353" width="11" style="5" customWidth="1"/>
    <col min="15354" max="15354" width="13.42578125" style="5" customWidth="1"/>
    <col min="15355" max="15355" width="9" style="5" customWidth="1"/>
    <col min="15356" max="15356" width="8.140625" style="5" customWidth="1"/>
    <col min="15357" max="15357" width="11.85546875" style="5" customWidth="1"/>
    <col min="15358" max="15358" width="12" style="5" customWidth="1"/>
    <col min="15359" max="15359" width="8.7109375" style="5" customWidth="1"/>
    <col min="15360" max="15360" width="8.5703125" style="5" customWidth="1"/>
    <col min="15361" max="15361" width="11.85546875" style="5" customWidth="1"/>
    <col min="15362" max="15362" width="15.140625" style="5" customWidth="1"/>
    <col min="15363" max="15363" width="8.7109375" style="5" customWidth="1"/>
    <col min="15364" max="15364" width="8" style="5" customWidth="1"/>
    <col min="15365" max="15365" width="12.28515625" style="5" customWidth="1"/>
    <col min="15366" max="15366" width="13.5703125" style="5" customWidth="1"/>
    <col min="15367" max="15367" width="15.28515625" style="5" bestFit="1" customWidth="1"/>
    <col min="15368" max="15368" width="14.28515625" style="5" bestFit="1" customWidth="1"/>
    <col min="15369" max="15369" width="11.5703125" style="5" bestFit="1" customWidth="1"/>
    <col min="15370" max="15603" width="11" style="5"/>
    <col min="15604" max="15604" width="14.42578125" style="5" customWidth="1"/>
    <col min="15605" max="15605" width="4.42578125" style="5" customWidth="1"/>
    <col min="15606" max="15606" width="29.140625" style="5" customWidth="1"/>
    <col min="15607" max="15607" width="9.28515625" style="5" customWidth="1"/>
    <col min="15608" max="15608" width="8" style="5" customWidth="1"/>
    <col min="15609" max="15609" width="11" style="5" customWidth="1"/>
    <col min="15610" max="15610" width="13.42578125" style="5" customWidth="1"/>
    <col min="15611" max="15611" width="9" style="5" customWidth="1"/>
    <col min="15612" max="15612" width="8.140625" style="5" customWidth="1"/>
    <col min="15613" max="15613" width="11.85546875" style="5" customWidth="1"/>
    <col min="15614" max="15614" width="12" style="5" customWidth="1"/>
    <col min="15615" max="15615" width="8.7109375" style="5" customWidth="1"/>
    <col min="15616" max="15616" width="8.5703125" style="5" customWidth="1"/>
    <col min="15617" max="15617" width="11.85546875" style="5" customWidth="1"/>
    <col min="15618" max="15618" width="15.140625" style="5" customWidth="1"/>
    <col min="15619" max="15619" width="8.7109375" style="5" customWidth="1"/>
    <col min="15620" max="15620" width="8" style="5" customWidth="1"/>
    <col min="15621" max="15621" width="12.28515625" style="5" customWidth="1"/>
    <col min="15622" max="15622" width="13.5703125" style="5" customWidth="1"/>
    <col min="15623" max="15623" width="15.28515625" style="5" bestFit="1" customWidth="1"/>
    <col min="15624" max="15624" width="14.28515625" style="5" bestFit="1" customWidth="1"/>
    <col min="15625" max="15625" width="11.5703125" style="5" bestFit="1" customWidth="1"/>
    <col min="15626" max="15859" width="11" style="5"/>
    <col min="15860" max="15860" width="14.42578125" style="5" customWidth="1"/>
    <col min="15861" max="15861" width="4.42578125" style="5" customWidth="1"/>
    <col min="15862" max="15862" width="29.140625" style="5" customWidth="1"/>
    <col min="15863" max="15863" width="9.28515625" style="5" customWidth="1"/>
    <col min="15864" max="15864" width="8" style="5" customWidth="1"/>
    <col min="15865" max="15865" width="11" style="5" customWidth="1"/>
    <col min="15866" max="15866" width="13.42578125" style="5" customWidth="1"/>
    <col min="15867" max="15867" width="9" style="5" customWidth="1"/>
    <col min="15868" max="15868" width="8.140625" style="5" customWidth="1"/>
    <col min="15869" max="15869" width="11.85546875" style="5" customWidth="1"/>
    <col min="15870" max="15870" width="12" style="5" customWidth="1"/>
    <col min="15871" max="15871" width="8.7109375" style="5" customWidth="1"/>
    <col min="15872" max="15872" width="8.5703125" style="5" customWidth="1"/>
    <col min="15873" max="15873" width="11.85546875" style="5" customWidth="1"/>
    <col min="15874" max="15874" width="15.140625" style="5" customWidth="1"/>
    <col min="15875" max="15875" width="8.7109375" style="5" customWidth="1"/>
    <col min="15876" max="15876" width="8" style="5" customWidth="1"/>
    <col min="15877" max="15877" width="12.28515625" style="5" customWidth="1"/>
    <col min="15878" max="15878" width="13.5703125" style="5" customWidth="1"/>
    <col min="15879" max="15879" width="15.28515625" style="5" bestFit="1" customWidth="1"/>
    <col min="15880" max="15880" width="14.28515625" style="5" bestFit="1" customWidth="1"/>
    <col min="15881" max="15881" width="11.5703125" style="5" bestFit="1" customWidth="1"/>
    <col min="15882" max="16115" width="11" style="5"/>
    <col min="16116" max="16116" width="14.42578125" style="5" customWidth="1"/>
    <col min="16117" max="16117" width="4.42578125" style="5" customWidth="1"/>
    <col min="16118" max="16118" width="29.140625" style="5" customWidth="1"/>
    <col min="16119" max="16119" width="9.28515625" style="5" customWidth="1"/>
    <col min="16120" max="16120" width="8" style="5" customWidth="1"/>
    <col min="16121" max="16121" width="11" style="5" customWidth="1"/>
    <col min="16122" max="16122" width="13.42578125" style="5" customWidth="1"/>
    <col min="16123" max="16123" width="9" style="5" customWidth="1"/>
    <col min="16124" max="16124" width="8.140625" style="5" customWidth="1"/>
    <col min="16125" max="16125" width="11.85546875" style="5" customWidth="1"/>
    <col min="16126" max="16126" width="12" style="5" customWidth="1"/>
    <col min="16127" max="16127" width="8.7109375" style="5" customWidth="1"/>
    <col min="16128" max="16128" width="8.5703125" style="5" customWidth="1"/>
    <col min="16129" max="16129" width="11.85546875" style="5" customWidth="1"/>
    <col min="16130" max="16130" width="15.140625" style="5" customWidth="1"/>
    <col min="16131" max="16131" width="8.7109375" style="5" customWidth="1"/>
    <col min="16132" max="16132" width="8" style="5" customWidth="1"/>
    <col min="16133" max="16133" width="12.28515625" style="5" customWidth="1"/>
    <col min="16134" max="16134" width="13.5703125" style="5" customWidth="1"/>
    <col min="16135" max="16135" width="15.28515625" style="5" bestFit="1" customWidth="1"/>
    <col min="16136" max="16136" width="14.28515625" style="5" bestFit="1" customWidth="1"/>
    <col min="16137" max="16137" width="11.5703125" style="5" bestFit="1" customWidth="1"/>
    <col min="16138" max="16384" width="11" style="5"/>
  </cols>
  <sheetData>
    <row r="1" spans="1:9" ht="72" customHeight="1" x14ac:dyDescent="0.25">
      <c r="A1" s="117" t="s">
        <v>93</v>
      </c>
      <c r="B1" s="117"/>
      <c r="C1" s="117"/>
      <c r="D1" s="117"/>
      <c r="E1" s="117"/>
      <c r="F1" s="117"/>
      <c r="G1" s="117"/>
      <c r="I1" s="84"/>
    </row>
    <row r="2" spans="1:9" ht="18" x14ac:dyDescent="0.25">
      <c r="A2" s="118" t="s">
        <v>47</v>
      </c>
      <c r="B2" s="118"/>
      <c r="C2" s="118"/>
      <c r="D2" s="118"/>
      <c r="E2" s="118"/>
      <c r="F2" s="118"/>
      <c r="G2" s="118"/>
      <c r="I2" s="84"/>
    </row>
    <row r="3" spans="1:9" ht="15.75" x14ac:dyDescent="0.25">
      <c r="A3" s="119" t="s">
        <v>11</v>
      </c>
      <c r="B3" s="119"/>
      <c r="C3" s="119"/>
      <c r="D3" s="119"/>
      <c r="E3" s="119"/>
      <c r="F3" s="119"/>
      <c r="G3" s="119"/>
      <c r="I3" s="84"/>
    </row>
    <row r="4" spans="1:9" ht="15.75" x14ac:dyDescent="0.25">
      <c r="A4" s="119" t="s">
        <v>12</v>
      </c>
      <c r="B4" s="119"/>
      <c r="C4" s="119"/>
      <c r="D4" s="119"/>
      <c r="E4" s="119"/>
      <c r="F4" s="119"/>
      <c r="G4" s="119"/>
      <c r="I4" s="84"/>
    </row>
    <row r="5" spans="1:9" ht="15.75" x14ac:dyDescent="0.25">
      <c r="A5" s="119" t="s">
        <v>20</v>
      </c>
      <c r="B5" s="119"/>
      <c r="C5" s="119"/>
      <c r="D5" s="119"/>
      <c r="E5" s="119"/>
      <c r="F5" s="119"/>
      <c r="G5" s="119"/>
      <c r="I5" s="84"/>
    </row>
    <row r="6" spans="1:9" s="6" customFormat="1" ht="46.5" customHeight="1" x14ac:dyDescent="0.25">
      <c r="A6" s="116" t="s">
        <v>21</v>
      </c>
      <c r="B6" s="116"/>
      <c r="C6" s="116"/>
      <c r="D6" s="116"/>
      <c r="E6" s="116"/>
      <c r="F6" s="116"/>
      <c r="G6" s="116"/>
      <c r="I6" s="85"/>
    </row>
    <row r="7" spans="1:9" s="6" customFormat="1" ht="46.5" customHeight="1" x14ac:dyDescent="0.25">
      <c r="A7" s="120" t="s">
        <v>86</v>
      </c>
      <c r="B7" s="120"/>
      <c r="C7" s="120"/>
      <c r="D7" s="120"/>
      <c r="E7" s="120"/>
      <c r="F7" s="120"/>
      <c r="G7" s="120"/>
    </row>
    <row r="8" spans="1:9" s="6" customFormat="1" ht="15" x14ac:dyDescent="0.25">
      <c r="A8" s="121" t="s">
        <v>34</v>
      </c>
      <c r="B8" s="121"/>
      <c r="C8" s="121"/>
      <c r="D8" s="121"/>
      <c r="E8" s="121"/>
      <c r="F8" s="121"/>
      <c r="G8" s="121"/>
    </row>
    <row r="9" spans="1:9" ht="31.5" customHeight="1" x14ac:dyDescent="0.25">
      <c r="A9" s="49" t="s">
        <v>2</v>
      </c>
      <c r="B9" s="49" t="s">
        <v>4</v>
      </c>
      <c r="C9" s="49" t="s">
        <v>3</v>
      </c>
      <c r="D9" s="86" t="s">
        <v>0</v>
      </c>
      <c r="E9" s="49" t="s">
        <v>18</v>
      </c>
      <c r="F9" s="87" t="s">
        <v>1</v>
      </c>
      <c r="G9" s="88" t="s">
        <v>35</v>
      </c>
    </row>
    <row r="10" spans="1:9" ht="25.5" customHeight="1" x14ac:dyDescent="0.25">
      <c r="A10" s="12">
        <v>1</v>
      </c>
      <c r="B10" s="83" t="s">
        <v>91</v>
      </c>
      <c r="C10" s="13" t="s">
        <v>39</v>
      </c>
      <c r="D10" s="13">
        <v>1</v>
      </c>
      <c r="E10" s="13">
        <v>11</v>
      </c>
      <c r="F10" s="9">
        <v>4259213.6219999995</v>
      </c>
      <c r="G10" s="9">
        <f>D10*E10*F10</f>
        <v>46851349.841999993</v>
      </c>
      <c r="I10" s="89"/>
    </row>
    <row r="11" spans="1:9" ht="25.5" customHeight="1" x14ac:dyDescent="0.25">
      <c r="A11" s="60">
        <v>2</v>
      </c>
      <c r="B11" s="83" t="s">
        <v>56</v>
      </c>
      <c r="C11" s="98" t="s">
        <v>39</v>
      </c>
      <c r="D11" s="98">
        <v>1</v>
      </c>
      <c r="E11" s="13">
        <v>11</v>
      </c>
      <c r="F11" s="9">
        <v>2241691.38</v>
      </c>
      <c r="G11" s="9">
        <f t="shared" ref="G11" si="0">D11*E11*F11</f>
        <v>24658605.18</v>
      </c>
    </row>
    <row r="12" spans="1:9" ht="12.75" customHeight="1" x14ac:dyDescent="0.25">
      <c r="A12" s="122"/>
      <c r="B12" s="122"/>
      <c r="C12" s="123" t="s">
        <v>15</v>
      </c>
      <c r="D12" s="123"/>
      <c r="E12" s="123"/>
      <c r="F12" s="123"/>
      <c r="G12" s="90">
        <f>SUM(G10:G11)</f>
        <v>71509955.021999985</v>
      </c>
    </row>
    <row r="13" spans="1:9" s="6" customFormat="1" ht="15" customHeight="1" x14ac:dyDescent="0.25">
      <c r="A13" s="120" t="s">
        <v>19</v>
      </c>
      <c r="B13" s="120"/>
      <c r="C13" s="120"/>
      <c r="D13" s="120"/>
      <c r="E13" s="120"/>
      <c r="F13" s="120"/>
      <c r="G13" s="120"/>
    </row>
    <row r="14" spans="1:9" ht="31.5" customHeight="1" x14ac:dyDescent="0.25">
      <c r="A14" s="49" t="s">
        <v>2</v>
      </c>
      <c r="B14" s="49" t="s">
        <v>4</v>
      </c>
      <c r="C14" s="49" t="s">
        <v>3</v>
      </c>
      <c r="D14" s="86" t="s">
        <v>0</v>
      </c>
      <c r="E14" s="49" t="s">
        <v>18</v>
      </c>
      <c r="F14" s="87" t="s">
        <v>1</v>
      </c>
      <c r="G14" s="88" t="s">
        <v>35</v>
      </c>
    </row>
    <row r="15" spans="1:9" ht="22.5" x14ac:dyDescent="0.25">
      <c r="A15" s="12">
        <v>3</v>
      </c>
      <c r="B15" s="83" t="s">
        <v>24</v>
      </c>
      <c r="C15" s="13" t="s">
        <v>14</v>
      </c>
      <c r="D15" s="13">
        <v>4</v>
      </c>
      <c r="E15" s="13">
        <v>10</v>
      </c>
      <c r="F15" s="9">
        <v>1485120.5392499999</v>
      </c>
      <c r="G15" s="9">
        <f t="shared" ref="G15:G19" si="1">D15*E15*F15</f>
        <v>59404821.569999993</v>
      </c>
      <c r="I15" s="89"/>
    </row>
    <row r="16" spans="1:9" ht="22.5" x14ac:dyDescent="0.25">
      <c r="A16" s="12">
        <v>4</v>
      </c>
      <c r="B16" s="83" t="s">
        <v>25</v>
      </c>
      <c r="C16" s="13" t="s">
        <v>14</v>
      </c>
      <c r="D16" s="13">
        <v>1</v>
      </c>
      <c r="E16" s="13">
        <v>10</v>
      </c>
      <c r="F16" s="9">
        <v>2465860.5180000002</v>
      </c>
      <c r="G16" s="9">
        <f t="shared" si="1"/>
        <v>24658605.18</v>
      </c>
      <c r="I16" s="89"/>
    </row>
    <row r="17" spans="1:9" ht="22.5" x14ac:dyDescent="0.25">
      <c r="A17" s="12">
        <v>5</v>
      </c>
      <c r="B17" s="83" t="s">
        <v>26</v>
      </c>
      <c r="C17" s="13" t="s">
        <v>14</v>
      </c>
      <c r="D17" s="13">
        <v>5</v>
      </c>
      <c r="E17" s="13">
        <v>10</v>
      </c>
      <c r="F17" s="9">
        <v>784591.98300000001</v>
      </c>
      <c r="G17" s="9">
        <f t="shared" si="1"/>
        <v>39229599.149999999</v>
      </c>
      <c r="I17" s="89"/>
    </row>
    <row r="18" spans="1:9" ht="45" x14ac:dyDescent="0.25">
      <c r="A18" s="12">
        <v>6</v>
      </c>
      <c r="B18" s="83" t="s">
        <v>27</v>
      </c>
      <c r="C18" s="13" t="s">
        <v>14</v>
      </c>
      <c r="D18" s="13">
        <v>11</v>
      </c>
      <c r="E18" s="13">
        <v>10</v>
      </c>
      <c r="F18" s="9">
        <v>1232930.2590000001</v>
      </c>
      <c r="G18" s="9">
        <f t="shared" si="1"/>
        <v>135622328.49000001</v>
      </c>
      <c r="I18" s="89"/>
    </row>
    <row r="19" spans="1:9" x14ac:dyDescent="0.25">
      <c r="A19" s="12">
        <v>7</v>
      </c>
      <c r="B19" s="83" t="s">
        <v>28</v>
      </c>
      <c r="C19" s="13" t="s">
        <v>14</v>
      </c>
      <c r="D19" s="13">
        <v>1</v>
      </c>
      <c r="E19" s="13">
        <v>10</v>
      </c>
      <c r="F19" s="9">
        <v>1120845.69</v>
      </c>
      <c r="G19" s="9">
        <f t="shared" si="1"/>
        <v>11208456.899999999</v>
      </c>
      <c r="I19" s="89"/>
    </row>
    <row r="20" spans="1:9" ht="12.75" customHeight="1" x14ac:dyDescent="0.25">
      <c r="A20" s="122"/>
      <c r="B20" s="122"/>
      <c r="C20" s="123" t="s">
        <v>15</v>
      </c>
      <c r="D20" s="123"/>
      <c r="E20" s="123"/>
      <c r="F20" s="123"/>
      <c r="G20" s="90">
        <f>SUM(G15:G19)</f>
        <v>270123811.29000002</v>
      </c>
    </row>
    <row r="21" spans="1:9" s="6" customFormat="1" ht="46.5" customHeight="1" x14ac:dyDescent="0.25">
      <c r="A21" s="131" t="s">
        <v>90</v>
      </c>
      <c r="B21" s="132"/>
      <c r="C21" s="132"/>
      <c r="D21" s="132"/>
      <c r="E21" s="132"/>
      <c r="F21" s="132"/>
      <c r="G21" s="133"/>
    </row>
    <row r="22" spans="1:9" s="6" customFormat="1" ht="15" customHeight="1" x14ac:dyDescent="0.25">
      <c r="A22" s="134" t="s">
        <v>34</v>
      </c>
      <c r="B22" s="135"/>
      <c r="C22" s="135"/>
      <c r="D22" s="135"/>
      <c r="E22" s="135"/>
      <c r="F22" s="135"/>
      <c r="G22" s="136"/>
    </row>
    <row r="23" spans="1:9" ht="31.5" customHeight="1" x14ac:dyDescent="0.25">
      <c r="A23" s="49" t="s">
        <v>2</v>
      </c>
      <c r="B23" s="49" t="s">
        <v>4</v>
      </c>
      <c r="C23" s="49" t="s">
        <v>3</v>
      </c>
      <c r="D23" s="86" t="s">
        <v>0</v>
      </c>
      <c r="E23" s="49" t="s">
        <v>18</v>
      </c>
      <c r="F23" s="87" t="s">
        <v>1</v>
      </c>
      <c r="G23" s="88" t="s">
        <v>5</v>
      </c>
    </row>
    <row r="24" spans="1:9" ht="33.75" x14ac:dyDescent="0.25">
      <c r="A24" s="107">
        <v>8</v>
      </c>
      <c r="B24" s="83" t="s">
        <v>55</v>
      </c>
      <c r="C24" s="98" t="s">
        <v>39</v>
      </c>
      <c r="D24" s="98">
        <v>1</v>
      </c>
      <c r="E24" s="13">
        <v>11</v>
      </c>
      <c r="F24" s="9">
        <v>3922959.915</v>
      </c>
      <c r="G24" s="9">
        <f t="shared" ref="G24" si="2">D24*E24*F24</f>
        <v>43152559.064999998</v>
      </c>
    </row>
    <row r="25" spans="1:9" ht="12.75" customHeight="1" x14ac:dyDescent="0.25">
      <c r="A25" s="122"/>
      <c r="B25" s="122"/>
      <c r="C25" s="123" t="s">
        <v>15</v>
      </c>
      <c r="D25" s="123"/>
      <c r="E25" s="123"/>
      <c r="F25" s="123"/>
      <c r="G25" s="90">
        <f>SUM(G24)</f>
        <v>43152559.064999998</v>
      </c>
    </row>
    <row r="26" spans="1:9" ht="12.75" customHeight="1" x14ac:dyDescent="0.25">
      <c r="A26" s="124"/>
      <c r="B26" s="125"/>
      <c r="C26" s="126" t="s">
        <v>40</v>
      </c>
      <c r="D26" s="127"/>
      <c r="E26" s="127"/>
      <c r="F26" s="128"/>
      <c r="G26" s="92">
        <f>G20+G12+G25</f>
        <v>384786325.37700003</v>
      </c>
      <c r="I26" s="99"/>
    </row>
    <row r="27" spans="1:9" ht="14.25" customHeight="1" x14ac:dyDescent="0.25">
      <c r="A27" s="129"/>
      <c r="B27" s="129"/>
      <c r="C27" s="130" t="s">
        <v>46</v>
      </c>
      <c r="D27" s="130"/>
      <c r="E27" s="130"/>
      <c r="F27" s="130"/>
      <c r="G27" s="93">
        <f>G26</f>
        <v>384786325.37700003</v>
      </c>
      <c r="I27" s="100"/>
    </row>
    <row r="28" spans="1:9" ht="13.5" customHeight="1" x14ac:dyDescent="0.25">
      <c r="A28" s="50"/>
      <c r="B28" s="50"/>
      <c r="E28" s="50"/>
      <c r="G28" s="18"/>
      <c r="I28" s="91"/>
    </row>
    <row r="29" spans="1:9" ht="127.5" customHeight="1" x14ac:dyDescent="0.25">
      <c r="C29" s="94" t="s">
        <v>16</v>
      </c>
    </row>
    <row r="30" spans="1:9" ht="15" x14ac:dyDescent="0.25">
      <c r="C30" s="95" t="s">
        <v>42</v>
      </c>
      <c r="D30" s="35"/>
      <c r="F30" s="5"/>
    </row>
    <row r="31" spans="1:9" x14ac:dyDescent="0.25">
      <c r="B31" s="96"/>
      <c r="C31" s="1"/>
      <c r="D31" s="1"/>
    </row>
    <row r="32" spans="1:9" x14ac:dyDescent="0.25">
      <c r="B32" s="16" t="s">
        <v>29</v>
      </c>
      <c r="C32" s="1"/>
      <c r="D32" s="1"/>
      <c r="E32" s="97"/>
    </row>
    <row r="33" spans="2:2" x14ac:dyDescent="0.25">
      <c r="B33" s="16" t="s">
        <v>43</v>
      </c>
    </row>
  </sheetData>
  <mergeCells count="21">
    <mergeCell ref="A26:B26"/>
    <mergeCell ref="C26:F26"/>
    <mergeCell ref="A27:B27"/>
    <mergeCell ref="C27:F27"/>
    <mergeCell ref="A7:G7"/>
    <mergeCell ref="A13:G13"/>
    <mergeCell ref="A20:B20"/>
    <mergeCell ref="C20:F20"/>
    <mergeCell ref="A8:G8"/>
    <mergeCell ref="A12:B12"/>
    <mergeCell ref="C12:F12"/>
    <mergeCell ref="A21:G21"/>
    <mergeCell ref="A22:G22"/>
    <mergeCell ref="A25:B25"/>
    <mergeCell ref="C25:F25"/>
    <mergeCell ref="A6:G6"/>
    <mergeCell ref="A1:G1"/>
    <mergeCell ref="A2:G2"/>
    <mergeCell ref="A3:G3"/>
    <mergeCell ref="A4:G4"/>
    <mergeCell ref="A5:G5"/>
  </mergeCells>
  <printOptions horizontalCentered="1"/>
  <pageMargins left="0.51181102362204722" right="0.9055118110236221" top="0.74803149606299213" bottom="0.74803149606299213" header="0.31496062992125984" footer="0.31496062992125984"/>
  <pageSetup paperSize="5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36"/>
  <sheetViews>
    <sheetView tabSelected="1" zoomScaleNormal="100" workbookViewId="0">
      <pane ySplit="5" topLeftCell="A6" activePane="bottomLeft" state="frozen"/>
      <selection activeCell="A54" sqref="A54:IV54"/>
      <selection pane="bottomLeft" activeCell="A25" sqref="A25:XFD25"/>
    </sheetView>
  </sheetViews>
  <sheetFormatPr baseColWidth="10" defaultColWidth="11" defaultRowHeight="12.75" x14ac:dyDescent="0.25"/>
  <cols>
    <col min="1" max="1" width="13.85546875" style="1" customWidth="1"/>
    <col min="2" max="2" width="4.42578125" style="1" customWidth="1"/>
    <col min="3" max="3" width="43" style="1" customWidth="1"/>
    <col min="4" max="4" width="9.28515625" style="1" customWidth="1"/>
    <col min="5" max="5" width="8.85546875" style="1" customWidth="1"/>
    <col min="6" max="6" width="6.5703125" style="2" customWidth="1"/>
    <col min="7" max="7" width="11.140625" style="3" customWidth="1"/>
    <col min="8" max="8" width="11.42578125" style="1" customWidth="1"/>
    <col min="9" max="9" width="8.7109375" style="1" customWidth="1"/>
    <col min="10" max="10" width="8" style="1" customWidth="1"/>
    <col min="11" max="11" width="7" style="1" customWidth="1"/>
    <col min="12" max="12" width="10.7109375" style="1" customWidth="1"/>
    <col min="13" max="13" width="11.42578125" style="1" customWidth="1"/>
    <col min="14" max="14" width="8.7109375" style="1" customWidth="1"/>
    <col min="15" max="15" width="9" style="1" customWidth="1"/>
    <col min="16" max="16" width="6.28515625" style="1" customWidth="1"/>
    <col min="17" max="17" width="10.7109375" style="1" customWidth="1"/>
    <col min="18" max="18" width="11.140625" style="1" customWidth="1"/>
    <col min="19" max="19" width="13.28515625" style="1" bestFit="1" customWidth="1"/>
    <col min="20" max="16384" width="11" style="1"/>
  </cols>
  <sheetData>
    <row r="1" spans="2:18" ht="50.25" customHeight="1" x14ac:dyDescent="0.25">
      <c r="B1" s="117" t="s">
        <v>93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2:18" ht="18" customHeight="1" x14ac:dyDescent="0.25">
      <c r="B2" s="118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2:18" ht="18" customHeight="1" x14ac:dyDescent="0.25">
      <c r="B3" s="140" t="s">
        <v>11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8" s="5" customFormat="1" ht="18" customHeight="1" x14ac:dyDescent="0.25">
      <c r="B4" s="140" t="s">
        <v>12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8" s="5" customFormat="1" ht="18" customHeight="1" x14ac:dyDescent="0.25">
      <c r="B5" s="140" t="s">
        <v>20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8" s="6" customFormat="1" ht="40.5" customHeight="1" x14ac:dyDescent="0.25">
      <c r="B6" s="116" t="s">
        <v>21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2:18" s="10" customFormat="1" ht="48.75" customHeight="1" x14ac:dyDescent="0.25">
      <c r="B7" s="141" t="s">
        <v>86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2:18" s="6" customFormat="1" ht="24" customHeight="1" x14ac:dyDescent="0.25">
      <c r="B8" s="142" t="s">
        <v>34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2:18" ht="23.25" customHeight="1" x14ac:dyDescent="0.25">
      <c r="B9" s="62" t="s">
        <v>2</v>
      </c>
      <c r="C9" s="62" t="s">
        <v>4</v>
      </c>
      <c r="D9" s="63" t="s">
        <v>3</v>
      </c>
      <c r="E9" s="64" t="s">
        <v>0</v>
      </c>
      <c r="F9" s="64" t="s">
        <v>18</v>
      </c>
      <c r="G9" s="65" t="s">
        <v>1</v>
      </c>
      <c r="H9" s="66" t="s">
        <v>5</v>
      </c>
      <c r="I9" s="63" t="s">
        <v>3</v>
      </c>
      <c r="J9" s="64" t="s">
        <v>0</v>
      </c>
      <c r="K9" s="64" t="s">
        <v>18</v>
      </c>
      <c r="L9" s="65" t="s">
        <v>1</v>
      </c>
      <c r="M9" s="66" t="s">
        <v>13</v>
      </c>
      <c r="N9" s="63" t="s">
        <v>3</v>
      </c>
      <c r="O9" s="64" t="s">
        <v>0</v>
      </c>
      <c r="P9" s="64" t="s">
        <v>18</v>
      </c>
      <c r="Q9" s="65" t="s">
        <v>1</v>
      </c>
      <c r="R9" s="66" t="s">
        <v>35</v>
      </c>
    </row>
    <row r="10" spans="2:18" s="5" customFormat="1" ht="36.75" customHeight="1" x14ac:dyDescent="0.25">
      <c r="B10" s="12">
        <v>1</v>
      </c>
      <c r="C10" s="83" t="s">
        <v>91</v>
      </c>
      <c r="D10" s="13" t="s">
        <v>39</v>
      </c>
      <c r="E10" s="13">
        <v>1</v>
      </c>
      <c r="F10" s="13">
        <v>11</v>
      </c>
      <c r="G10" s="9">
        <v>3800000</v>
      </c>
      <c r="H10" s="9">
        <f>E10*F10*G10</f>
        <v>41800000</v>
      </c>
      <c r="I10" s="13" t="s">
        <v>39</v>
      </c>
      <c r="J10" s="13">
        <v>1</v>
      </c>
      <c r="K10" s="13">
        <v>11</v>
      </c>
      <c r="L10" s="9">
        <f>G10*1.0587</f>
        <v>4023060</v>
      </c>
      <c r="M10" s="9">
        <f>J10*K10*L10</f>
        <v>44253660</v>
      </c>
      <c r="N10" s="13" t="s">
        <v>39</v>
      </c>
      <c r="O10" s="13">
        <v>1</v>
      </c>
      <c r="P10" s="13">
        <v>11</v>
      </c>
      <c r="Q10" s="9">
        <f>L10*1.0587</f>
        <v>4259213.6219999995</v>
      </c>
      <c r="R10" s="9">
        <f>O10*P10*Q10</f>
        <v>46851349.841999993</v>
      </c>
    </row>
    <row r="11" spans="2:18" s="5" customFormat="1" ht="47.25" customHeight="1" x14ac:dyDescent="0.25">
      <c r="B11" s="12">
        <v>2</v>
      </c>
      <c r="C11" s="83" t="s">
        <v>56</v>
      </c>
      <c r="D11" s="13" t="s">
        <v>89</v>
      </c>
      <c r="E11" s="13">
        <v>1</v>
      </c>
      <c r="F11" s="13">
        <v>11</v>
      </c>
      <c r="G11" s="9">
        <v>2000000</v>
      </c>
      <c r="H11" s="9">
        <f t="shared" ref="H11" si="0">E11*F11*G11</f>
        <v>22000000</v>
      </c>
      <c r="I11" s="13" t="s">
        <v>14</v>
      </c>
      <c r="J11" s="13">
        <v>1</v>
      </c>
      <c r="K11" s="13">
        <v>11</v>
      </c>
      <c r="L11" s="9">
        <f t="shared" ref="L11" si="1">G11*1.0587</f>
        <v>2117400</v>
      </c>
      <c r="M11" s="9">
        <f t="shared" ref="M11" si="2">J11*K11*L11</f>
        <v>23291400</v>
      </c>
      <c r="N11" s="13" t="s">
        <v>14</v>
      </c>
      <c r="O11" s="13">
        <v>1</v>
      </c>
      <c r="P11" s="13">
        <v>11</v>
      </c>
      <c r="Q11" s="9">
        <f>L11*1.0587</f>
        <v>2241691.38</v>
      </c>
      <c r="R11" s="9">
        <f t="shared" ref="R11" si="3">O11*P11*Q11</f>
        <v>24658605.18</v>
      </c>
    </row>
    <row r="12" spans="2:18" s="5" customFormat="1" ht="13.5" customHeight="1" x14ac:dyDescent="0.25">
      <c r="B12" s="137" t="s">
        <v>15</v>
      </c>
      <c r="C12" s="137"/>
      <c r="D12" s="11"/>
      <c r="E12" s="11"/>
      <c r="F12" s="11"/>
      <c r="G12" s="11"/>
      <c r="H12" s="14">
        <f>ROUND(SUM(H10:H11),0)</f>
        <v>63800000</v>
      </c>
      <c r="I12" s="11"/>
      <c r="J12" s="11"/>
      <c r="K12" s="11"/>
      <c r="L12" s="11"/>
      <c r="M12" s="14">
        <f>ROUND(SUM(M10:M11),0)</f>
        <v>67545060</v>
      </c>
      <c r="N12" s="11"/>
      <c r="O12" s="11"/>
      <c r="P12" s="11"/>
      <c r="Q12" s="11"/>
      <c r="R12" s="14">
        <f>ROUND(SUM(R10:R11),0)</f>
        <v>71509955</v>
      </c>
    </row>
    <row r="13" spans="2:18" s="6" customFormat="1" ht="22.5" customHeight="1" x14ac:dyDescent="0.25">
      <c r="B13" s="142" t="s">
        <v>19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2:18" ht="23.25" customHeight="1" x14ac:dyDescent="0.25">
      <c r="B14" s="62" t="s">
        <v>2</v>
      </c>
      <c r="C14" s="62" t="s">
        <v>4</v>
      </c>
      <c r="D14" s="63" t="s">
        <v>3</v>
      </c>
      <c r="E14" s="64" t="s">
        <v>0</v>
      </c>
      <c r="F14" s="64" t="s">
        <v>18</v>
      </c>
      <c r="G14" s="65" t="s">
        <v>1</v>
      </c>
      <c r="H14" s="66" t="s">
        <v>5</v>
      </c>
      <c r="I14" s="63" t="s">
        <v>3</v>
      </c>
      <c r="J14" s="64" t="s">
        <v>0</v>
      </c>
      <c r="K14" s="64" t="s">
        <v>18</v>
      </c>
      <c r="L14" s="65" t="s">
        <v>1</v>
      </c>
      <c r="M14" s="66" t="s">
        <v>13</v>
      </c>
      <c r="N14" s="63" t="s">
        <v>3</v>
      </c>
      <c r="O14" s="64" t="s">
        <v>0</v>
      </c>
      <c r="P14" s="64" t="s">
        <v>18</v>
      </c>
      <c r="Q14" s="65" t="s">
        <v>1</v>
      </c>
      <c r="R14" s="66" t="s">
        <v>35</v>
      </c>
    </row>
    <row r="15" spans="2:18" s="5" customFormat="1" ht="34.5" customHeight="1" x14ac:dyDescent="0.25">
      <c r="B15" s="12">
        <v>3</v>
      </c>
      <c r="C15" s="83" t="s">
        <v>24</v>
      </c>
      <c r="D15" s="13" t="s">
        <v>14</v>
      </c>
      <c r="E15" s="13">
        <v>4</v>
      </c>
      <c r="F15" s="13">
        <v>10</v>
      </c>
      <c r="G15" s="9">
        <v>1325000</v>
      </c>
      <c r="H15" s="9">
        <f t="shared" ref="H15:H19" si="4">E15*F15*G15</f>
        <v>53000000</v>
      </c>
      <c r="I15" s="13" t="s">
        <v>14</v>
      </c>
      <c r="J15" s="13">
        <v>4</v>
      </c>
      <c r="K15" s="13">
        <v>10</v>
      </c>
      <c r="L15" s="9">
        <f t="shared" ref="L15:L19" si="5">G15*1.0587</f>
        <v>1402777.5</v>
      </c>
      <c r="M15" s="9">
        <f t="shared" ref="M15:M19" si="6">J15*K15*L15</f>
        <v>56111100</v>
      </c>
      <c r="N15" s="13" t="s">
        <v>14</v>
      </c>
      <c r="O15" s="13">
        <v>4</v>
      </c>
      <c r="P15" s="13">
        <v>10</v>
      </c>
      <c r="Q15" s="9">
        <f t="shared" ref="Q15:Q19" si="7">L15*1.0587</f>
        <v>1485120.5392499999</v>
      </c>
      <c r="R15" s="9">
        <f t="shared" ref="R15:R19" si="8">O15*P15*Q15</f>
        <v>59404821.569999993</v>
      </c>
    </row>
    <row r="16" spans="2:18" s="5" customFormat="1" ht="34.5" customHeight="1" x14ac:dyDescent="0.25">
      <c r="B16" s="12">
        <v>4</v>
      </c>
      <c r="C16" s="83" t="s">
        <v>25</v>
      </c>
      <c r="D16" s="13" t="s">
        <v>14</v>
      </c>
      <c r="E16" s="13">
        <v>1</v>
      </c>
      <c r="F16" s="13">
        <v>10</v>
      </c>
      <c r="G16" s="9">
        <v>2200000</v>
      </c>
      <c r="H16" s="9">
        <f t="shared" si="4"/>
        <v>22000000</v>
      </c>
      <c r="I16" s="13" t="s">
        <v>14</v>
      </c>
      <c r="J16" s="13">
        <v>1</v>
      </c>
      <c r="K16" s="13">
        <v>10</v>
      </c>
      <c r="L16" s="9">
        <f t="shared" si="5"/>
        <v>2329140</v>
      </c>
      <c r="M16" s="9">
        <f t="shared" si="6"/>
        <v>23291400</v>
      </c>
      <c r="N16" s="13" t="s">
        <v>14</v>
      </c>
      <c r="O16" s="13">
        <v>1</v>
      </c>
      <c r="P16" s="13">
        <v>10</v>
      </c>
      <c r="Q16" s="9">
        <f t="shared" si="7"/>
        <v>2465860.5180000002</v>
      </c>
      <c r="R16" s="9">
        <f t="shared" si="8"/>
        <v>24658605.18</v>
      </c>
    </row>
    <row r="17" spans="2:22" s="5" customFormat="1" ht="34.5" customHeight="1" x14ac:dyDescent="0.25">
      <c r="B17" s="12">
        <v>5</v>
      </c>
      <c r="C17" s="83" t="s">
        <v>26</v>
      </c>
      <c r="D17" s="13" t="s">
        <v>14</v>
      </c>
      <c r="E17" s="13">
        <v>5</v>
      </c>
      <c r="F17" s="13">
        <v>10</v>
      </c>
      <c r="G17" s="9">
        <v>700000</v>
      </c>
      <c r="H17" s="9">
        <f t="shared" si="4"/>
        <v>35000000</v>
      </c>
      <c r="I17" s="13" t="s">
        <v>14</v>
      </c>
      <c r="J17" s="13">
        <v>5</v>
      </c>
      <c r="K17" s="13">
        <v>10</v>
      </c>
      <c r="L17" s="9">
        <f t="shared" si="5"/>
        <v>741090</v>
      </c>
      <c r="M17" s="9">
        <f t="shared" si="6"/>
        <v>37054500</v>
      </c>
      <c r="N17" s="13" t="s">
        <v>14</v>
      </c>
      <c r="O17" s="13">
        <v>5</v>
      </c>
      <c r="P17" s="13">
        <v>10</v>
      </c>
      <c r="Q17" s="9">
        <f t="shared" si="7"/>
        <v>784591.98300000001</v>
      </c>
      <c r="R17" s="9">
        <f t="shared" si="8"/>
        <v>39229599.149999999</v>
      </c>
    </row>
    <row r="18" spans="2:22" s="5" customFormat="1" ht="58.5" customHeight="1" x14ac:dyDescent="0.25">
      <c r="B18" s="12">
        <v>6</v>
      </c>
      <c r="C18" s="83" t="s">
        <v>27</v>
      </c>
      <c r="D18" s="13" t="s">
        <v>14</v>
      </c>
      <c r="E18" s="13">
        <v>11</v>
      </c>
      <c r="F18" s="13">
        <v>10</v>
      </c>
      <c r="G18" s="9">
        <v>1100000</v>
      </c>
      <c r="H18" s="9">
        <f t="shared" si="4"/>
        <v>121000000</v>
      </c>
      <c r="I18" s="13" t="s">
        <v>14</v>
      </c>
      <c r="J18" s="13">
        <v>11</v>
      </c>
      <c r="K18" s="13">
        <v>10</v>
      </c>
      <c r="L18" s="9">
        <f t="shared" si="5"/>
        <v>1164570</v>
      </c>
      <c r="M18" s="9">
        <f t="shared" si="6"/>
        <v>128102700</v>
      </c>
      <c r="N18" s="13" t="s">
        <v>14</v>
      </c>
      <c r="O18" s="13">
        <v>11</v>
      </c>
      <c r="P18" s="13">
        <v>10</v>
      </c>
      <c r="Q18" s="9">
        <f t="shared" si="7"/>
        <v>1232930.2590000001</v>
      </c>
      <c r="R18" s="9">
        <f t="shared" si="8"/>
        <v>135622328.49000001</v>
      </c>
    </row>
    <row r="19" spans="2:22" s="5" customFormat="1" ht="28.5" customHeight="1" x14ac:dyDescent="0.25">
      <c r="B19" s="12">
        <v>7</v>
      </c>
      <c r="C19" s="83" t="s">
        <v>44</v>
      </c>
      <c r="D19" s="13" t="s">
        <v>14</v>
      </c>
      <c r="E19" s="13">
        <v>1</v>
      </c>
      <c r="F19" s="13">
        <v>10</v>
      </c>
      <c r="G19" s="9">
        <v>1000000</v>
      </c>
      <c r="H19" s="9">
        <f t="shared" si="4"/>
        <v>10000000</v>
      </c>
      <c r="I19" s="13" t="s">
        <v>14</v>
      </c>
      <c r="J19" s="13">
        <v>1</v>
      </c>
      <c r="K19" s="13">
        <v>10</v>
      </c>
      <c r="L19" s="9">
        <f t="shared" si="5"/>
        <v>1058700</v>
      </c>
      <c r="M19" s="9">
        <f t="shared" si="6"/>
        <v>10587000</v>
      </c>
      <c r="N19" s="13" t="s">
        <v>14</v>
      </c>
      <c r="O19" s="13">
        <v>1</v>
      </c>
      <c r="P19" s="13">
        <v>10</v>
      </c>
      <c r="Q19" s="9">
        <f t="shared" si="7"/>
        <v>1120845.69</v>
      </c>
      <c r="R19" s="9">
        <f t="shared" si="8"/>
        <v>11208456.899999999</v>
      </c>
    </row>
    <row r="20" spans="2:22" s="5" customFormat="1" ht="19.5" customHeight="1" x14ac:dyDescent="0.25">
      <c r="B20" s="137" t="s">
        <v>15</v>
      </c>
      <c r="C20" s="137"/>
      <c r="D20" s="11"/>
      <c r="E20" s="11"/>
      <c r="F20" s="11"/>
      <c r="G20" s="11"/>
      <c r="H20" s="14">
        <f>ROUND(SUM(H15:H19),0)</f>
        <v>241000000</v>
      </c>
      <c r="I20" s="11"/>
      <c r="J20" s="11"/>
      <c r="K20" s="11"/>
      <c r="L20" s="11"/>
      <c r="M20" s="14">
        <f>ROUND(SUM(M15:M19),0)</f>
        <v>255146700</v>
      </c>
      <c r="N20" s="11"/>
      <c r="O20" s="11"/>
      <c r="P20" s="11"/>
      <c r="Q20" s="11"/>
      <c r="R20" s="14">
        <f>ROUND(SUM(R15:R19),0)</f>
        <v>270123811</v>
      </c>
    </row>
    <row r="21" spans="2:22" s="5" customFormat="1" ht="19.5" customHeight="1" x14ac:dyDescent="0.25">
      <c r="B21" s="146" t="s">
        <v>84</v>
      </c>
      <c r="C21" s="146"/>
      <c r="D21" s="111"/>
      <c r="E21" s="111"/>
      <c r="F21" s="111"/>
      <c r="G21" s="111"/>
      <c r="H21" s="112">
        <f>H12+H20</f>
        <v>304800000</v>
      </c>
      <c r="I21" s="111"/>
      <c r="J21" s="111"/>
      <c r="K21" s="111"/>
      <c r="L21" s="111"/>
      <c r="M21" s="112">
        <f>M12+M20</f>
        <v>322691760</v>
      </c>
      <c r="N21" s="111"/>
      <c r="O21" s="111"/>
      <c r="P21" s="111"/>
      <c r="Q21" s="111"/>
      <c r="R21" s="112">
        <f>R12+R20</f>
        <v>341633766</v>
      </c>
      <c r="S21" s="114"/>
    </row>
    <row r="22" spans="2:22" s="10" customFormat="1" ht="31.5" customHeight="1" x14ac:dyDescent="0.25">
      <c r="B22" s="141" t="s">
        <v>90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2:22" s="6" customFormat="1" ht="21" customHeight="1" x14ac:dyDescent="0.25">
      <c r="B23" s="142" t="s">
        <v>34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2:22" ht="23.25" customHeight="1" x14ac:dyDescent="0.25">
      <c r="B24" s="62" t="s">
        <v>2</v>
      </c>
      <c r="C24" s="62" t="s">
        <v>4</v>
      </c>
      <c r="D24" s="63" t="s">
        <v>3</v>
      </c>
      <c r="E24" s="64" t="s">
        <v>0</v>
      </c>
      <c r="F24" s="64" t="s">
        <v>18</v>
      </c>
      <c r="G24" s="65" t="s">
        <v>1</v>
      </c>
      <c r="H24" s="66" t="s">
        <v>5</v>
      </c>
      <c r="I24" s="63" t="s">
        <v>3</v>
      </c>
      <c r="J24" s="64" t="s">
        <v>0</v>
      </c>
      <c r="K24" s="64" t="s">
        <v>18</v>
      </c>
      <c r="L24" s="65" t="s">
        <v>1</v>
      </c>
      <c r="M24" s="66" t="s">
        <v>13</v>
      </c>
      <c r="N24" s="63" t="s">
        <v>3</v>
      </c>
      <c r="O24" s="64" t="s">
        <v>0</v>
      </c>
      <c r="P24" s="64" t="s">
        <v>18</v>
      </c>
      <c r="Q24" s="65" t="s">
        <v>1</v>
      </c>
      <c r="R24" s="66" t="s">
        <v>35</v>
      </c>
    </row>
    <row r="25" spans="2:22" s="5" customFormat="1" ht="45.75" customHeight="1" x14ac:dyDescent="0.25">
      <c r="B25" s="12">
        <v>8</v>
      </c>
      <c r="C25" s="83" t="s">
        <v>55</v>
      </c>
      <c r="D25" s="13" t="s">
        <v>14</v>
      </c>
      <c r="E25" s="13">
        <v>1</v>
      </c>
      <c r="F25" s="13">
        <v>11</v>
      </c>
      <c r="G25" s="9">
        <v>3500000</v>
      </c>
      <c r="H25" s="9">
        <f>E25*F25*G25</f>
        <v>38500000</v>
      </c>
      <c r="I25" s="13" t="s">
        <v>14</v>
      </c>
      <c r="J25" s="13">
        <v>1</v>
      </c>
      <c r="K25" s="13">
        <v>11</v>
      </c>
      <c r="L25" s="9">
        <f>G25*1.0587</f>
        <v>3705450</v>
      </c>
      <c r="M25" s="9">
        <f>J25*K25*L25</f>
        <v>40759950</v>
      </c>
      <c r="N25" s="13" t="s">
        <v>14</v>
      </c>
      <c r="O25" s="13">
        <v>1</v>
      </c>
      <c r="P25" s="13">
        <v>11</v>
      </c>
      <c r="Q25" s="9">
        <f>L25*1.0587</f>
        <v>3922959.915</v>
      </c>
      <c r="R25" s="9">
        <f>O25*P25*Q25</f>
        <v>43152559.064999998</v>
      </c>
    </row>
    <row r="26" spans="2:22" s="5" customFormat="1" ht="13.5" customHeight="1" x14ac:dyDescent="0.25">
      <c r="B26" s="137" t="s">
        <v>15</v>
      </c>
      <c r="C26" s="137"/>
      <c r="D26" s="11"/>
      <c r="E26" s="11"/>
      <c r="F26" s="11"/>
      <c r="G26" s="11"/>
      <c r="H26" s="14">
        <f>ROUND(SUM(H25),0)</f>
        <v>38500000</v>
      </c>
      <c r="I26" s="11"/>
      <c r="J26" s="11"/>
      <c r="K26" s="11"/>
      <c r="L26" s="11"/>
      <c r="M26" s="14">
        <f>ROUND(SUM(M25),0)</f>
        <v>40759950</v>
      </c>
      <c r="N26" s="11"/>
      <c r="O26" s="11"/>
      <c r="P26" s="11"/>
      <c r="Q26" s="11"/>
      <c r="R26" s="14">
        <f>ROUND(SUM(R25),0)</f>
        <v>43152559</v>
      </c>
    </row>
    <row r="27" spans="2:22" s="5" customFormat="1" ht="13.5" customHeight="1" x14ac:dyDescent="0.25">
      <c r="B27" s="146" t="s">
        <v>85</v>
      </c>
      <c r="C27" s="146"/>
      <c r="D27" s="111"/>
      <c r="E27" s="111"/>
      <c r="F27" s="111"/>
      <c r="G27" s="111"/>
      <c r="H27" s="112">
        <f>H26</f>
        <v>38500000</v>
      </c>
      <c r="I27" s="111"/>
      <c r="J27" s="111"/>
      <c r="K27" s="111"/>
      <c r="L27" s="111"/>
      <c r="M27" s="112">
        <f>M26</f>
        <v>40759950</v>
      </c>
      <c r="N27" s="111"/>
      <c r="O27" s="111"/>
      <c r="P27" s="111"/>
      <c r="Q27" s="111"/>
      <c r="R27" s="112">
        <f>R26</f>
        <v>43152559</v>
      </c>
      <c r="S27" s="114"/>
    </row>
    <row r="28" spans="2:22" ht="15.75" x14ac:dyDescent="0.25">
      <c r="B28" s="129" t="s">
        <v>36</v>
      </c>
      <c r="C28" s="129"/>
      <c r="D28" s="129"/>
      <c r="E28" s="129"/>
      <c r="F28" s="129"/>
      <c r="G28" s="129"/>
      <c r="H28" s="17">
        <f>ROUND(SUM(H21+H27),0)</f>
        <v>343300000</v>
      </c>
      <c r="I28" s="143" t="s">
        <v>22</v>
      </c>
      <c r="J28" s="144"/>
      <c r="K28" s="144"/>
      <c r="L28" s="145"/>
      <c r="M28" s="17">
        <f>ROUND(SUM(M21+M27),0)</f>
        <v>363451710</v>
      </c>
      <c r="N28" s="143" t="s">
        <v>37</v>
      </c>
      <c r="O28" s="144"/>
      <c r="P28" s="144"/>
      <c r="Q28" s="145"/>
      <c r="R28" s="17">
        <f>ROUND(SUM(R21+R27),0)</f>
        <v>384786325</v>
      </c>
      <c r="S28" s="47"/>
      <c r="T28" s="47"/>
      <c r="U28" s="47"/>
      <c r="V28" s="47"/>
    </row>
    <row r="29" spans="2:22" ht="19.5" customHeight="1" x14ac:dyDescent="0.25">
      <c r="B29" s="138" t="s">
        <v>8</v>
      </c>
      <c r="C29" s="138"/>
      <c r="D29" s="138"/>
      <c r="E29" s="138"/>
      <c r="F29" s="138"/>
      <c r="G29" s="138"/>
      <c r="H29" s="139">
        <f>ROUND(SUM(H28:R28),0)</f>
        <v>1091538035</v>
      </c>
      <c r="I29" s="139" t="e">
        <f t="shared" ref="I29:R29" si="9">ROUND(SUM(I8+I28),0)</f>
        <v>#VALUE!</v>
      </c>
      <c r="J29" s="139">
        <f t="shared" si="9"/>
        <v>0</v>
      </c>
      <c r="K29" s="139">
        <f t="shared" si="9"/>
        <v>0</v>
      </c>
      <c r="L29" s="139">
        <f t="shared" si="9"/>
        <v>0</v>
      </c>
      <c r="M29" s="139">
        <f t="shared" si="9"/>
        <v>363451710</v>
      </c>
      <c r="N29" s="139" t="e">
        <f t="shared" si="9"/>
        <v>#VALUE!</v>
      </c>
      <c r="O29" s="139">
        <f t="shared" si="9"/>
        <v>0</v>
      </c>
      <c r="P29" s="139">
        <f t="shared" si="9"/>
        <v>0</v>
      </c>
      <c r="Q29" s="139">
        <f t="shared" si="9"/>
        <v>0</v>
      </c>
      <c r="R29" s="139">
        <f t="shared" si="9"/>
        <v>384786325</v>
      </c>
      <c r="S29" s="48">
        <v>4847860633</v>
      </c>
      <c r="T29" s="47"/>
      <c r="U29" s="47"/>
      <c r="V29" s="47"/>
    </row>
    <row r="30" spans="2:22" ht="11.25" customHeight="1" x14ac:dyDescent="0.25">
      <c r="B30" s="50"/>
      <c r="C30" s="50"/>
      <c r="D30" s="50"/>
      <c r="E30" s="50"/>
      <c r="F30" s="50"/>
      <c r="G30" s="53"/>
      <c r="H30" s="18"/>
      <c r="J30" s="50"/>
      <c r="K30" s="5"/>
      <c r="O30" s="50"/>
    </row>
    <row r="31" spans="2:22" ht="93.75" customHeight="1" x14ac:dyDescent="0.25">
      <c r="B31" s="51"/>
      <c r="C31" s="51"/>
      <c r="D31" s="54"/>
      <c r="E31" s="51"/>
      <c r="F31" s="55"/>
      <c r="G31" s="56"/>
      <c r="H31" s="57">
        <v>1378202099</v>
      </c>
      <c r="I31" s="46"/>
      <c r="J31" s="51"/>
      <c r="K31" s="46"/>
      <c r="O31" s="51"/>
    </row>
    <row r="32" spans="2:22" ht="15.75" customHeight="1" x14ac:dyDescent="0.25">
      <c r="B32" s="51"/>
      <c r="C32" s="51"/>
      <c r="D32" s="51"/>
      <c r="E32" s="51"/>
      <c r="F32" s="52"/>
      <c r="G32" s="53"/>
      <c r="H32" s="51"/>
      <c r="J32" s="51"/>
      <c r="O32" s="51"/>
    </row>
    <row r="33" spans="2:15" ht="15.75" x14ac:dyDescent="0.25">
      <c r="C33" s="8"/>
      <c r="I33" s="31" t="s">
        <v>16</v>
      </c>
    </row>
    <row r="34" spans="2:15" ht="15" x14ac:dyDescent="0.2">
      <c r="C34" s="7"/>
      <c r="E34" s="7"/>
      <c r="F34" s="33"/>
      <c r="H34" s="35"/>
      <c r="I34" s="37" t="s">
        <v>17</v>
      </c>
      <c r="J34" s="7"/>
      <c r="O34" s="7"/>
    </row>
    <row r="35" spans="2:15" ht="14.25" x14ac:dyDescent="0.2">
      <c r="B35" s="22" t="s">
        <v>29</v>
      </c>
      <c r="C35" s="39"/>
      <c r="D35" s="7"/>
      <c r="E35" s="27"/>
      <c r="F35" s="30"/>
      <c r="J35" s="27"/>
      <c r="O35" s="27"/>
    </row>
    <row r="36" spans="2:15" x14ac:dyDescent="0.25">
      <c r="B36" s="22" t="s">
        <v>30</v>
      </c>
    </row>
  </sheetData>
  <mergeCells count="21">
    <mergeCell ref="B21:C21"/>
    <mergeCell ref="B27:C27"/>
    <mergeCell ref="B22:R22"/>
    <mergeCell ref="B23:R23"/>
    <mergeCell ref="B26:C26"/>
    <mergeCell ref="B20:C20"/>
    <mergeCell ref="B29:G29"/>
    <mergeCell ref="H29:R29"/>
    <mergeCell ref="B1:R1"/>
    <mergeCell ref="B2:R2"/>
    <mergeCell ref="B3:R3"/>
    <mergeCell ref="B4:R4"/>
    <mergeCell ref="B5:R5"/>
    <mergeCell ref="B6:R6"/>
    <mergeCell ref="B7:R7"/>
    <mergeCell ref="B12:C12"/>
    <mergeCell ref="B13:R13"/>
    <mergeCell ref="B28:G28"/>
    <mergeCell ref="I28:L28"/>
    <mergeCell ref="N28:Q28"/>
    <mergeCell ref="B8:R8"/>
  </mergeCells>
  <pageMargins left="0.51181102362204722" right="0.9055118110236221" top="0.74803149606299213" bottom="0.74803149606299213" header="0.31496062992125984" footer="0.31496062992125984"/>
  <pageSetup paperSize="5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2"/>
  <sheetViews>
    <sheetView topLeftCell="A7" zoomScale="85" zoomScaleNormal="85" workbookViewId="0">
      <selection activeCell="J9" sqref="J9"/>
    </sheetView>
  </sheetViews>
  <sheetFormatPr baseColWidth="10" defaultRowHeight="15" x14ac:dyDescent="0.25"/>
  <cols>
    <col min="1" max="1" width="16.42578125" style="4" customWidth="1"/>
    <col min="2" max="2" width="5.42578125" style="4" bestFit="1" customWidth="1"/>
    <col min="3" max="3" width="65.7109375" style="4" customWidth="1"/>
    <col min="4" max="6" width="18.7109375" style="4" customWidth="1"/>
    <col min="7" max="7" width="20" style="4" customWidth="1"/>
    <col min="8" max="16384" width="11.42578125" style="4"/>
  </cols>
  <sheetData>
    <row r="1" spans="2:7" ht="56.25" customHeight="1" x14ac:dyDescent="0.25">
      <c r="B1" s="148" t="s">
        <v>93</v>
      </c>
      <c r="C1" s="148"/>
      <c r="D1" s="148"/>
      <c r="E1" s="148"/>
      <c r="F1" s="148"/>
      <c r="G1" s="148"/>
    </row>
    <row r="2" spans="2:7" ht="21" customHeight="1" x14ac:dyDescent="0.25">
      <c r="B2" s="147" t="s">
        <v>48</v>
      </c>
      <c r="C2" s="147"/>
      <c r="D2" s="147"/>
      <c r="E2" s="147"/>
      <c r="F2" s="147"/>
      <c r="G2" s="147"/>
    </row>
    <row r="3" spans="2:7" s="1" customFormat="1" ht="18" customHeight="1" x14ac:dyDescent="0.25">
      <c r="B3" s="140" t="s">
        <v>11</v>
      </c>
      <c r="C3" s="140"/>
      <c r="D3" s="140"/>
      <c r="E3" s="140"/>
      <c r="F3" s="140"/>
      <c r="G3" s="140"/>
    </row>
    <row r="4" spans="2:7" s="5" customFormat="1" ht="18" customHeight="1" x14ac:dyDescent="0.25">
      <c r="B4" s="140" t="s">
        <v>12</v>
      </c>
      <c r="C4" s="140"/>
      <c r="D4" s="140"/>
      <c r="E4" s="140"/>
      <c r="F4" s="140"/>
      <c r="G4" s="140"/>
    </row>
    <row r="5" spans="2:7" s="5" customFormat="1" ht="18" customHeight="1" x14ac:dyDescent="0.25">
      <c r="B5" s="140" t="s">
        <v>20</v>
      </c>
      <c r="C5" s="140"/>
      <c r="D5" s="140"/>
      <c r="E5" s="140"/>
      <c r="F5" s="140"/>
      <c r="G5" s="140"/>
    </row>
    <row r="6" spans="2:7" ht="47.25" customHeight="1" x14ac:dyDescent="0.25">
      <c r="B6" s="152" t="s">
        <v>21</v>
      </c>
      <c r="C6" s="153"/>
      <c r="D6" s="153"/>
      <c r="E6" s="153"/>
      <c r="F6" s="153"/>
      <c r="G6" s="154"/>
    </row>
    <row r="7" spans="2:7" ht="26.25" customHeight="1" x14ac:dyDescent="0.25">
      <c r="B7" s="68" t="s">
        <v>2</v>
      </c>
      <c r="C7" s="69" t="s">
        <v>6</v>
      </c>
      <c r="D7" s="67" t="s">
        <v>5</v>
      </c>
      <c r="E7" s="67" t="s">
        <v>13</v>
      </c>
      <c r="F7" s="67" t="s">
        <v>35</v>
      </c>
      <c r="G7" s="67" t="s">
        <v>57</v>
      </c>
    </row>
    <row r="8" spans="2:7" s="19" customFormat="1" ht="50.25" customHeight="1" x14ac:dyDescent="0.25">
      <c r="B8" s="26">
        <v>1</v>
      </c>
      <c r="C8" s="40" t="s">
        <v>87</v>
      </c>
      <c r="D8" s="41">
        <f>'Ppto Detallado 2018-2020'!H21</f>
        <v>304800000</v>
      </c>
      <c r="E8" s="41">
        <f>'Ppto Detallado 2018-2020'!M21</f>
        <v>322691760</v>
      </c>
      <c r="F8" s="41">
        <f>'Ppto Detallado 2018-2020'!R21</f>
        <v>341633766</v>
      </c>
      <c r="G8" s="113">
        <f>SUM(D8:F8)</f>
        <v>969125526</v>
      </c>
    </row>
    <row r="9" spans="2:7" s="19" customFormat="1" ht="54" customHeight="1" x14ac:dyDescent="0.25">
      <c r="B9" s="26">
        <v>2</v>
      </c>
      <c r="C9" s="40" t="s">
        <v>94</v>
      </c>
      <c r="D9" s="41">
        <f>'Ppto Detallado 2018-2020'!H27</f>
        <v>38500000</v>
      </c>
      <c r="E9" s="41">
        <f>'Ppto Detallado 2018-2020'!M27</f>
        <v>40759950</v>
      </c>
      <c r="F9" s="41">
        <f>'Ppto Detallado 2018-2020'!R27</f>
        <v>43152559</v>
      </c>
      <c r="G9" s="113">
        <f>SUM(D9:F9)</f>
        <v>122412509</v>
      </c>
    </row>
    <row r="10" spans="2:7" s="23" customFormat="1" ht="20.25" customHeight="1" x14ac:dyDescent="0.25">
      <c r="B10" s="151" t="s">
        <v>7</v>
      </c>
      <c r="C10" s="151"/>
      <c r="D10" s="24">
        <f>SUM(D8:D9)</f>
        <v>343300000</v>
      </c>
      <c r="E10" s="24">
        <f t="shared" ref="E10:F10" si="0">SUM(E8:E9)</f>
        <v>363451710</v>
      </c>
      <c r="F10" s="24">
        <f t="shared" si="0"/>
        <v>384786325</v>
      </c>
      <c r="G10" s="24">
        <f>SUM(G8:G9)</f>
        <v>1091538035</v>
      </c>
    </row>
    <row r="11" spans="2:7" ht="20.25" customHeight="1" x14ac:dyDescent="0.25">
      <c r="B11" s="150" t="s">
        <v>8</v>
      </c>
      <c r="C11" s="150"/>
      <c r="D11" s="150"/>
      <c r="E11" s="150"/>
      <c r="F11" s="149">
        <f>+SUM(D10:F10)</f>
        <v>1091538035</v>
      </c>
      <c r="G11" s="149"/>
    </row>
    <row r="14" spans="2:7" ht="67.5" customHeight="1" x14ac:dyDescent="0.25"/>
    <row r="15" spans="2:7" ht="16.5" customHeight="1" x14ac:dyDescent="0.25">
      <c r="C15" s="31"/>
      <c r="D15" s="31" t="s">
        <v>16</v>
      </c>
      <c r="E15" s="32"/>
      <c r="F15" s="32"/>
    </row>
    <row r="16" spans="2:7" s="25" customFormat="1" ht="16.5" customHeight="1" x14ac:dyDescent="0.2">
      <c r="C16" s="37"/>
      <c r="D16" s="37" t="s">
        <v>17</v>
      </c>
      <c r="E16" s="36"/>
      <c r="F16" s="36"/>
    </row>
    <row r="17" spans="2:6" s="1" customFormat="1" ht="12" customHeight="1" x14ac:dyDescent="0.2">
      <c r="B17" s="22" t="s">
        <v>29</v>
      </c>
      <c r="C17" s="39"/>
      <c r="D17" s="27"/>
      <c r="E17" s="36"/>
      <c r="F17" s="36"/>
    </row>
    <row r="18" spans="2:6" s="1" customFormat="1" ht="14.25" x14ac:dyDescent="0.2">
      <c r="B18" s="22" t="s">
        <v>30</v>
      </c>
      <c r="D18" s="27"/>
      <c r="E18" s="7"/>
      <c r="F18" s="7"/>
    </row>
    <row r="19" spans="2:6" s="1" customFormat="1" ht="14.25" x14ac:dyDescent="0.2">
      <c r="B19" s="22"/>
      <c r="C19" s="39"/>
      <c r="D19" s="27"/>
      <c r="E19" s="7"/>
      <c r="F19" s="7"/>
    </row>
    <row r="20" spans="2:6" s="1" customFormat="1" ht="14.25" x14ac:dyDescent="0.2">
      <c r="C20" s="39"/>
      <c r="D20" s="27"/>
      <c r="E20" s="7"/>
      <c r="F20" s="7"/>
    </row>
    <row r="22" spans="2:6" ht="15.75" customHeight="1" x14ac:dyDescent="0.25"/>
    <row r="23" spans="2:6" ht="15.75" customHeight="1" x14ac:dyDescent="0.25">
      <c r="C23" s="16"/>
      <c r="D23" s="15"/>
    </row>
    <row r="24" spans="2:6" ht="15.75" customHeight="1" x14ac:dyDescent="0.25">
      <c r="C24" s="20"/>
      <c r="D24" s="8"/>
    </row>
    <row r="25" spans="2:6" ht="15.75" customHeight="1" x14ac:dyDescent="0.25">
      <c r="C25" s="20"/>
      <c r="D25" s="8"/>
    </row>
    <row r="26" spans="2:6" ht="15.75" customHeight="1" x14ac:dyDescent="0.25">
      <c r="C26" s="20"/>
      <c r="D26" s="8"/>
    </row>
    <row r="27" spans="2:6" ht="15.75" customHeight="1" x14ac:dyDescent="0.25">
      <c r="C27" s="20"/>
      <c r="D27" s="8"/>
    </row>
    <row r="28" spans="2:6" s="1" customFormat="1" ht="12.75" customHeight="1" x14ac:dyDescent="0.25">
      <c r="D28" s="2"/>
      <c r="E28" s="4"/>
      <c r="F28" s="4"/>
    </row>
    <row r="29" spans="2:6" s="1" customFormat="1" ht="12.75" customHeight="1" x14ac:dyDescent="0.25">
      <c r="D29" s="2"/>
      <c r="E29" s="4"/>
      <c r="F29" s="4"/>
    </row>
    <row r="30" spans="2:6" s="1" customFormat="1" ht="12.75" customHeight="1" x14ac:dyDescent="0.25">
      <c r="B30" s="15"/>
      <c r="D30" s="15"/>
      <c r="F30" s="21"/>
    </row>
    <row r="31" spans="2:6" ht="15" customHeight="1" x14ac:dyDescent="0.25">
      <c r="B31" s="8"/>
      <c r="D31" s="15"/>
      <c r="E31" s="1"/>
      <c r="F31" s="1"/>
    </row>
    <row r="32" spans="2:6" ht="15" customHeight="1" x14ac:dyDescent="0.25">
      <c r="C32" s="10"/>
      <c r="E32" s="22"/>
      <c r="F32" s="1"/>
    </row>
  </sheetData>
  <mergeCells count="9">
    <mergeCell ref="B3:G3"/>
    <mergeCell ref="B2:G2"/>
    <mergeCell ref="B1:G1"/>
    <mergeCell ref="F11:G11"/>
    <mergeCell ref="B11:E11"/>
    <mergeCell ref="B10:C10"/>
    <mergeCell ref="B6:G6"/>
    <mergeCell ref="B5:G5"/>
    <mergeCell ref="B4:G4"/>
  </mergeCells>
  <pageMargins left="0.51181102362204722" right="0.9055118110236221" top="0.74803149606299213" bottom="0.74803149606299213" header="0.31496062992125984" footer="0.31496062992125984"/>
  <pageSetup paperSize="5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42"/>
  <sheetViews>
    <sheetView topLeftCell="A7" zoomScaleNormal="100" workbookViewId="0">
      <selection activeCell="A36" sqref="A36:XFD36"/>
    </sheetView>
  </sheetViews>
  <sheetFormatPr baseColWidth="10" defaultRowHeight="15" x14ac:dyDescent="0.25"/>
  <cols>
    <col min="1" max="1" width="17.140625" style="4" customWidth="1"/>
    <col min="2" max="2" width="4.5703125" style="4" customWidth="1"/>
    <col min="3" max="3" width="44.42578125" style="4" customWidth="1"/>
    <col min="4" max="4" width="8.85546875" style="4" customWidth="1"/>
    <col min="5" max="5" width="8.140625" style="4" customWidth="1"/>
    <col min="6" max="6" width="10.85546875" style="4" customWidth="1"/>
    <col min="7" max="7" width="6.5703125" style="4" customWidth="1"/>
    <col min="8" max="18" width="10" style="4" customWidth="1"/>
    <col min="19" max="237" width="11.42578125" style="4"/>
    <col min="238" max="238" width="4.5703125" style="4" customWidth="1"/>
    <col min="239" max="239" width="46.5703125" style="4" customWidth="1"/>
    <col min="240" max="240" width="10.5703125" style="4" customWidth="1"/>
    <col min="241" max="241" width="8" style="4" customWidth="1"/>
    <col min="242" max="242" width="10.5703125" style="4" customWidth="1"/>
    <col min="243" max="249" width="8" style="4" customWidth="1"/>
    <col min="250" max="250" width="10" style="4" customWidth="1"/>
    <col min="251" max="252" width="8" style="4" customWidth="1"/>
    <col min="253" max="493" width="11.42578125" style="4"/>
    <col min="494" max="494" width="4.5703125" style="4" customWidth="1"/>
    <col min="495" max="495" width="46.5703125" style="4" customWidth="1"/>
    <col min="496" max="496" width="10.5703125" style="4" customWidth="1"/>
    <col min="497" max="497" width="8" style="4" customWidth="1"/>
    <col min="498" max="498" width="10.5703125" style="4" customWidth="1"/>
    <col min="499" max="505" width="8" style="4" customWidth="1"/>
    <col min="506" max="506" width="10" style="4" customWidth="1"/>
    <col min="507" max="508" width="8" style="4" customWidth="1"/>
    <col min="509" max="749" width="11.42578125" style="4"/>
    <col min="750" max="750" width="4.5703125" style="4" customWidth="1"/>
    <col min="751" max="751" width="46.5703125" style="4" customWidth="1"/>
    <col min="752" max="752" width="10.5703125" style="4" customWidth="1"/>
    <col min="753" max="753" width="8" style="4" customWidth="1"/>
    <col min="754" max="754" width="10.5703125" style="4" customWidth="1"/>
    <col min="755" max="761" width="8" style="4" customWidth="1"/>
    <col min="762" max="762" width="10" style="4" customWidth="1"/>
    <col min="763" max="764" width="8" style="4" customWidth="1"/>
    <col min="765" max="1005" width="11.42578125" style="4"/>
    <col min="1006" max="1006" width="4.5703125" style="4" customWidth="1"/>
    <col min="1007" max="1007" width="46.5703125" style="4" customWidth="1"/>
    <col min="1008" max="1008" width="10.5703125" style="4" customWidth="1"/>
    <col min="1009" max="1009" width="8" style="4" customWidth="1"/>
    <col min="1010" max="1010" width="10.5703125" style="4" customWidth="1"/>
    <col min="1011" max="1017" width="8" style="4" customWidth="1"/>
    <col min="1018" max="1018" width="10" style="4" customWidth="1"/>
    <col min="1019" max="1020" width="8" style="4" customWidth="1"/>
    <col min="1021" max="1261" width="11.42578125" style="4"/>
    <col min="1262" max="1262" width="4.5703125" style="4" customWidth="1"/>
    <col min="1263" max="1263" width="46.5703125" style="4" customWidth="1"/>
    <col min="1264" max="1264" width="10.5703125" style="4" customWidth="1"/>
    <col min="1265" max="1265" width="8" style="4" customWidth="1"/>
    <col min="1266" max="1266" width="10.5703125" style="4" customWidth="1"/>
    <col min="1267" max="1273" width="8" style="4" customWidth="1"/>
    <col min="1274" max="1274" width="10" style="4" customWidth="1"/>
    <col min="1275" max="1276" width="8" style="4" customWidth="1"/>
    <col min="1277" max="1517" width="11.42578125" style="4"/>
    <col min="1518" max="1518" width="4.5703125" style="4" customWidth="1"/>
    <col min="1519" max="1519" width="46.5703125" style="4" customWidth="1"/>
    <col min="1520" max="1520" width="10.5703125" style="4" customWidth="1"/>
    <col min="1521" max="1521" width="8" style="4" customWidth="1"/>
    <col min="1522" max="1522" width="10.5703125" style="4" customWidth="1"/>
    <col min="1523" max="1529" width="8" style="4" customWidth="1"/>
    <col min="1530" max="1530" width="10" style="4" customWidth="1"/>
    <col min="1531" max="1532" width="8" style="4" customWidth="1"/>
    <col min="1533" max="1773" width="11.42578125" style="4"/>
    <col min="1774" max="1774" width="4.5703125" style="4" customWidth="1"/>
    <col min="1775" max="1775" width="46.5703125" style="4" customWidth="1"/>
    <col min="1776" max="1776" width="10.5703125" style="4" customWidth="1"/>
    <col min="1777" max="1777" width="8" style="4" customWidth="1"/>
    <col min="1778" max="1778" width="10.5703125" style="4" customWidth="1"/>
    <col min="1779" max="1785" width="8" style="4" customWidth="1"/>
    <col min="1786" max="1786" width="10" style="4" customWidth="1"/>
    <col min="1787" max="1788" width="8" style="4" customWidth="1"/>
    <col min="1789" max="2029" width="11.42578125" style="4"/>
    <col min="2030" max="2030" width="4.5703125" style="4" customWidth="1"/>
    <col min="2031" max="2031" width="46.5703125" style="4" customWidth="1"/>
    <col min="2032" max="2032" width="10.5703125" style="4" customWidth="1"/>
    <col min="2033" max="2033" width="8" style="4" customWidth="1"/>
    <col min="2034" max="2034" width="10.5703125" style="4" customWidth="1"/>
    <col min="2035" max="2041" width="8" style="4" customWidth="1"/>
    <col min="2042" max="2042" width="10" style="4" customWidth="1"/>
    <col min="2043" max="2044" width="8" style="4" customWidth="1"/>
    <col min="2045" max="2285" width="11.42578125" style="4"/>
    <col min="2286" max="2286" width="4.5703125" style="4" customWidth="1"/>
    <col min="2287" max="2287" width="46.5703125" style="4" customWidth="1"/>
    <col min="2288" max="2288" width="10.5703125" style="4" customWidth="1"/>
    <col min="2289" max="2289" width="8" style="4" customWidth="1"/>
    <col min="2290" max="2290" width="10.5703125" style="4" customWidth="1"/>
    <col min="2291" max="2297" width="8" style="4" customWidth="1"/>
    <col min="2298" max="2298" width="10" style="4" customWidth="1"/>
    <col min="2299" max="2300" width="8" style="4" customWidth="1"/>
    <col min="2301" max="2541" width="11.42578125" style="4"/>
    <col min="2542" max="2542" width="4.5703125" style="4" customWidth="1"/>
    <col min="2543" max="2543" width="46.5703125" style="4" customWidth="1"/>
    <col min="2544" max="2544" width="10.5703125" style="4" customWidth="1"/>
    <col min="2545" max="2545" width="8" style="4" customWidth="1"/>
    <col min="2546" max="2546" width="10.5703125" style="4" customWidth="1"/>
    <col min="2547" max="2553" width="8" style="4" customWidth="1"/>
    <col min="2554" max="2554" width="10" style="4" customWidth="1"/>
    <col min="2555" max="2556" width="8" style="4" customWidth="1"/>
    <col min="2557" max="2797" width="11.42578125" style="4"/>
    <col min="2798" max="2798" width="4.5703125" style="4" customWidth="1"/>
    <col min="2799" max="2799" width="46.5703125" style="4" customWidth="1"/>
    <col min="2800" max="2800" width="10.5703125" style="4" customWidth="1"/>
    <col min="2801" max="2801" width="8" style="4" customWidth="1"/>
    <col min="2802" max="2802" width="10.5703125" style="4" customWidth="1"/>
    <col min="2803" max="2809" width="8" style="4" customWidth="1"/>
    <col min="2810" max="2810" width="10" style="4" customWidth="1"/>
    <col min="2811" max="2812" width="8" style="4" customWidth="1"/>
    <col min="2813" max="3053" width="11.42578125" style="4"/>
    <col min="3054" max="3054" width="4.5703125" style="4" customWidth="1"/>
    <col min="3055" max="3055" width="46.5703125" style="4" customWidth="1"/>
    <col min="3056" max="3056" width="10.5703125" style="4" customWidth="1"/>
    <col min="3057" max="3057" width="8" style="4" customWidth="1"/>
    <col min="3058" max="3058" width="10.5703125" style="4" customWidth="1"/>
    <col min="3059" max="3065" width="8" style="4" customWidth="1"/>
    <col min="3066" max="3066" width="10" style="4" customWidth="1"/>
    <col min="3067" max="3068" width="8" style="4" customWidth="1"/>
    <col min="3069" max="3309" width="11.42578125" style="4"/>
    <col min="3310" max="3310" width="4.5703125" style="4" customWidth="1"/>
    <col min="3311" max="3311" width="46.5703125" style="4" customWidth="1"/>
    <col min="3312" max="3312" width="10.5703125" style="4" customWidth="1"/>
    <col min="3313" max="3313" width="8" style="4" customWidth="1"/>
    <col min="3314" max="3314" width="10.5703125" style="4" customWidth="1"/>
    <col min="3315" max="3321" width="8" style="4" customWidth="1"/>
    <col min="3322" max="3322" width="10" style="4" customWidth="1"/>
    <col min="3323" max="3324" width="8" style="4" customWidth="1"/>
    <col min="3325" max="3565" width="11.42578125" style="4"/>
    <col min="3566" max="3566" width="4.5703125" style="4" customWidth="1"/>
    <col min="3567" max="3567" width="46.5703125" style="4" customWidth="1"/>
    <col min="3568" max="3568" width="10.5703125" style="4" customWidth="1"/>
    <col min="3569" max="3569" width="8" style="4" customWidth="1"/>
    <col min="3570" max="3570" width="10.5703125" style="4" customWidth="1"/>
    <col min="3571" max="3577" width="8" style="4" customWidth="1"/>
    <col min="3578" max="3578" width="10" style="4" customWidth="1"/>
    <col min="3579" max="3580" width="8" style="4" customWidth="1"/>
    <col min="3581" max="3821" width="11.42578125" style="4"/>
    <col min="3822" max="3822" width="4.5703125" style="4" customWidth="1"/>
    <col min="3823" max="3823" width="46.5703125" style="4" customWidth="1"/>
    <col min="3824" max="3824" width="10.5703125" style="4" customWidth="1"/>
    <col min="3825" max="3825" width="8" style="4" customWidth="1"/>
    <col min="3826" max="3826" width="10.5703125" style="4" customWidth="1"/>
    <col min="3827" max="3833" width="8" style="4" customWidth="1"/>
    <col min="3834" max="3834" width="10" style="4" customWidth="1"/>
    <col min="3835" max="3836" width="8" style="4" customWidth="1"/>
    <col min="3837" max="4077" width="11.42578125" style="4"/>
    <col min="4078" max="4078" width="4.5703125" style="4" customWidth="1"/>
    <col min="4079" max="4079" width="46.5703125" style="4" customWidth="1"/>
    <col min="4080" max="4080" width="10.5703125" style="4" customWidth="1"/>
    <col min="4081" max="4081" width="8" style="4" customWidth="1"/>
    <col min="4082" max="4082" width="10.5703125" style="4" customWidth="1"/>
    <col min="4083" max="4089" width="8" style="4" customWidth="1"/>
    <col min="4090" max="4090" width="10" style="4" customWidth="1"/>
    <col min="4091" max="4092" width="8" style="4" customWidth="1"/>
    <col min="4093" max="4333" width="11.42578125" style="4"/>
    <col min="4334" max="4334" width="4.5703125" style="4" customWidth="1"/>
    <col min="4335" max="4335" width="46.5703125" style="4" customWidth="1"/>
    <col min="4336" max="4336" width="10.5703125" style="4" customWidth="1"/>
    <col min="4337" max="4337" width="8" style="4" customWidth="1"/>
    <col min="4338" max="4338" width="10.5703125" style="4" customWidth="1"/>
    <col min="4339" max="4345" width="8" style="4" customWidth="1"/>
    <col min="4346" max="4346" width="10" style="4" customWidth="1"/>
    <col min="4347" max="4348" width="8" style="4" customWidth="1"/>
    <col min="4349" max="4589" width="11.42578125" style="4"/>
    <col min="4590" max="4590" width="4.5703125" style="4" customWidth="1"/>
    <col min="4591" max="4591" width="46.5703125" style="4" customWidth="1"/>
    <col min="4592" max="4592" width="10.5703125" style="4" customWidth="1"/>
    <col min="4593" max="4593" width="8" style="4" customWidth="1"/>
    <col min="4594" max="4594" width="10.5703125" style="4" customWidth="1"/>
    <col min="4595" max="4601" width="8" style="4" customWidth="1"/>
    <col min="4602" max="4602" width="10" style="4" customWidth="1"/>
    <col min="4603" max="4604" width="8" style="4" customWidth="1"/>
    <col min="4605" max="4845" width="11.42578125" style="4"/>
    <col min="4846" max="4846" width="4.5703125" style="4" customWidth="1"/>
    <col min="4847" max="4847" width="46.5703125" style="4" customWidth="1"/>
    <col min="4848" max="4848" width="10.5703125" style="4" customWidth="1"/>
    <col min="4849" max="4849" width="8" style="4" customWidth="1"/>
    <col min="4850" max="4850" width="10.5703125" style="4" customWidth="1"/>
    <col min="4851" max="4857" width="8" style="4" customWidth="1"/>
    <col min="4858" max="4858" width="10" style="4" customWidth="1"/>
    <col min="4859" max="4860" width="8" style="4" customWidth="1"/>
    <col min="4861" max="5101" width="11.42578125" style="4"/>
    <col min="5102" max="5102" width="4.5703125" style="4" customWidth="1"/>
    <col min="5103" max="5103" width="46.5703125" style="4" customWidth="1"/>
    <col min="5104" max="5104" width="10.5703125" style="4" customWidth="1"/>
    <col min="5105" max="5105" width="8" style="4" customWidth="1"/>
    <col min="5106" max="5106" width="10.5703125" style="4" customWidth="1"/>
    <col min="5107" max="5113" width="8" style="4" customWidth="1"/>
    <col min="5114" max="5114" width="10" style="4" customWidth="1"/>
    <col min="5115" max="5116" width="8" style="4" customWidth="1"/>
    <col min="5117" max="5357" width="11.42578125" style="4"/>
    <col min="5358" max="5358" width="4.5703125" style="4" customWidth="1"/>
    <col min="5359" max="5359" width="46.5703125" style="4" customWidth="1"/>
    <col min="5360" max="5360" width="10.5703125" style="4" customWidth="1"/>
    <col min="5361" max="5361" width="8" style="4" customWidth="1"/>
    <col min="5362" max="5362" width="10.5703125" style="4" customWidth="1"/>
    <col min="5363" max="5369" width="8" style="4" customWidth="1"/>
    <col min="5370" max="5370" width="10" style="4" customWidth="1"/>
    <col min="5371" max="5372" width="8" style="4" customWidth="1"/>
    <col min="5373" max="5613" width="11.42578125" style="4"/>
    <col min="5614" max="5614" width="4.5703125" style="4" customWidth="1"/>
    <col min="5615" max="5615" width="46.5703125" style="4" customWidth="1"/>
    <col min="5616" max="5616" width="10.5703125" style="4" customWidth="1"/>
    <col min="5617" max="5617" width="8" style="4" customWidth="1"/>
    <col min="5618" max="5618" width="10.5703125" style="4" customWidth="1"/>
    <col min="5619" max="5625" width="8" style="4" customWidth="1"/>
    <col min="5626" max="5626" width="10" style="4" customWidth="1"/>
    <col min="5627" max="5628" width="8" style="4" customWidth="1"/>
    <col min="5629" max="5869" width="11.42578125" style="4"/>
    <col min="5870" max="5870" width="4.5703125" style="4" customWidth="1"/>
    <col min="5871" max="5871" width="46.5703125" style="4" customWidth="1"/>
    <col min="5872" max="5872" width="10.5703125" style="4" customWidth="1"/>
    <col min="5873" max="5873" width="8" style="4" customWidth="1"/>
    <col min="5874" max="5874" width="10.5703125" style="4" customWidth="1"/>
    <col min="5875" max="5881" width="8" style="4" customWidth="1"/>
    <col min="5882" max="5882" width="10" style="4" customWidth="1"/>
    <col min="5883" max="5884" width="8" style="4" customWidth="1"/>
    <col min="5885" max="6125" width="11.42578125" style="4"/>
    <col min="6126" max="6126" width="4.5703125" style="4" customWidth="1"/>
    <col min="6127" max="6127" width="46.5703125" style="4" customWidth="1"/>
    <col min="6128" max="6128" width="10.5703125" style="4" customWidth="1"/>
    <col min="6129" max="6129" width="8" style="4" customWidth="1"/>
    <col min="6130" max="6130" width="10.5703125" style="4" customWidth="1"/>
    <col min="6131" max="6137" width="8" style="4" customWidth="1"/>
    <col min="6138" max="6138" width="10" style="4" customWidth="1"/>
    <col min="6139" max="6140" width="8" style="4" customWidth="1"/>
    <col min="6141" max="6381" width="11.42578125" style="4"/>
    <col min="6382" max="6382" width="4.5703125" style="4" customWidth="1"/>
    <col min="6383" max="6383" width="46.5703125" style="4" customWidth="1"/>
    <col min="6384" max="6384" width="10.5703125" style="4" customWidth="1"/>
    <col min="6385" max="6385" width="8" style="4" customWidth="1"/>
    <col min="6386" max="6386" width="10.5703125" style="4" customWidth="1"/>
    <col min="6387" max="6393" width="8" style="4" customWidth="1"/>
    <col min="6394" max="6394" width="10" style="4" customWidth="1"/>
    <col min="6395" max="6396" width="8" style="4" customWidth="1"/>
    <col min="6397" max="6637" width="11.42578125" style="4"/>
    <col min="6638" max="6638" width="4.5703125" style="4" customWidth="1"/>
    <col min="6639" max="6639" width="46.5703125" style="4" customWidth="1"/>
    <col min="6640" max="6640" width="10.5703125" style="4" customWidth="1"/>
    <col min="6641" max="6641" width="8" style="4" customWidth="1"/>
    <col min="6642" max="6642" width="10.5703125" style="4" customWidth="1"/>
    <col min="6643" max="6649" width="8" style="4" customWidth="1"/>
    <col min="6650" max="6650" width="10" style="4" customWidth="1"/>
    <col min="6651" max="6652" width="8" style="4" customWidth="1"/>
    <col min="6653" max="6893" width="11.42578125" style="4"/>
    <col min="6894" max="6894" width="4.5703125" style="4" customWidth="1"/>
    <col min="6895" max="6895" width="46.5703125" style="4" customWidth="1"/>
    <col min="6896" max="6896" width="10.5703125" style="4" customWidth="1"/>
    <col min="6897" max="6897" width="8" style="4" customWidth="1"/>
    <col min="6898" max="6898" width="10.5703125" style="4" customWidth="1"/>
    <col min="6899" max="6905" width="8" style="4" customWidth="1"/>
    <col min="6906" max="6906" width="10" style="4" customWidth="1"/>
    <col min="6907" max="6908" width="8" style="4" customWidth="1"/>
    <col min="6909" max="7149" width="11.42578125" style="4"/>
    <col min="7150" max="7150" width="4.5703125" style="4" customWidth="1"/>
    <col min="7151" max="7151" width="46.5703125" style="4" customWidth="1"/>
    <col min="7152" max="7152" width="10.5703125" style="4" customWidth="1"/>
    <col min="7153" max="7153" width="8" style="4" customWidth="1"/>
    <col min="7154" max="7154" width="10.5703125" style="4" customWidth="1"/>
    <col min="7155" max="7161" width="8" style="4" customWidth="1"/>
    <col min="7162" max="7162" width="10" style="4" customWidth="1"/>
    <col min="7163" max="7164" width="8" style="4" customWidth="1"/>
    <col min="7165" max="7405" width="11.42578125" style="4"/>
    <col min="7406" max="7406" width="4.5703125" style="4" customWidth="1"/>
    <col min="7407" max="7407" width="46.5703125" style="4" customWidth="1"/>
    <col min="7408" max="7408" width="10.5703125" style="4" customWidth="1"/>
    <col min="7409" max="7409" width="8" style="4" customWidth="1"/>
    <col min="7410" max="7410" width="10.5703125" style="4" customWidth="1"/>
    <col min="7411" max="7417" width="8" style="4" customWidth="1"/>
    <col min="7418" max="7418" width="10" style="4" customWidth="1"/>
    <col min="7419" max="7420" width="8" style="4" customWidth="1"/>
    <col min="7421" max="7661" width="11.42578125" style="4"/>
    <col min="7662" max="7662" width="4.5703125" style="4" customWidth="1"/>
    <col min="7663" max="7663" width="46.5703125" style="4" customWidth="1"/>
    <col min="7664" max="7664" width="10.5703125" style="4" customWidth="1"/>
    <col min="7665" max="7665" width="8" style="4" customWidth="1"/>
    <col min="7666" max="7666" width="10.5703125" style="4" customWidth="1"/>
    <col min="7667" max="7673" width="8" style="4" customWidth="1"/>
    <col min="7674" max="7674" width="10" style="4" customWidth="1"/>
    <col min="7675" max="7676" width="8" style="4" customWidth="1"/>
    <col min="7677" max="7917" width="11.42578125" style="4"/>
    <col min="7918" max="7918" width="4.5703125" style="4" customWidth="1"/>
    <col min="7919" max="7919" width="46.5703125" style="4" customWidth="1"/>
    <col min="7920" max="7920" width="10.5703125" style="4" customWidth="1"/>
    <col min="7921" max="7921" width="8" style="4" customWidth="1"/>
    <col min="7922" max="7922" width="10.5703125" style="4" customWidth="1"/>
    <col min="7923" max="7929" width="8" style="4" customWidth="1"/>
    <col min="7930" max="7930" width="10" style="4" customWidth="1"/>
    <col min="7931" max="7932" width="8" style="4" customWidth="1"/>
    <col min="7933" max="8173" width="11.42578125" style="4"/>
    <col min="8174" max="8174" width="4.5703125" style="4" customWidth="1"/>
    <col min="8175" max="8175" width="46.5703125" style="4" customWidth="1"/>
    <col min="8176" max="8176" width="10.5703125" style="4" customWidth="1"/>
    <col min="8177" max="8177" width="8" style="4" customWidth="1"/>
    <col min="8178" max="8178" width="10.5703125" style="4" customWidth="1"/>
    <col min="8179" max="8185" width="8" style="4" customWidth="1"/>
    <col min="8186" max="8186" width="10" style="4" customWidth="1"/>
    <col min="8187" max="8188" width="8" style="4" customWidth="1"/>
    <col min="8189" max="8429" width="11.42578125" style="4"/>
    <col min="8430" max="8430" width="4.5703125" style="4" customWidth="1"/>
    <col min="8431" max="8431" width="46.5703125" style="4" customWidth="1"/>
    <col min="8432" max="8432" width="10.5703125" style="4" customWidth="1"/>
    <col min="8433" max="8433" width="8" style="4" customWidth="1"/>
    <col min="8434" max="8434" width="10.5703125" style="4" customWidth="1"/>
    <col min="8435" max="8441" width="8" style="4" customWidth="1"/>
    <col min="8442" max="8442" width="10" style="4" customWidth="1"/>
    <col min="8443" max="8444" width="8" style="4" customWidth="1"/>
    <col min="8445" max="8685" width="11.42578125" style="4"/>
    <col min="8686" max="8686" width="4.5703125" style="4" customWidth="1"/>
    <col min="8687" max="8687" width="46.5703125" style="4" customWidth="1"/>
    <col min="8688" max="8688" width="10.5703125" style="4" customWidth="1"/>
    <col min="8689" max="8689" width="8" style="4" customWidth="1"/>
    <col min="8690" max="8690" width="10.5703125" style="4" customWidth="1"/>
    <col min="8691" max="8697" width="8" style="4" customWidth="1"/>
    <col min="8698" max="8698" width="10" style="4" customWidth="1"/>
    <col min="8699" max="8700" width="8" style="4" customWidth="1"/>
    <col min="8701" max="8941" width="11.42578125" style="4"/>
    <col min="8942" max="8942" width="4.5703125" style="4" customWidth="1"/>
    <col min="8943" max="8943" width="46.5703125" style="4" customWidth="1"/>
    <col min="8944" max="8944" width="10.5703125" style="4" customWidth="1"/>
    <col min="8945" max="8945" width="8" style="4" customWidth="1"/>
    <col min="8946" max="8946" width="10.5703125" style="4" customWidth="1"/>
    <col min="8947" max="8953" width="8" style="4" customWidth="1"/>
    <col min="8954" max="8954" width="10" style="4" customWidth="1"/>
    <col min="8955" max="8956" width="8" style="4" customWidth="1"/>
    <col min="8957" max="9197" width="11.42578125" style="4"/>
    <col min="9198" max="9198" width="4.5703125" style="4" customWidth="1"/>
    <col min="9199" max="9199" width="46.5703125" style="4" customWidth="1"/>
    <col min="9200" max="9200" width="10.5703125" style="4" customWidth="1"/>
    <col min="9201" max="9201" width="8" style="4" customWidth="1"/>
    <col min="9202" max="9202" width="10.5703125" style="4" customWidth="1"/>
    <col min="9203" max="9209" width="8" style="4" customWidth="1"/>
    <col min="9210" max="9210" width="10" style="4" customWidth="1"/>
    <col min="9211" max="9212" width="8" style="4" customWidth="1"/>
    <col min="9213" max="9453" width="11.42578125" style="4"/>
    <col min="9454" max="9454" width="4.5703125" style="4" customWidth="1"/>
    <col min="9455" max="9455" width="46.5703125" style="4" customWidth="1"/>
    <col min="9456" max="9456" width="10.5703125" style="4" customWidth="1"/>
    <col min="9457" max="9457" width="8" style="4" customWidth="1"/>
    <col min="9458" max="9458" width="10.5703125" style="4" customWidth="1"/>
    <col min="9459" max="9465" width="8" style="4" customWidth="1"/>
    <col min="9466" max="9466" width="10" style="4" customWidth="1"/>
    <col min="9467" max="9468" width="8" style="4" customWidth="1"/>
    <col min="9469" max="9709" width="11.42578125" style="4"/>
    <col min="9710" max="9710" width="4.5703125" style="4" customWidth="1"/>
    <col min="9711" max="9711" width="46.5703125" style="4" customWidth="1"/>
    <col min="9712" max="9712" width="10.5703125" style="4" customWidth="1"/>
    <col min="9713" max="9713" width="8" style="4" customWidth="1"/>
    <col min="9714" max="9714" width="10.5703125" style="4" customWidth="1"/>
    <col min="9715" max="9721" width="8" style="4" customWidth="1"/>
    <col min="9722" max="9722" width="10" style="4" customWidth="1"/>
    <col min="9723" max="9724" width="8" style="4" customWidth="1"/>
    <col min="9725" max="9965" width="11.42578125" style="4"/>
    <col min="9966" max="9966" width="4.5703125" style="4" customWidth="1"/>
    <col min="9967" max="9967" width="46.5703125" style="4" customWidth="1"/>
    <col min="9968" max="9968" width="10.5703125" style="4" customWidth="1"/>
    <col min="9969" max="9969" width="8" style="4" customWidth="1"/>
    <col min="9970" max="9970" width="10.5703125" style="4" customWidth="1"/>
    <col min="9971" max="9977" width="8" style="4" customWidth="1"/>
    <col min="9978" max="9978" width="10" style="4" customWidth="1"/>
    <col min="9979" max="9980" width="8" style="4" customWidth="1"/>
    <col min="9981" max="10221" width="11.42578125" style="4"/>
    <col min="10222" max="10222" width="4.5703125" style="4" customWidth="1"/>
    <col min="10223" max="10223" width="46.5703125" style="4" customWidth="1"/>
    <col min="10224" max="10224" width="10.5703125" style="4" customWidth="1"/>
    <col min="10225" max="10225" width="8" style="4" customWidth="1"/>
    <col min="10226" max="10226" width="10.5703125" style="4" customWidth="1"/>
    <col min="10227" max="10233" width="8" style="4" customWidth="1"/>
    <col min="10234" max="10234" width="10" style="4" customWidth="1"/>
    <col min="10235" max="10236" width="8" style="4" customWidth="1"/>
    <col min="10237" max="10477" width="11.42578125" style="4"/>
    <col min="10478" max="10478" width="4.5703125" style="4" customWidth="1"/>
    <col min="10479" max="10479" width="46.5703125" style="4" customWidth="1"/>
    <col min="10480" max="10480" width="10.5703125" style="4" customWidth="1"/>
    <col min="10481" max="10481" width="8" style="4" customWidth="1"/>
    <col min="10482" max="10482" width="10.5703125" style="4" customWidth="1"/>
    <col min="10483" max="10489" width="8" style="4" customWidth="1"/>
    <col min="10490" max="10490" width="10" style="4" customWidth="1"/>
    <col min="10491" max="10492" width="8" style="4" customWidth="1"/>
    <col min="10493" max="10733" width="11.42578125" style="4"/>
    <col min="10734" max="10734" width="4.5703125" style="4" customWidth="1"/>
    <col min="10735" max="10735" width="46.5703125" style="4" customWidth="1"/>
    <col min="10736" max="10736" width="10.5703125" style="4" customWidth="1"/>
    <col min="10737" max="10737" width="8" style="4" customWidth="1"/>
    <col min="10738" max="10738" width="10.5703125" style="4" customWidth="1"/>
    <col min="10739" max="10745" width="8" style="4" customWidth="1"/>
    <col min="10746" max="10746" width="10" style="4" customWidth="1"/>
    <col min="10747" max="10748" width="8" style="4" customWidth="1"/>
    <col min="10749" max="10989" width="11.42578125" style="4"/>
    <col min="10990" max="10990" width="4.5703125" style="4" customWidth="1"/>
    <col min="10991" max="10991" width="46.5703125" style="4" customWidth="1"/>
    <col min="10992" max="10992" width="10.5703125" style="4" customWidth="1"/>
    <col min="10993" max="10993" width="8" style="4" customWidth="1"/>
    <col min="10994" max="10994" width="10.5703125" style="4" customWidth="1"/>
    <col min="10995" max="11001" width="8" style="4" customWidth="1"/>
    <col min="11002" max="11002" width="10" style="4" customWidth="1"/>
    <col min="11003" max="11004" width="8" style="4" customWidth="1"/>
    <col min="11005" max="11245" width="11.42578125" style="4"/>
    <col min="11246" max="11246" width="4.5703125" style="4" customWidth="1"/>
    <col min="11247" max="11247" width="46.5703125" style="4" customWidth="1"/>
    <col min="11248" max="11248" width="10.5703125" style="4" customWidth="1"/>
    <col min="11249" max="11249" width="8" style="4" customWidth="1"/>
    <col min="11250" max="11250" width="10.5703125" style="4" customWidth="1"/>
    <col min="11251" max="11257" width="8" style="4" customWidth="1"/>
    <col min="11258" max="11258" width="10" style="4" customWidth="1"/>
    <col min="11259" max="11260" width="8" style="4" customWidth="1"/>
    <col min="11261" max="11501" width="11.42578125" style="4"/>
    <col min="11502" max="11502" width="4.5703125" style="4" customWidth="1"/>
    <col min="11503" max="11503" width="46.5703125" style="4" customWidth="1"/>
    <col min="11504" max="11504" width="10.5703125" style="4" customWidth="1"/>
    <col min="11505" max="11505" width="8" style="4" customWidth="1"/>
    <col min="11506" max="11506" width="10.5703125" style="4" customWidth="1"/>
    <col min="11507" max="11513" width="8" style="4" customWidth="1"/>
    <col min="11514" max="11514" width="10" style="4" customWidth="1"/>
    <col min="11515" max="11516" width="8" style="4" customWidth="1"/>
    <col min="11517" max="11757" width="11.42578125" style="4"/>
    <col min="11758" max="11758" width="4.5703125" style="4" customWidth="1"/>
    <col min="11759" max="11759" width="46.5703125" style="4" customWidth="1"/>
    <col min="11760" max="11760" width="10.5703125" style="4" customWidth="1"/>
    <col min="11761" max="11761" width="8" style="4" customWidth="1"/>
    <col min="11762" max="11762" width="10.5703125" style="4" customWidth="1"/>
    <col min="11763" max="11769" width="8" style="4" customWidth="1"/>
    <col min="11770" max="11770" width="10" style="4" customWidth="1"/>
    <col min="11771" max="11772" width="8" style="4" customWidth="1"/>
    <col min="11773" max="12013" width="11.42578125" style="4"/>
    <col min="12014" max="12014" width="4.5703125" style="4" customWidth="1"/>
    <col min="12015" max="12015" width="46.5703125" style="4" customWidth="1"/>
    <col min="12016" max="12016" width="10.5703125" style="4" customWidth="1"/>
    <col min="12017" max="12017" width="8" style="4" customWidth="1"/>
    <col min="12018" max="12018" width="10.5703125" style="4" customWidth="1"/>
    <col min="12019" max="12025" width="8" style="4" customWidth="1"/>
    <col min="12026" max="12026" width="10" style="4" customWidth="1"/>
    <col min="12027" max="12028" width="8" style="4" customWidth="1"/>
    <col min="12029" max="12269" width="11.42578125" style="4"/>
    <col min="12270" max="12270" width="4.5703125" style="4" customWidth="1"/>
    <col min="12271" max="12271" width="46.5703125" style="4" customWidth="1"/>
    <col min="12272" max="12272" width="10.5703125" style="4" customWidth="1"/>
    <col min="12273" max="12273" width="8" style="4" customWidth="1"/>
    <col min="12274" max="12274" width="10.5703125" style="4" customWidth="1"/>
    <col min="12275" max="12281" width="8" style="4" customWidth="1"/>
    <col min="12282" max="12282" width="10" style="4" customWidth="1"/>
    <col min="12283" max="12284" width="8" style="4" customWidth="1"/>
    <col min="12285" max="12525" width="11.42578125" style="4"/>
    <col min="12526" max="12526" width="4.5703125" style="4" customWidth="1"/>
    <col min="12527" max="12527" width="46.5703125" style="4" customWidth="1"/>
    <col min="12528" max="12528" width="10.5703125" style="4" customWidth="1"/>
    <col min="12529" max="12529" width="8" style="4" customWidth="1"/>
    <col min="12530" max="12530" width="10.5703125" style="4" customWidth="1"/>
    <col min="12531" max="12537" width="8" style="4" customWidth="1"/>
    <col min="12538" max="12538" width="10" style="4" customWidth="1"/>
    <col min="12539" max="12540" width="8" style="4" customWidth="1"/>
    <col min="12541" max="12781" width="11.42578125" style="4"/>
    <col min="12782" max="12782" width="4.5703125" style="4" customWidth="1"/>
    <col min="12783" max="12783" width="46.5703125" style="4" customWidth="1"/>
    <col min="12784" max="12784" width="10.5703125" style="4" customWidth="1"/>
    <col min="12785" max="12785" width="8" style="4" customWidth="1"/>
    <col min="12786" max="12786" width="10.5703125" style="4" customWidth="1"/>
    <col min="12787" max="12793" width="8" style="4" customWidth="1"/>
    <col min="12794" max="12794" width="10" style="4" customWidth="1"/>
    <col min="12795" max="12796" width="8" style="4" customWidth="1"/>
    <col min="12797" max="13037" width="11.42578125" style="4"/>
    <col min="13038" max="13038" width="4.5703125" style="4" customWidth="1"/>
    <col min="13039" max="13039" width="46.5703125" style="4" customWidth="1"/>
    <col min="13040" max="13040" width="10.5703125" style="4" customWidth="1"/>
    <col min="13041" max="13041" width="8" style="4" customWidth="1"/>
    <col min="13042" max="13042" width="10.5703125" style="4" customWidth="1"/>
    <col min="13043" max="13049" width="8" style="4" customWidth="1"/>
    <col min="13050" max="13050" width="10" style="4" customWidth="1"/>
    <col min="13051" max="13052" width="8" style="4" customWidth="1"/>
    <col min="13053" max="13293" width="11.42578125" style="4"/>
    <col min="13294" max="13294" width="4.5703125" style="4" customWidth="1"/>
    <col min="13295" max="13295" width="46.5703125" style="4" customWidth="1"/>
    <col min="13296" max="13296" width="10.5703125" style="4" customWidth="1"/>
    <col min="13297" max="13297" width="8" style="4" customWidth="1"/>
    <col min="13298" max="13298" width="10.5703125" style="4" customWidth="1"/>
    <col min="13299" max="13305" width="8" style="4" customWidth="1"/>
    <col min="13306" max="13306" width="10" style="4" customWidth="1"/>
    <col min="13307" max="13308" width="8" style="4" customWidth="1"/>
    <col min="13309" max="13549" width="11.42578125" style="4"/>
    <col min="13550" max="13550" width="4.5703125" style="4" customWidth="1"/>
    <col min="13551" max="13551" width="46.5703125" style="4" customWidth="1"/>
    <col min="13552" max="13552" width="10.5703125" style="4" customWidth="1"/>
    <col min="13553" max="13553" width="8" style="4" customWidth="1"/>
    <col min="13554" max="13554" width="10.5703125" style="4" customWidth="1"/>
    <col min="13555" max="13561" width="8" style="4" customWidth="1"/>
    <col min="13562" max="13562" width="10" style="4" customWidth="1"/>
    <col min="13563" max="13564" width="8" style="4" customWidth="1"/>
    <col min="13565" max="13805" width="11.42578125" style="4"/>
    <col min="13806" max="13806" width="4.5703125" style="4" customWidth="1"/>
    <col min="13807" max="13807" width="46.5703125" style="4" customWidth="1"/>
    <col min="13808" max="13808" width="10.5703125" style="4" customWidth="1"/>
    <col min="13809" max="13809" width="8" style="4" customWidth="1"/>
    <col min="13810" max="13810" width="10.5703125" style="4" customWidth="1"/>
    <col min="13811" max="13817" width="8" style="4" customWidth="1"/>
    <col min="13818" max="13818" width="10" style="4" customWidth="1"/>
    <col min="13819" max="13820" width="8" style="4" customWidth="1"/>
    <col min="13821" max="14061" width="11.42578125" style="4"/>
    <col min="14062" max="14062" width="4.5703125" style="4" customWidth="1"/>
    <col min="14063" max="14063" width="46.5703125" style="4" customWidth="1"/>
    <col min="14064" max="14064" width="10.5703125" style="4" customWidth="1"/>
    <col min="14065" max="14065" width="8" style="4" customWidth="1"/>
    <col min="14066" max="14066" width="10.5703125" style="4" customWidth="1"/>
    <col min="14067" max="14073" width="8" style="4" customWidth="1"/>
    <col min="14074" max="14074" width="10" style="4" customWidth="1"/>
    <col min="14075" max="14076" width="8" style="4" customWidth="1"/>
    <col min="14077" max="14317" width="11.42578125" style="4"/>
    <col min="14318" max="14318" width="4.5703125" style="4" customWidth="1"/>
    <col min="14319" max="14319" width="46.5703125" style="4" customWidth="1"/>
    <col min="14320" max="14320" width="10.5703125" style="4" customWidth="1"/>
    <col min="14321" max="14321" width="8" style="4" customWidth="1"/>
    <col min="14322" max="14322" width="10.5703125" style="4" customWidth="1"/>
    <col min="14323" max="14329" width="8" style="4" customWidth="1"/>
    <col min="14330" max="14330" width="10" style="4" customWidth="1"/>
    <col min="14331" max="14332" width="8" style="4" customWidth="1"/>
    <col min="14333" max="14573" width="11.42578125" style="4"/>
    <col min="14574" max="14574" width="4.5703125" style="4" customWidth="1"/>
    <col min="14575" max="14575" width="46.5703125" style="4" customWidth="1"/>
    <col min="14576" max="14576" width="10.5703125" style="4" customWidth="1"/>
    <col min="14577" max="14577" width="8" style="4" customWidth="1"/>
    <col min="14578" max="14578" width="10.5703125" style="4" customWidth="1"/>
    <col min="14579" max="14585" width="8" style="4" customWidth="1"/>
    <col min="14586" max="14586" width="10" style="4" customWidth="1"/>
    <col min="14587" max="14588" width="8" style="4" customWidth="1"/>
    <col min="14589" max="14829" width="11.42578125" style="4"/>
    <col min="14830" max="14830" width="4.5703125" style="4" customWidth="1"/>
    <col min="14831" max="14831" width="46.5703125" style="4" customWidth="1"/>
    <col min="14832" max="14832" width="10.5703125" style="4" customWidth="1"/>
    <col min="14833" max="14833" width="8" style="4" customWidth="1"/>
    <col min="14834" max="14834" width="10.5703125" style="4" customWidth="1"/>
    <col min="14835" max="14841" width="8" style="4" customWidth="1"/>
    <col min="14842" max="14842" width="10" style="4" customWidth="1"/>
    <col min="14843" max="14844" width="8" style="4" customWidth="1"/>
    <col min="14845" max="15085" width="11.42578125" style="4"/>
    <col min="15086" max="15086" width="4.5703125" style="4" customWidth="1"/>
    <col min="15087" max="15087" width="46.5703125" style="4" customWidth="1"/>
    <col min="15088" max="15088" width="10.5703125" style="4" customWidth="1"/>
    <col min="15089" max="15089" width="8" style="4" customWidth="1"/>
    <col min="15090" max="15090" width="10.5703125" style="4" customWidth="1"/>
    <col min="15091" max="15097" width="8" style="4" customWidth="1"/>
    <col min="15098" max="15098" width="10" style="4" customWidth="1"/>
    <col min="15099" max="15100" width="8" style="4" customWidth="1"/>
    <col min="15101" max="15341" width="11.42578125" style="4"/>
    <col min="15342" max="15342" width="4.5703125" style="4" customWidth="1"/>
    <col min="15343" max="15343" width="46.5703125" style="4" customWidth="1"/>
    <col min="15344" max="15344" width="10.5703125" style="4" customWidth="1"/>
    <col min="15345" max="15345" width="8" style="4" customWidth="1"/>
    <col min="15346" max="15346" width="10.5703125" style="4" customWidth="1"/>
    <col min="15347" max="15353" width="8" style="4" customWidth="1"/>
    <col min="15354" max="15354" width="10" style="4" customWidth="1"/>
    <col min="15355" max="15356" width="8" style="4" customWidth="1"/>
    <col min="15357" max="15597" width="11.42578125" style="4"/>
    <col min="15598" max="15598" width="4.5703125" style="4" customWidth="1"/>
    <col min="15599" max="15599" width="46.5703125" style="4" customWidth="1"/>
    <col min="15600" max="15600" width="10.5703125" style="4" customWidth="1"/>
    <col min="15601" max="15601" width="8" style="4" customWidth="1"/>
    <col min="15602" max="15602" width="10.5703125" style="4" customWidth="1"/>
    <col min="15603" max="15609" width="8" style="4" customWidth="1"/>
    <col min="15610" max="15610" width="10" style="4" customWidth="1"/>
    <col min="15611" max="15612" width="8" style="4" customWidth="1"/>
    <col min="15613" max="15853" width="11.42578125" style="4"/>
    <col min="15854" max="15854" width="4.5703125" style="4" customWidth="1"/>
    <col min="15855" max="15855" width="46.5703125" style="4" customWidth="1"/>
    <col min="15856" max="15856" width="10.5703125" style="4" customWidth="1"/>
    <col min="15857" max="15857" width="8" style="4" customWidth="1"/>
    <col min="15858" max="15858" width="10.5703125" style="4" customWidth="1"/>
    <col min="15859" max="15865" width="8" style="4" customWidth="1"/>
    <col min="15866" max="15866" width="10" style="4" customWidth="1"/>
    <col min="15867" max="15868" width="8" style="4" customWidth="1"/>
    <col min="15869" max="16109" width="11.42578125" style="4"/>
    <col min="16110" max="16110" width="4.5703125" style="4" customWidth="1"/>
    <col min="16111" max="16111" width="46.5703125" style="4" customWidth="1"/>
    <col min="16112" max="16112" width="10.5703125" style="4" customWidth="1"/>
    <col min="16113" max="16113" width="8" style="4" customWidth="1"/>
    <col min="16114" max="16114" width="10.5703125" style="4" customWidth="1"/>
    <col min="16115" max="16121" width="8" style="4" customWidth="1"/>
    <col min="16122" max="16122" width="10" style="4" customWidth="1"/>
    <col min="16123" max="16124" width="8" style="4" customWidth="1"/>
    <col min="16125" max="16384" width="11.42578125" style="4"/>
  </cols>
  <sheetData>
    <row r="1" spans="2:19" ht="36.75" customHeight="1" x14ac:dyDescent="0.25">
      <c r="B1" s="155" t="s">
        <v>93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19" ht="17.25" customHeight="1" x14ac:dyDescent="0.25">
      <c r="B2" s="156" t="s">
        <v>23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19" s="1" customFormat="1" ht="14.25" customHeight="1" x14ac:dyDescent="0.25">
      <c r="B3" s="140" t="s">
        <v>11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s="5" customFormat="1" ht="14.25" customHeight="1" x14ac:dyDescent="0.25">
      <c r="B4" s="140" t="s">
        <v>12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9" s="5" customFormat="1" ht="14.25" customHeight="1" x14ac:dyDescent="0.25">
      <c r="B5" s="140" t="s">
        <v>20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9" s="6" customFormat="1" ht="31.5" customHeight="1" x14ac:dyDescent="0.25">
      <c r="B6" s="159" t="s">
        <v>21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2:19" s="10" customFormat="1" ht="30" customHeight="1" x14ac:dyDescent="0.25">
      <c r="B7" s="160" t="s">
        <v>86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2:19" s="6" customFormat="1" x14ac:dyDescent="0.25">
      <c r="B8" s="121" t="s">
        <v>34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58"/>
    </row>
    <row r="9" spans="2:19" s="42" customFormat="1" ht="15" customHeight="1" x14ac:dyDescent="0.2">
      <c r="B9" s="59" t="s">
        <v>2</v>
      </c>
      <c r="C9" s="49" t="s">
        <v>4</v>
      </c>
      <c r="D9" s="102" t="s">
        <v>0</v>
      </c>
      <c r="E9" s="102" t="s">
        <v>18</v>
      </c>
      <c r="F9" s="49" t="s">
        <v>9</v>
      </c>
      <c r="G9" s="49" t="s">
        <v>60</v>
      </c>
      <c r="H9" s="49" t="s">
        <v>61</v>
      </c>
      <c r="I9" s="49" t="s">
        <v>62</v>
      </c>
      <c r="J9" s="49" t="s">
        <v>63</v>
      </c>
      <c r="K9" s="49" t="s">
        <v>64</v>
      </c>
      <c r="L9" s="49" t="s">
        <v>65</v>
      </c>
      <c r="M9" s="49" t="s">
        <v>66</v>
      </c>
      <c r="N9" s="49" t="s">
        <v>67</v>
      </c>
      <c r="O9" s="49" t="s">
        <v>68</v>
      </c>
      <c r="P9" s="49" t="s">
        <v>69</v>
      </c>
      <c r="Q9" s="49" t="s">
        <v>70</v>
      </c>
      <c r="R9" s="49" t="s">
        <v>71</v>
      </c>
    </row>
    <row r="10" spans="2:19" s="42" customFormat="1" ht="15" customHeight="1" x14ac:dyDescent="0.2">
      <c r="B10" s="163">
        <v>1</v>
      </c>
      <c r="C10" s="164" t="s">
        <v>91</v>
      </c>
      <c r="D10" s="166">
        <v>1</v>
      </c>
      <c r="E10" s="166" t="s">
        <v>58</v>
      </c>
      <c r="F10" s="168">
        <v>41800000</v>
      </c>
      <c r="G10" s="103"/>
      <c r="H10" s="104">
        <v>1</v>
      </c>
      <c r="I10" s="104">
        <v>1</v>
      </c>
      <c r="J10" s="104">
        <v>1</v>
      </c>
      <c r="K10" s="104">
        <v>1</v>
      </c>
      <c r="L10" s="104">
        <v>1</v>
      </c>
      <c r="M10" s="104">
        <v>1</v>
      </c>
      <c r="N10" s="104">
        <v>1</v>
      </c>
      <c r="O10" s="104">
        <v>1</v>
      </c>
      <c r="P10" s="104">
        <v>1</v>
      </c>
      <c r="Q10" s="104">
        <v>1</v>
      </c>
      <c r="R10" s="104">
        <v>1</v>
      </c>
    </row>
    <row r="11" spans="2:19" ht="10.5" customHeight="1" x14ac:dyDescent="0.25">
      <c r="B11" s="163"/>
      <c r="C11" s="165"/>
      <c r="D11" s="167"/>
      <c r="E11" s="167"/>
      <c r="F11" s="168"/>
      <c r="G11" s="9"/>
      <c r="H11" s="61">
        <f>F10/11</f>
        <v>3800000</v>
      </c>
      <c r="I11" s="61">
        <f t="shared" ref="I11:R11" si="0">H11</f>
        <v>3800000</v>
      </c>
      <c r="J11" s="61">
        <f t="shared" si="0"/>
        <v>3800000</v>
      </c>
      <c r="K11" s="61">
        <f t="shared" si="0"/>
        <v>3800000</v>
      </c>
      <c r="L11" s="61">
        <f t="shared" si="0"/>
        <v>3800000</v>
      </c>
      <c r="M11" s="61">
        <f t="shared" si="0"/>
        <v>3800000</v>
      </c>
      <c r="N11" s="61">
        <f t="shared" si="0"/>
        <v>3800000</v>
      </c>
      <c r="O11" s="61">
        <f t="shared" si="0"/>
        <v>3800000</v>
      </c>
      <c r="P11" s="61">
        <f t="shared" si="0"/>
        <v>3800000</v>
      </c>
      <c r="Q11" s="61">
        <f t="shared" si="0"/>
        <v>3800000</v>
      </c>
      <c r="R11" s="61">
        <f t="shared" si="0"/>
        <v>3800000</v>
      </c>
    </row>
    <row r="12" spans="2:19" x14ac:dyDescent="0.25">
      <c r="B12" s="163">
        <v>2</v>
      </c>
      <c r="C12" s="169" t="s">
        <v>56</v>
      </c>
      <c r="D12" s="166">
        <v>1</v>
      </c>
      <c r="E12" s="166" t="s">
        <v>58</v>
      </c>
      <c r="F12" s="168">
        <v>22000000</v>
      </c>
      <c r="G12" s="9"/>
      <c r="H12" s="104">
        <v>1</v>
      </c>
      <c r="I12" s="104">
        <v>1</v>
      </c>
      <c r="J12" s="104">
        <v>1</v>
      </c>
      <c r="K12" s="104">
        <v>1</v>
      </c>
      <c r="L12" s="104">
        <v>1</v>
      </c>
      <c r="M12" s="104">
        <v>1</v>
      </c>
      <c r="N12" s="104">
        <v>1</v>
      </c>
      <c r="O12" s="104">
        <v>1</v>
      </c>
      <c r="P12" s="104">
        <v>1</v>
      </c>
      <c r="Q12" s="104">
        <v>1</v>
      </c>
      <c r="R12" s="104">
        <v>1</v>
      </c>
    </row>
    <row r="13" spans="2:19" ht="9.75" customHeight="1" x14ac:dyDescent="0.25">
      <c r="B13" s="163"/>
      <c r="C13" s="169"/>
      <c r="D13" s="167"/>
      <c r="E13" s="167"/>
      <c r="F13" s="168"/>
      <c r="G13" s="9"/>
      <c r="H13" s="61">
        <f>F12/11</f>
        <v>2000000</v>
      </c>
      <c r="I13" s="61">
        <f>H13</f>
        <v>2000000</v>
      </c>
      <c r="J13" s="61">
        <f t="shared" ref="J13" si="1">I13</f>
        <v>2000000</v>
      </c>
      <c r="K13" s="61">
        <f t="shared" ref="K13" si="2">J13</f>
        <v>2000000</v>
      </c>
      <c r="L13" s="61">
        <f t="shared" ref="L13" si="3">K13</f>
        <v>2000000</v>
      </c>
      <c r="M13" s="61">
        <f t="shared" ref="M13" si="4">L13</f>
        <v>2000000</v>
      </c>
      <c r="N13" s="61">
        <f t="shared" ref="N13" si="5">M13</f>
        <v>2000000</v>
      </c>
      <c r="O13" s="61">
        <f t="shared" ref="O13" si="6">N13</f>
        <v>2000000</v>
      </c>
      <c r="P13" s="61">
        <f t="shared" ref="P13" si="7">O13</f>
        <v>2000000</v>
      </c>
      <c r="Q13" s="61">
        <f t="shared" ref="Q13" si="8">P13</f>
        <v>2000000</v>
      </c>
      <c r="R13" s="61">
        <f t="shared" ref="R13" si="9">Q13</f>
        <v>2000000</v>
      </c>
    </row>
    <row r="14" spans="2:19" s="6" customFormat="1" x14ac:dyDescent="0.25">
      <c r="B14" s="121" t="s">
        <v>19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58"/>
    </row>
    <row r="15" spans="2:19" s="42" customFormat="1" ht="15" customHeight="1" x14ac:dyDescent="0.2">
      <c r="B15" s="59" t="s">
        <v>2</v>
      </c>
      <c r="C15" s="49" t="s">
        <v>4</v>
      </c>
      <c r="D15" s="102" t="s">
        <v>0</v>
      </c>
      <c r="E15" s="102" t="s">
        <v>18</v>
      </c>
      <c r="F15" s="49" t="s">
        <v>9</v>
      </c>
      <c r="G15" s="49" t="s">
        <v>60</v>
      </c>
      <c r="H15" s="49" t="s">
        <v>61</v>
      </c>
      <c r="I15" s="49" t="s">
        <v>62</v>
      </c>
      <c r="J15" s="49" t="s">
        <v>63</v>
      </c>
      <c r="K15" s="49" t="s">
        <v>64</v>
      </c>
      <c r="L15" s="49" t="s">
        <v>65</v>
      </c>
      <c r="M15" s="49" t="s">
        <v>66</v>
      </c>
      <c r="N15" s="49" t="s">
        <v>67</v>
      </c>
      <c r="O15" s="49" t="s">
        <v>68</v>
      </c>
      <c r="P15" s="49" t="s">
        <v>69</v>
      </c>
      <c r="Q15" s="49" t="s">
        <v>70</v>
      </c>
      <c r="R15" s="49" t="s">
        <v>71</v>
      </c>
    </row>
    <row r="16" spans="2:19" s="42" customFormat="1" ht="15" customHeight="1" x14ac:dyDescent="0.2">
      <c r="B16" s="163">
        <v>3</v>
      </c>
      <c r="C16" s="169" t="s">
        <v>79</v>
      </c>
      <c r="D16" s="166">
        <v>4</v>
      </c>
      <c r="E16" s="166" t="s">
        <v>59</v>
      </c>
      <c r="F16" s="168">
        <v>53000000</v>
      </c>
      <c r="G16" s="103"/>
      <c r="H16" s="103"/>
      <c r="I16" s="104">
        <v>4</v>
      </c>
      <c r="J16" s="104">
        <v>4</v>
      </c>
      <c r="K16" s="104">
        <v>4</v>
      </c>
      <c r="L16" s="104">
        <v>4</v>
      </c>
      <c r="M16" s="104">
        <v>4</v>
      </c>
      <c r="N16" s="104">
        <v>4</v>
      </c>
      <c r="O16" s="104">
        <v>4</v>
      </c>
      <c r="P16" s="104">
        <v>4</v>
      </c>
      <c r="Q16" s="104">
        <v>4</v>
      </c>
      <c r="R16" s="104">
        <v>4</v>
      </c>
    </row>
    <row r="17" spans="2:19" ht="9.75" customHeight="1" x14ac:dyDescent="0.25">
      <c r="B17" s="163"/>
      <c r="C17" s="169"/>
      <c r="D17" s="167"/>
      <c r="E17" s="167"/>
      <c r="F17" s="168"/>
      <c r="G17" s="105"/>
      <c r="H17" s="106"/>
      <c r="I17" s="61">
        <f>F16/10</f>
        <v>5300000</v>
      </c>
      <c r="J17" s="61">
        <f t="shared" ref="J17:J25" si="10">I17</f>
        <v>5300000</v>
      </c>
      <c r="K17" s="61">
        <f t="shared" ref="K17:K25" si="11">J17</f>
        <v>5300000</v>
      </c>
      <c r="L17" s="61">
        <f t="shared" ref="L17:L25" si="12">K17</f>
        <v>5300000</v>
      </c>
      <c r="M17" s="61">
        <f t="shared" ref="M17:M25" si="13">L17</f>
        <v>5300000</v>
      </c>
      <c r="N17" s="61">
        <f t="shared" ref="N17:N25" si="14">M17</f>
        <v>5300000</v>
      </c>
      <c r="O17" s="61">
        <f t="shared" ref="O17:O25" si="15">N17</f>
        <v>5300000</v>
      </c>
      <c r="P17" s="61">
        <f t="shared" ref="P17:P25" si="16">O17</f>
        <v>5300000</v>
      </c>
      <c r="Q17" s="61">
        <f t="shared" ref="Q17:Q25" si="17">P17</f>
        <v>5300000</v>
      </c>
      <c r="R17" s="61">
        <f t="shared" ref="R17:R25" si="18">Q17</f>
        <v>5300000</v>
      </c>
    </row>
    <row r="18" spans="2:19" x14ac:dyDescent="0.25">
      <c r="B18" s="163">
        <v>4</v>
      </c>
      <c r="C18" s="169" t="s">
        <v>80</v>
      </c>
      <c r="D18" s="166">
        <v>1</v>
      </c>
      <c r="E18" s="166" t="s">
        <v>59</v>
      </c>
      <c r="F18" s="168">
        <v>22000000</v>
      </c>
      <c r="G18" s="9"/>
      <c r="H18" s="101"/>
      <c r="I18" s="104">
        <v>1</v>
      </c>
      <c r="J18" s="104">
        <v>1</v>
      </c>
      <c r="K18" s="104">
        <v>1</v>
      </c>
      <c r="L18" s="104">
        <v>1</v>
      </c>
      <c r="M18" s="104">
        <v>1</v>
      </c>
      <c r="N18" s="104">
        <v>1</v>
      </c>
      <c r="O18" s="104">
        <v>1</v>
      </c>
      <c r="P18" s="104">
        <v>1</v>
      </c>
      <c r="Q18" s="104">
        <v>1</v>
      </c>
      <c r="R18" s="104">
        <v>1</v>
      </c>
    </row>
    <row r="19" spans="2:19" ht="9.75" customHeight="1" x14ac:dyDescent="0.25">
      <c r="B19" s="163"/>
      <c r="C19" s="169"/>
      <c r="D19" s="167"/>
      <c r="E19" s="167"/>
      <c r="F19" s="168"/>
      <c r="G19" s="9"/>
      <c r="H19" s="101"/>
      <c r="I19" s="61">
        <f>F18/10</f>
        <v>2200000</v>
      </c>
      <c r="J19" s="61">
        <f t="shared" si="10"/>
        <v>2200000</v>
      </c>
      <c r="K19" s="61">
        <f t="shared" si="11"/>
        <v>2200000</v>
      </c>
      <c r="L19" s="61">
        <f t="shared" si="12"/>
        <v>2200000</v>
      </c>
      <c r="M19" s="61">
        <f t="shared" si="13"/>
        <v>2200000</v>
      </c>
      <c r="N19" s="61">
        <f t="shared" si="14"/>
        <v>2200000</v>
      </c>
      <c r="O19" s="61">
        <f t="shared" si="15"/>
        <v>2200000</v>
      </c>
      <c r="P19" s="61">
        <f t="shared" si="16"/>
        <v>2200000</v>
      </c>
      <c r="Q19" s="61">
        <f t="shared" si="17"/>
        <v>2200000</v>
      </c>
      <c r="R19" s="61">
        <f t="shared" si="18"/>
        <v>2200000</v>
      </c>
    </row>
    <row r="20" spans="2:19" x14ac:dyDescent="0.25">
      <c r="B20" s="163">
        <v>5</v>
      </c>
      <c r="C20" s="169" t="s">
        <v>81</v>
      </c>
      <c r="D20" s="166">
        <v>5</v>
      </c>
      <c r="E20" s="166" t="s">
        <v>59</v>
      </c>
      <c r="F20" s="168">
        <v>35000000</v>
      </c>
      <c r="G20" s="9"/>
      <c r="H20" s="101"/>
      <c r="I20" s="104">
        <v>5</v>
      </c>
      <c r="J20" s="104">
        <v>5</v>
      </c>
      <c r="K20" s="104">
        <v>5</v>
      </c>
      <c r="L20" s="104">
        <v>5</v>
      </c>
      <c r="M20" s="104">
        <v>5</v>
      </c>
      <c r="N20" s="104">
        <v>5</v>
      </c>
      <c r="O20" s="104">
        <v>5</v>
      </c>
      <c r="P20" s="104">
        <v>5</v>
      </c>
      <c r="Q20" s="104">
        <v>5</v>
      </c>
      <c r="R20" s="104">
        <v>5</v>
      </c>
    </row>
    <row r="21" spans="2:19" x14ac:dyDescent="0.25">
      <c r="B21" s="163"/>
      <c r="C21" s="169"/>
      <c r="D21" s="167"/>
      <c r="E21" s="167"/>
      <c r="F21" s="168"/>
      <c r="G21" s="9"/>
      <c r="H21" s="101"/>
      <c r="I21" s="61">
        <f>F20/10</f>
        <v>3500000</v>
      </c>
      <c r="J21" s="61">
        <f t="shared" si="10"/>
        <v>3500000</v>
      </c>
      <c r="K21" s="61">
        <f t="shared" si="11"/>
        <v>3500000</v>
      </c>
      <c r="L21" s="61">
        <f t="shared" si="12"/>
        <v>3500000</v>
      </c>
      <c r="M21" s="61">
        <f t="shared" si="13"/>
        <v>3500000</v>
      </c>
      <c r="N21" s="61">
        <f t="shared" si="14"/>
        <v>3500000</v>
      </c>
      <c r="O21" s="61">
        <f t="shared" si="15"/>
        <v>3500000</v>
      </c>
      <c r="P21" s="61">
        <f t="shared" si="16"/>
        <v>3500000</v>
      </c>
      <c r="Q21" s="61">
        <f t="shared" si="17"/>
        <v>3500000</v>
      </c>
      <c r="R21" s="61">
        <f t="shared" si="18"/>
        <v>3500000</v>
      </c>
    </row>
    <row r="22" spans="2:19" x14ac:dyDescent="0.25">
      <c r="B22" s="163">
        <v>6</v>
      </c>
      <c r="C22" s="169" t="s">
        <v>83</v>
      </c>
      <c r="D22" s="166">
        <v>11</v>
      </c>
      <c r="E22" s="166" t="s">
        <v>59</v>
      </c>
      <c r="F22" s="168">
        <v>121000000</v>
      </c>
      <c r="G22" s="9"/>
      <c r="H22" s="101"/>
      <c r="I22" s="104">
        <v>11</v>
      </c>
      <c r="J22" s="104">
        <v>11</v>
      </c>
      <c r="K22" s="104">
        <v>11</v>
      </c>
      <c r="L22" s="104">
        <v>11</v>
      </c>
      <c r="M22" s="104">
        <v>11</v>
      </c>
      <c r="N22" s="104">
        <v>11</v>
      </c>
      <c r="O22" s="104">
        <v>11</v>
      </c>
      <c r="P22" s="104">
        <v>11</v>
      </c>
      <c r="Q22" s="104">
        <v>11</v>
      </c>
      <c r="R22" s="104">
        <v>11</v>
      </c>
    </row>
    <row r="23" spans="2:19" ht="30" customHeight="1" x14ac:dyDescent="0.25">
      <c r="B23" s="163"/>
      <c r="C23" s="169"/>
      <c r="D23" s="167"/>
      <c r="E23" s="167"/>
      <c r="F23" s="168"/>
      <c r="G23" s="9"/>
      <c r="H23" s="101"/>
      <c r="I23" s="61">
        <f>F22/10</f>
        <v>12100000</v>
      </c>
      <c r="J23" s="61">
        <f t="shared" si="10"/>
        <v>12100000</v>
      </c>
      <c r="K23" s="61">
        <f t="shared" si="11"/>
        <v>12100000</v>
      </c>
      <c r="L23" s="61">
        <f t="shared" si="12"/>
        <v>12100000</v>
      </c>
      <c r="M23" s="61">
        <f t="shared" si="13"/>
        <v>12100000</v>
      </c>
      <c r="N23" s="61">
        <f t="shared" si="14"/>
        <v>12100000</v>
      </c>
      <c r="O23" s="61">
        <f t="shared" si="15"/>
        <v>12100000</v>
      </c>
      <c r="P23" s="61">
        <f t="shared" si="16"/>
        <v>12100000</v>
      </c>
      <c r="Q23" s="61">
        <f t="shared" si="17"/>
        <v>12100000</v>
      </c>
      <c r="R23" s="61">
        <f t="shared" si="18"/>
        <v>12100000</v>
      </c>
    </row>
    <row r="24" spans="2:19" x14ac:dyDescent="0.25">
      <c r="B24" s="163">
        <v>7</v>
      </c>
      <c r="C24" s="169" t="s">
        <v>82</v>
      </c>
      <c r="D24" s="166">
        <v>1</v>
      </c>
      <c r="E24" s="166" t="s">
        <v>59</v>
      </c>
      <c r="F24" s="168">
        <v>10000000</v>
      </c>
      <c r="G24" s="9"/>
      <c r="H24" s="101"/>
      <c r="I24" s="104">
        <v>1</v>
      </c>
      <c r="J24" s="104">
        <v>1</v>
      </c>
      <c r="K24" s="104">
        <v>1</v>
      </c>
      <c r="L24" s="104">
        <v>1</v>
      </c>
      <c r="M24" s="104">
        <v>1</v>
      </c>
      <c r="N24" s="104">
        <v>1</v>
      </c>
      <c r="O24" s="104">
        <v>1</v>
      </c>
      <c r="P24" s="104">
        <v>1</v>
      </c>
      <c r="Q24" s="104">
        <v>1</v>
      </c>
      <c r="R24" s="104">
        <v>1</v>
      </c>
    </row>
    <row r="25" spans="2:19" ht="10.5" customHeight="1" x14ac:dyDescent="0.25">
      <c r="B25" s="163"/>
      <c r="C25" s="169"/>
      <c r="D25" s="167"/>
      <c r="E25" s="167"/>
      <c r="F25" s="168"/>
      <c r="G25" s="9"/>
      <c r="H25" s="101"/>
      <c r="I25" s="61">
        <f>F24/10</f>
        <v>1000000</v>
      </c>
      <c r="J25" s="61">
        <f t="shared" si="10"/>
        <v>1000000</v>
      </c>
      <c r="K25" s="61">
        <f t="shared" si="11"/>
        <v>1000000</v>
      </c>
      <c r="L25" s="61">
        <f t="shared" si="12"/>
        <v>1000000</v>
      </c>
      <c r="M25" s="61">
        <f t="shared" si="13"/>
        <v>1000000</v>
      </c>
      <c r="N25" s="61">
        <f t="shared" si="14"/>
        <v>1000000</v>
      </c>
      <c r="O25" s="61">
        <f t="shared" si="15"/>
        <v>1000000</v>
      </c>
      <c r="P25" s="61">
        <f t="shared" si="16"/>
        <v>1000000</v>
      </c>
      <c r="Q25" s="61">
        <f t="shared" si="17"/>
        <v>1000000</v>
      </c>
      <c r="R25" s="61">
        <f t="shared" si="18"/>
        <v>1000000</v>
      </c>
    </row>
    <row r="26" spans="2:19" ht="17.25" customHeight="1" x14ac:dyDescent="0.25">
      <c r="B26" s="161" t="s">
        <v>10</v>
      </c>
      <c r="C26" s="161"/>
      <c r="D26" s="161"/>
      <c r="E26" s="161"/>
      <c r="F26" s="161"/>
      <c r="G26" s="162">
        <f>SUM(F10:F25)</f>
        <v>304800000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2:19" s="10" customFormat="1" ht="30" customHeight="1" x14ac:dyDescent="0.25">
      <c r="B27" s="160" t="s">
        <v>90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2:19" s="6" customFormat="1" x14ac:dyDescent="0.2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58"/>
    </row>
    <row r="29" spans="2:19" s="42" customFormat="1" ht="15" customHeight="1" x14ac:dyDescent="0.2">
      <c r="B29" s="59" t="s">
        <v>2</v>
      </c>
      <c r="C29" s="49" t="s">
        <v>4</v>
      </c>
      <c r="D29" s="102" t="s">
        <v>0</v>
      </c>
      <c r="E29" s="102" t="s">
        <v>18</v>
      </c>
      <c r="F29" s="49" t="s">
        <v>9</v>
      </c>
      <c r="G29" s="49" t="s">
        <v>60</v>
      </c>
      <c r="H29" s="49" t="s">
        <v>61</v>
      </c>
      <c r="I29" s="49" t="s">
        <v>62</v>
      </c>
      <c r="J29" s="49" t="s">
        <v>63</v>
      </c>
      <c r="K29" s="49" t="s">
        <v>64</v>
      </c>
      <c r="L29" s="49" t="s">
        <v>65</v>
      </c>
      <c r="M29" s="49" t="s">
        <v>66</v>
      </c>
      <c r="N29" s="49" t="s">
        <v>67</v>
      </c>
      <c r="O29" s="49" t="s">
        <v>68</v>
      </c>
      <c r="P29" s="49" t="s">
        <v>69</v>
      </c>
      <c r="Q29" s="49" t="s">
        <v>70</v>
      </c>
      <c r="R29" s="49" t="s">
        <v>71</v>
      </c>
    </row>
    <row r="30" spans="2:19" x14ac:dyDescent="0.25">
      <c r="B30" s="163">
        <v>8</v>
      </c>
      <c r="C30" s="169" t="s">
        <v>55</v>
      </c>
      <c r="D30" s="166">
        <v>1</v>
      </c>
      <c r="E30" s="166" t="s">
        <v>58</v>
      </c>
      <c r="F30" s="168">
        <v>38500000</v>
      </c>
      <c r="G30" s="9"/>
      <c r="H30" s="104">
        <v>1</v>
      </c>
      <c r="I30" s="104">
        <v>1</v>
      </c>
      <c r="J30" s="104">
        <v>1</v>
      </c>
      <c r="K30" s="104">
        <v>1</v>
      </c>
      <c r="L30" s="104">
        <v>1</v>
      </c>
      <c r="M30" s="104">
        <v>1</v>
      </c>
      <c r="N30" s="104">
        <v>1</v>
      </c>
      <c r="O30" s="104">
        <v>1</v>
      </c>
      <c r="P30" s="104">
        <v>1</v>
      </c>
      <c r="Q30" s="104">
        <v>1</v>
      </c>
      <c r="R30" s="104">
        <v>1</v>
      </c>
    </row>
    <row r="31" spans="2:19" ht="18" customHeight="1" x14ac:dyDescent="0.25">
      <c r="B31" s="163"/>
      <c r="C31" s="169"/>
      <c r="D31" s="167"/>
      <c r="E31" s="167"/>
      <c r="F31" s="168"/>
      <c r="G31" s="9"/>
      <c r="H31" s="61">
        <f>F30/11</f>
        <v>3500000</v>
      </c>
      <c r="I31" s="61">
        <f>H31</f>
        <v>3500000</v>
      </c>
      <c r="J31" s="61">
        <f t="shared" ref="J31" si="19">I31</f>
        <v>3500000</v>
      </c>
      <c r="K31" s="61">
        <f t="shared" ref="K31" si="20">J31</f>
        <v>3500000</v>
      </c>
      <c r="L31" s="61">
        <f t="shared" ref="L31" si="21">K31</f>
        <v>3500000</v>
      </c>
      <c r="M31" s="61">
        <f t="shared" ref="M31" si="22">L31</f>
        <v>3500000</v>
      </c>
      <c r="N31" s="61">
        <f t="shared" ref="N31" si="23">M31</f>
        <v>3500000</v>
      </c>
      <c r="O31" s="61">
        <f t="shared" ref="O31" si="24">N31</f>
        <v>3500000</v>
      </c>
      <c r="P31" s="61">
        <f t="shared" ref="P31" si="25">O31</f>
        <v>3500000</v>
      </c>
      <c r="Q31" s="61">
        <f t="shared" ref="Q31" si="26">P31</f>
        <v>3500000</v>
      </c>
      <c r="R31" s="61">
        <f t="shared" ref="R31" si="27">Q31</f>
        <v>3500000</v>
      </c>
    </row>
    <row r="32" spans="2:19" ht="17.25" customHeight="1" x14ac:dyDescent="0.25">
      <c r="B32" s="161" t="s">
        <v>10</v>
      </c>
      <c r="C32" s="161"/>
      <c r="D32" s="161"/>
      <c r="E32" s="161"/>
      <c r="F32" s="161"/>
      <c r="G32" s="162">
        <f>SUM(F30)</f>
        <v>38500000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2:18" ht="16.5" customHeight="1" x14ac:dyDescent="0.25">
      <c r="B33" s="157" t="s">
        <v>50</v>
      </c>
      <c r="C33" s="157"/>
      <c r="D33" s="157"/>
      <c r="E33" s="157"/>
      <c r="F33" s="157"/>
      <c r="G33" s="158">
        <f>ROUND(SUM(G32+G26),0)</f>
        <v>343300000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2:18" ht="4.5" customHeight="1" x14ac:dyDescent="0.25"/>
    <row r="35" spans="2:18" ht="4.5" hidden="1" customHeight="1" x14ac:dyDescent="0.25">
      <c r="I35" s="110"/>
    </row>
    <row r="36" spans="2:18" ht="67.5" customHeight="1" x14ac:dyDescent="0.25"/>
    <row r="37" spans="2:18" s="1" customFormat="1" ht="15.75" x14ac:dyDescent="0.25">
      <c r="C37" s="32"/>
      <c r="D37" s="32"/>
      <c r="E37" s="32"/>
      <c r="F37" s="32"/>
      <c r="I37" s="36"/>
      <c r="J37" s="32"/>
      <c r="K37" s="31" t="s">
        <v>16</v>
      </c>
      <c r="M37" s="33"/>
      <c r="N37" s="34"/>
      <c r="O37" s="35"/>
    </row>
    <row r="38" spans="2:18" s="1" customFormat="1" x14ac:dyDescent="0.2">
      <c r="C38" s="36"/>
      <c r="D38" s="36"/>
      <c r="E38" s="36"/>
      <c r="F38" s="36"/>
      <c r="I38" s="36"/>
      <c r="J38" s="36"/>
      <c r="K38" s="37" t="s">
        <v>17</v>
      </c>
      <c r="M38" s="38"/>
      <c r="N38" s="34"/>
      <c r="O38" s="35"/>
    </row>
    <row r="39" spans="2:18" x14ac:dyDescent="0.25">
      <c r="B39" s="16" t="s">
        <v>29</v>
      </c>
      <c r="C39" s="39"/>
      <c r="D39" s="39"/>
      <c r="E39" s="39"/>
      <c r="F39" s="27"/>
      <c r="G39" s="27"/>
      <c r="H39" s="7"/>
      <c r="I39" s="7"/>
      <c r="J39" s="28"/>
      <c r="K39" s="29"/>
    </row>
    <row r="40" spans="2:18" s="1" customFormat="1" ht="12.75" customHeight="1" x14ac:dyDescent="0.2">
      <c r="B40" s="16" t="s">
        <v>30</v>
      </c>
      <c r="C40" s="39"/>
      <c r="D40" s="39"/>
      <c r="E40" s="39"/>
      <c r="F40" s="27"/>
      <c r="G40" s="27"/>
      <c r="H40" s="7"/>
      <c r="I40" s="7"/>
      <c r="J40" s="7"/>
      <c r="K40" s="30"/>
      <c r="N40" s="43"/>
      <c r="O40" s="44"/>
      <c r="P40" s="21"/>
      <c r="Q40" s="21"/>
    </row>
    <row r="41" spans="2:18" s="1" customFormat="1" ht="12.75" customHeight="1" x14ac:dyDescent="0.25">
      <c r="C41" s="10"/>
      <c r="D41" s="10"/>
      <c r="E41" s="10"/>
      <c r="F41" s="4"/>
      <c r="G41" s="4"/>
      <c r="N41" s="45"/>
      <c r="O41" s="22"/>
    </row>
    <row r="42" spans="2:18" s="1" customFormat="1" ht="12.75" customHeight="1" x14ac:dyDescent="0.25">
      <c r="C42" s="10"/>
      <c r="D42" s="10"/>
      <c r="E42" s="10"/>
      <c r="F42" s="4"/>
      <c r="G42" s="4"/>
      <c r="N42" s="45"/>
      <c r="O42" s="22"/>
    </row>
  </sheetData>
  <mergeCells count="57">
    <mergeCell ref="B27:R27"/>
    <mergeCell ref="B28:R28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D18:D19"/>
    <mergeCell ref="E18:E19"/>
    <mergeCell ref="F18:F19"/>
    <mergeCell ref="B20:B21"/>
    <mergeCell ref="C20:C21"/>
    <mergeCell ref="D20:D21"/>
    <mergeCell ref="E20:E21"/>
    <mergeCell ref="F20:F21"/>
    <mergeCell ref="C30:C31"/>
    <mergeCell ref="D30:D31"/>
    <mergeCell ref="E30:E31"/>
    <mergeCell ref="F30:F31"/>
    <mergeCell ref="B12:B13"/>
    <mergeCell ref="C12:C13"/>
    <mergeCell ref="D12:D13"/>
    <mergeCell ref="E12:E13"/>
    <mergeCell ref="F12:F13"/>
    <mergeCell ref="B16:B17"/>
    <mergeCell ref="C16:C17"/>
    <mergeCell ref="D16:D17"/>
    <mergeCell ref="E16:E17"/>
    <mergeCell ref="F16:F17"/>
    <mergeCell ref="B18:B19"/>
    <mergeCell ref="C18:C19"/>
    <mergeCell ref="B33:F33"/>
    <mergeCell ref="G33:R33"/>
    <mergeCell ref="B6:R6"/>
    <mergeCell ref="B7:R7"/>
    <mergeCell ref="B32:F32"/>
    <mergeCell ref="G32:R32"/>
    <mergeCell ref="B14:R14"/>
    <mergeCell ref="B8:R8"/>
    <mergeCell ref="B26:F26"/>
    <mergeCell ref="G26:R26"/>
    <mergeCell ref="B10:B11"/>
    <mergeCell ref="C10:C11"/>
    <mergeCell ref="D10:D11"/>
    <mergeCell ref="E10:E11"/>
    <mergeCell ref="F10:F11"/>
    <mergeCell ref="B30:B31"/>
    <mergeCell ref="B1:R1"/>
    <mergeCell ref="B2:R2"/>
    <mergeCell ref="B3:R3"/>
    <mergeCell ref="B4:R4"/>
    <mergeCell ref="B5:R5"/>
  </mergeCells>
  <pageMargins left="0.51181102362204722" right="0.9055118110236221" top="0.74803149606299213" bottom="0.74803149606299213" header="0.31496062992125984" footer="0.31496062992125984"/>
  <pageSetup paperSize="5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42"/>
  <sheetViews>
    <sheetView topLeftCell="A25" zoomScaleNormal="100" workbookViewId="0">
      <selection activeCell="A36" sqref="A36:XFD36"/>
    </sheetView>
  </sheetViews>
  <sheetFormatPr baseColWidth="10" defaultRowHeight="15" x14ac:dyDescent="0.25"/>
  <cols>
    <col min="1" max="1" width="17.140625" style="4" customWidth="1"/>
    <col min="2" max="2" width="4.5703125" style="4" customWidth="1"/>
    <col min="3" max="3" width="44.42578125" style="4" customWidth="1"/>
    <col min="4" max="4" width="8.85546875" style="4" customWidth="1"/>
    <col min="5" max="5" width="8.140625" style="4" customWidth="1"/>
    <col min="6" max="6" width="10.85546875" style="4" customWidth="1"/>
    <col min="7" max="7" width="6.5703125" style="4" customWidth="1"/>
    <col min="8" max="18" width="10" style="4" customWidth="1"/>
    <col min="19" max="237" width="11.42578125" style="4"/>
    <col min="238" max="238" width="4.5703125" style="4" customWidth="1"/>
    <col min="239" max="239" width="46.5703125" style="4" customWidth="1"/>
    <col min="240" max="240" width="10.5703125" style="4" customWidth="1"/>
    <col min="241" max="241" width="8" style="4" customWidth="1"/>
    <col min="242" max="242" width="10.5703125" style="4" customWidth="1"/>
    <col min="243" max="249" width="8" style="4" customWidth="1"/>
    <col min="250" max="250" width="10" style="4" customWidth="1"/>
    <col min="251" max="252" width="8" style="4" customWidth="1"/>
    <col min="253" max="493" width="11.42578125" style="4"/>
    <col min="494" max="494" width="4.5703125" style="4" customWidth="1"/>
    <col min="495" max="495" width="46.5703125" style="4" customWidth="1"/>
    <col min="496" max="496" width="10.5703125" style="4" customWidth="1"/>
    <col min="497" max="497" width="8" style="4" customWidth="1"/>
    <col min="498" max="498" width="10.5703125" style="4" customWidth="1"/>
    <col min="499" max="505" width="8" style="4" customWidth="1"/>
    <col min="506" max="506" width="10" style="4" customWidth="1"/>
    <col min="507" max="508" width="8" style="4" customWidth="1"/>
    <col min="509" max="749" width="11.42578125" style="4"/>
    <col min="750" max="750" width="4.5703125" style="4" customWidth="1"/>
    <col min="751" max="751" width="46.5703125" style="4" customWidth="1"/>
    <col min="752" max="752" width="10.5703125" style="4" customWidth="1"/>
    <col min="753" max="753" width="8" style="4" customWidth="1"/>
    <col min="754" max="754" width="10.5703125" style="4" customWidth="1"/>
    <col min="755" max="761" width="8" style="4" customWidth="1"/>
    <col min="762" max="762" width="10" style="4" customWidth="1"/>
    <col min="763" max="764" width="8" style="4" customWidth="1"/>
    <col min="765" max="1005" width="11.42578125" style="4"/>
    <col min="1006" max="1006" width="4.5703125" style="4" customWidth="1"/>
    <col min="1007" max="1007" width="46.5703125" style="4" customWidth="1"/>
    <col min="1008" max="1008" width="10.5703125" style="4" customWidth="1"/>
    <col min="1009" max="1009" width="8" style="4" customWidth="1"/>
    <col min="1010" max="1010" width="10.5703125" style="4" customWidth="1"/>
    <col min="1011" max="1017" width="8" style="4" customWidth="1"/>
    <col min="1018" max="1018" width="10" style="4" customWidth="1"/>
    <col min="1019" max="1020" width="8" style="4" customWidth="1"/>
    <col min="1021" max="1261" width="11.42578125" style="4"/>
    <col min="1262" max="1262" width="4.5703125" style="4" customWidth="1"/>
    <col min="1263" max="1263" width="46.5703125" style="4" customWidth="1"/>
    <col min="1264" max="1264" width="10.5703125" style="4" customWidth="1"/>
    <col min="1265" max="1265" width="8" style="4" customWidth="1"/>
    <col min="1266" max="1266" width="10.5703125" style="4" customWidth="1"/>
    <col min="1267" max="1273" width="8" style="4" customWidth="1"/>
    <col min="1274" max="1274" width="10" style="4" customWidth="1"/>
    <col min="1275" max="1276" width="8" style="4" customWidth="1"/>
    <col min="1277" max="1517" width="11.42578125" style="4"/>
    <col min="1518" max="1518" width="4.5703125" style="4" customWidth="1"/>
    <col min="1519" max="1519" width="46.5703125" style="4" customWidth="1"/>
    <col min="1520" max="1520" width="10.5703125" style="4" customWidth="1"/>
    <col min="1521" max="1521" width="8" style="4" customWidth="1"/>
    <col min="1522" max="1522" width="10.5703125" style="4" customWidth="1"/>
    <col min="1523" max="1529" width="8" style="4" customWidth="1"/>
    <col min="1530" max="1530" width="10" style="4" customWidth="1"/>
    <col min="1531" max="1532" width="8" style="4" customWidth="1"/>
    <col min="1533" max="1773" width="11.42578125" style="4"/>
    <col min="1774" max="1774" width="4.5703125" style="4" customWidth="1"/>
    <col min="1775" max="1775" width="46.5703125" style="4" customWidth="1"/>
    <col min="1776" max="1776" width="10.5703125" style="4" customWidth="1"/>
    <col min="1777" max="1777" width="8" style="4" customWidth="1"/>
    <col min="1778" max="1778" width="10.5703125" style="4" customWidth="1"/>
    <col min="1779" max="1785" width="8" style="4" customWidth="1"/>
    <col min="1786" max="1786" width="10" style="4" customWidth="1"/>
    <col min="1787" max="1788" width="8" style="4" customWidth="1"/>
    <col min="1789" max="2029" width="11.42578125" style="4"/>
    <col min="2030" max="2030" width="4.5703125" style="4" customWidth="1"/>
    <col min="2031" max="2031" width="46.5703125" style="4" customWidth="1"/>
    <col min="2032" max="2032" width="10.5703125" style="4" customWidth="1"/>
    <col min="2033" max="2033" width="8" style="4" customWidth="1"/>
    <col min="2034" max="2034" width="10.5703125" style="4" customWidth="1"/>
    <col min="2035" max="2041" width="8" style="4" customWidth="1"/>
    <col min="2042" max="2042" width="10" style="4" customWidth="1"/>
    <col min="2043" max="2044" width="8" style="4" customWidth="1"/>
    <col min="2045" max="2285" width="11.42578125" style="4"/>
    <col min="2286" max="2286" width="4.5703125" style="4" customWidth="1"/>
    <col min="2287" max="2287" width="46.5703125" style="4" customWidth="1"/>
    <col min="2288" max="2288" width="10.5703125" style="4" customWidth="1"/>
    <col min="2289" max="2289" width="8" style="4" customWidth="1"/>
    <col min="2290" max="2290" width="10.5703125" style="4" customWidth="1"/>
    <col min="2291" max="2297" width="8" style="4" customWidth="1"/>
    <col min="2298" max="2298" width="10" style="4" customWidth="1"/>
    <col min="2299" max="2300" width="8" style="4" customWidth="1"/>
    <col min="2301" max="2541" width="11.42578125" style="4"/>
    <col min="2542" max="2542" width="4.5703125" style="4" customWidth="1"/>
    <col min="2543" max="2543" width="46.5703125" style="4" customWidth="1"/>
    <col min="2544" max="2544" width="10.5703125" style="4" customWidth="1"/>
    <col min="2545" max="2545" width="8" style="4" customWidth="1"/>
    <col min="2546" max="2546" width="10.5703125" style="4" customWidth="1"/>
    <col min="2547" max="2553" width="8" style="4" customWidth="1"/>
    <col min="2554" max="2554" width="10" style="4" customWidth="1"/>
    <col min="2555" max="2556" width="8" style="4" customWidth="1"/>
    <col min="2557" max="2797" width="11.42578125" style="4"/>
    <col min="2798" max="2798" width="4.5703125" style="4" customWidth="1"/>
    <col min="2799" max="2799" width="46.5703125" style="4" customWidth="1"/>
    <col min="2800" max="2800" width="10.5703125" style="4" customWidth="1"/>
    <col min="2801" max="2801" width="8" style="4" customWidth="1"/>
    <col min="2802" max="2802" width="10.5703125" style="4" customWidth="1"/>
    <col min="2803" max="2809" width="8" style="4" customWidth="1"/>
    <col min="2810" max="2810" width="10" style="4" customWidth="1"/>
    <col min="2811" max="2812" width="8" style="4" customWidth="1"/>
    <col min="2813" max="3053" width="11.42578125" style="4"/>
    <col min="3054" max="3054" width="4.5703125" style="4" customWidth="1"/>
    <col min="3055" max="3055" width="46.5703125" style="4" customWidth="1"/>
    <col min="3056" max="3056" width="10.5703125" style="4" customWidth="1"/>
    <col min="3057" max="3057" width="8" style="4" customWidth="1"/>
    <col min="3058" max="3058" width="10.5703125" style="4" customWidth="1"/>
    <col min="3059" max="3065" width="8" style="4" customWidth="1"/>
    <col min="3066" max="3066" width="10" style="4" customWidth="1"/>
    <col min="3067" max="3068" width="8" style="4" customWidth="1"/>
    <col min="3069" max="3309" width="11.42578125" style="4"/>
    <col min="3310" max="3310" width="4.5703125" style="4" customWidth="1"/>
    <col min="3311" max="3311" width="46.5703125" style="4" customWidth="1"/>
    <col min="3312" max="3312" width="10.5703125" style="4" customWidth="1"/>
    <col min="3313" max="3313" width="8" style="4" customWidth="1"/>
    <col min="3314" max="3314" width="10.5703125" style="4" customWidth="1"/>
    <col min="3315" max="3321" width="8" style="4" customWidth="1"/>
    <col min="3322" max="3322" width="10" style="4" customWidth="1"/>
    <col min="3323" max="3324" width="8" style="4" customWidth="1"/>
    <col min="3325" max="3565" width="11.42578125" style="4"/>
    <col min="3566" max="3566" width="4.5703125" style="4" customWidth="1"/>
    <col min="3567" max="3567" width="46.5703125" style="4" customWidth="1"/>
    <col min="3568" max="3568" width="10.5703125" style="4" customWidth="1"/>
    <col min="3569" max="3569" width="8" style="4" customWidth="1"/>
    <col min="3570" max="3570" width="10.5703125" style="4" customWidth="1"/>
    <col min="3571" max="3577" width="8" style="4" customWidth="1"/>
    <col min="3578" max="3578" width="10" style="4" customWidth="1"/>
    <col min="3579" max="3580" width="8" style="4" customWidth="1"/>
    <col min="3581" max="3821" width="11.42578125" style="4"/>
    <col min="3822" max="3822" width="4.5703125" style="4" customWidth="1"/>
    <col min="3823" max="3823" width="46.5703125" style="4" customWidth="1"/>
    <col min="3824" max="3824" width="10.5703125" style="4" customWidth="1"/>
    <col min="3825" max="3825" width="8" style="4" customWidth="1"/>
    <col min="3826" max="3826" width="10.5703125" style="4" customWidth="1"/>
    <col min="3827" max="3833" width="8" style="4" customWidth="1"/>
    <col min="3834" max="3834" width="10" style="4" customWidth="1"/>
    <col min="3835" max="3836" width="8" style="4" customWidth="1"/>
    <col min="3837" max="4077" width="11.42578125" style="4"/>
    <col min="4078" max="4078" width="4.5703125" style="4" customWidth="1"/>
    <col min="4079" max="4079" width="46.5703125" style="4" customWidth="1"/>
    <col min="4080" max="4080" width="10.5703125" style="4" customWidth="1"/>
    <col min="4081" max="4081" width="8" style="4" customWidth="1"/>
    <col min="4082" max="4082" width="10.5703125" style="4" customWidth="1"/>
    <col min="4083" max="4089" width="8" style="4" customWidth="1"/>
    <col min="4090" max="4090" width="10" style="4" customWidth="1"/>
    <col min="4091" max="4092" width="8" style="4" customWidth="1"/>
    <col min="4093" max="4333" width="11.42578125" style="4"/>
    <col min="4334" max="4334" width="4.5703125" style="4" customWidth="1"/>
    <col min="4335" max="4335" width="46.5703125" style="4" customWidth="1"/>
    <col min="4336" max="4336" width="10.5703125" style="4" customWidth="1"/>
    <col min="4337" max="4337" width="8" style="4" customWidth="1"/>
    <col min="4338" max="4338" width="10.5703125" style="4" customWidth="1"/>
    <col min="4339" max="4345" width="8" style="4" customWidth="1"/>
    <col min="4346" max="4346" width="10" style="4" customWidth="1"/>
    <col min="4347" max="4348" width="8" style="4" customWidth="1"/>
    <col min="4349" max="4589" width="11.42578125" style="4"/>
    <col min="4590" max="4590" width="4.5703125" style="4" customWidth="1"/>
    <col min="4591" max="4591" width="46.5703125" style="4" customWidth="1"/>
    <col min="4592" max="4592" width="10.5703125" style="4" customWidth="1"/>
    <col min="4593" max="4593" width="8" style="4" customWidth="1"/>
    <col min="4594" max="4594" width="10.5703125" style="4" customWidth="1"/>
    <col min="4595" max="4601" width="8" style="4" customWidth="1"/>
    <col min="4602" max="4602" width="10" style="4" customWidth="1"/>
    <col min="4603" max="4604" width="8" style="4" customWidth="1"/>
    <col min="4605" max="4845" width="11.42578125" style="4"/>
    <col min="4846" max="4846" width="4.5703125" style="4" customWidth="1"/>
    <col min="4847" max="4847" width="46.5703125" style="4" customWidth="1"/>
    <col min="4848" max="4848" width="10.5703125" style="4" customWidth="1"/>
    <col min="4849" max="4849" width="8" style="4" customWidth="1"/>
    <col min="4850" max="4850" width="10.5703125" style="4" customWidth="1"/>
    <col min="4851" max="4857" width="8" style="4" customWidth="1"/>
    <col min="4858" max="4858" width="10" style="4" customWidth="1"/>
    <col min="4859" max="4860" width="8" style="4" customWidth="1"/>
    <col min="4861" max="5101" width="11.42578125" style="4"/>
    <col min="5102" max="5102" width="4.5703125" style="4" customWidth="1"/>
    <col min="5103" max="5103" width="46.5703125" style="4" customWidth="1"/>
    <col min="5104" max="5104" width="10.5703125" style="4" customWidth="1"/>
    <col min="5105" max="5105" width="8" style="4" customWidth="1"/>
    <col min="5106" max="5106" width="10.5703125" style="4" customWidth="1"/>
    <col min="5107" max="5113" width="8" style="4" customWidth="1"/>
    <col min="5114" max="5114" width="10" style="4" customWidth="1"/>
    <col min="5115" max="5116" width="8" style="4" customWidth="1"/>
    <col min="5117" max="5357" width="11.42578125" style="4"/>
    <col min="5358" max="5358" width="4.5703125" style="4" customWidth="1"/>
    <col min="5359" max="5359" width="46.5703125" style="4" customWidth="1"/>
    <col min="5360" max="5360" width="10.5703125" style="4" customWidth="1"/>
    <col min="5361" max="5361" width="8" style="4" customWidth="1"/>
    <col min="5362" max="5362" width="10.5703125" style="4" customWidth="1"/>
    <col min="5363" max="5369" width="8" style="4" customWidth="1"/>
    <col min="5370" max="5370" width="10" style="4" customWidth="1"/>
    <col min="5371" max="5372" width="8" style="4" customWidth="1"/>
    <col min="5373" max="5613" width="11.42578125" style="4"/>
    <col min="5614" max="5614" width="4.5703125" style="4" customWidth="1"/>
    <col min="5615" max="5615" width="46.5703125" style="4" customWidth="1"/>
    <col min="5616" max="5616" width="10.5703125" style="4" customWidth="1"/>
    <col min="5617" max="5617" width="8" style="4" customWidth="1"/>
    <col min="5618" max="5618" width="10.5703125" style="4" customWidth="1"/>
    <col min="5619" max="5625" width="8" style="4" customWidth="1"/>
    <col min="5626" max="5626" width="10" style="4" customWidth="1"/>
    <col min="5627" max="5628" width="8" style="4" customWidth="1"/>
    <col min="5629" max="5869" width="11.42578125" style="4"/>
    <col min="5870" max="5870" width="4.5703125" style="4" customWidth="1"/>
    <col min="5871" max="5871" width="46.5703125" style="4" customWidth="1"/>
    <col min="5872" max="5872" width="10.5703125" style="4" customWidth="1"/>
    <col min="5873" max="5873" width="8" style="4" customWidth="1"/>
    <col min="5874" max="5874" width="10.5703125" style="4" customWidth="1"/>
    <col min="5875" max="5881" width="8" style="4" customWidth="1"/>
    <col min="5882" max="5882" width="10" style="4" customWidth="1"/>
    <col min="5883" max="5884" width="8" style="4" customWidth="1"/>
    <col min="5885" max="6125" width="11.42578125" style="4"/>
    <col min="6126" max="6126" width="4.5703125" style="4" customWidth="1"/>
    <col min="6127" max="6127" width="46.5703125" style="4" customWidth="1"/>
    <col min="6128" max="6128" width="10.5703125" style="4" customWidth="1"/>
    <col min="6129" max="6129" width="8" style="4" customWidth="1"/>
    <col min="6130" max="6130" width="10.5703125" style="4" customWidth="1"/>
    <col min="6131" max="6137" width="8" style="4" customWidth="1"/>
    <col min="6138" max="6138" width="10" style="4" customWidth="1"/>
    <col min="6139" max="6140" width="8" style="4" customWidth="1"/>
    <col min="6141" max="6381" width="11.42578125" style="4"/>
    <col min="6382" max="6382" width="4.5703125" style="4" customWidth="1"/>
    <col min="6383" max="6383" width="46.5703125" style="4" customWidth="1"/>
    <col min="6384" max="6384" width="10.5703125" style="4" customWidth="1"/>
    <col min="6385" max="6385" width="8" style="4" customWidth="1"/>
    <col min="6386" max="6386" width="10.5703125" style="4" customWidth="1"/>
    <col min="6387" max="6393" width="8" style="4" customWidth="1"/>
    <col min="6394" max="6394" width="10" style="4" customWidth="1"/>
    <col min="6395" max="6396" width="8" style="4" customWidth="1"/>
    <col min="6397" max="6637" width="11.42578125" style="4"/>
    <col min="6638" max="6638" width="4.5703125" style="4" customWidth="1"/>
    <col min="6639" max="6639" width="46.5703125" style="4" customWidth="1"/>
    <col min="6640" max="6640" width="10.5703125" style="4" customWidth="1"/>
    <col min="6641" max="6641" width="8" style="4" customWidth="1"/>
    <col min="6642" max="6642" width="10.5703125" style="4" customWidth="1"/>
    <col min="6643" max="6649" width="8" style="4" customWidth="1"/>
    <col min="6650" max="6650" width="10" style="4" customWidth="1"/>
    <col min="6651" max="6652" width="8" style="4" customWidth="1"/>
    <col min="6653" max="6893" width="11.42578125" style="4"/>
    <col min="6894" max="6894" width="4.5703125" style="4" customWidth="1"/>
    <col min="6895" max="6895" width="46.5703125" style="4" customWidth="1"/>
    <col min="6896" max="6896" width="10.5703125" style="4" customWidth="1"/>
    <col min="6897" max="6897" width="8" style="4" customWidth="1"/>
    <col min="6898" max="6898" width="10.5703125" style="4" customWidth="1"/>
    <col min="6899" max="6905" width="8" style="4" customWidth="1"/>
    <col min="6906" max="6906" width="10" style="4" customWidth="1"/>
    <col min="6907" max="6908" width="8" style="4" customWidth="1"/>
    <col min="6909" max="7149" width="11.42578125" style="4"/>
    <col min="7150" max="7150" width="4.5703125" style="4" customWidth="1"/>
    <col min="7151" max="7151" width="46.5703125" style="4" customWidth="1"/>
    <col min="7152" max="7152" width="10.5703125" style="4" customWidth="1"/>
    <col min="7153" max="7153" width="8" style="4" customWidth="1"/>
    <col min="7154" max="7154" width="10.5703125" style="4" customWidth="1"/>
    <col min="7155" max="7161" width="8" style="4" customWidth="1"/>
    <col min="7162" max="7162" width="10" style="4" customWidth="1"/>
    <col min="7163" max="7164" width="8" style="4" customWidth="1"/>
    <col min="7165" max="7405" width="11.42578125" style="4"/>
    <col min="7406" max="7406" width="4.5703125" style="4" customWidth="1"/>
    <col min="7407" max="7407" width="46.5703125" style="4" customWidth="1"/>
    <col min="7408" max="7408" width="10.5703125" style="4" customWidth="1"/>
    <col min="7409" max="7409" width="8" style="4" customWidth="1"/>
    <col min="7410" max="7410" width="10.5703125" style="4" customWidth="1"/>
    <col min="7411" max="7417" width="8" style="4" customWidth="1"/>
    <col min="7418" max="7418" width="10" style="4" customWidth="1"/>
    <col min="7419" max="7420" width="8" style="4" customWidth="1"/>
    <col min="7421" max="7661" width="11.42578125" style="4"/>
    <col min="7662" max="7662" width="4.5703125" style="4" customWidth="1"/>
    <col min="7663" max="7663" width="46.5703125" style="4" customWidth="1"/>
    <col min="7664" max="7664" width="10.5703125" style="4" customWidth="1"/>
    <col min="7665" max="7665" width="8" style="4" customWidth="1"/>
    <col min="7666" max="7666" width="10.5703125" style="4" customWidth="1"/>
    <col min="7667" max="7673" width="8" style="4" customWidth="1"/>
    <col min="7674" max="7674" width="10" style="4" customWidth="1"/>
    <col min="7675" max="7676" width="8" style="4" customWidth="1"/>
    <col min="7677" max="7917" width="11.42578125" style="4"/>
    <col min="7918" max="7918" width="4.5703125" style="4" customWidth="1"/>
    <col min="7919" max="7919" width="46.5703125" style="4" customWidth="1"/>
    <col min="7920" max="7920" width="10.5703125" style="4" customWidth="1"/>
    <col min="7921" max="7921" width="8" style="4" customWidth="1"/>
    <col min="7922" max="7922" width="10.5703125" style="4" customWidth="1"/>
    <col min="7923" max="7929" width="8" style="4" customWidth="1"/>
    <col min="7930" max="7930" width="10" style="4" customWidth="1"/>
    <col min="7931" max="7932" width="8" style="4" customWidth="1"/>
    <col min="7933" max="8173" width="11.42578125" style="4"/>
    <col min="8174" max="8174" width="4.5703125" style="4" customWidth="1"/>
    <col min="8175" max="8175" width="46.5703125" style="4" customWidth="1"/>
    <col min="8176" max="8176" width="10.5703125" style="4" customWidth="1"/>
    <col min="8177" max="8177" width="8" style="4" customWidth="1"/>
    <col min="8178" max="8178" width="10.5703125" style="4" customWidth="1"/>
    <col min="8179" max="8185" width="8" style="4" customWidth="1"/>
    <col min="8186" max="8186" width="10" style="4" customWidth="1"/>
    <col min="8187" max="8188" width="8" style="4" customWidth="1"/>
    <col min="8189" max="8429" width="11.42578125" style="4"/>
    <col min="8430" max="8430" width="4.5703125" style="4" customWidth="1"/>
    <col min="8431" max="8431" width="46.5703125" style="4" customWidth="1"/>
    <col min="8432" max="8432" width="10.5703125" style="4" customWidth="1"/>
    <col min="8433" max="8433" width="8" style="4" customWidth="1"/>
    <col min="8434" max="8434" width="10.5703125" style="4" customWidth="1"/>
    <col min="8435" max="8441" width="8" style="4" customWidth="1"/>
    <col min="8442" max="8442" width="10" style="4" customWidth="1"/>
    <col min="8443" max="8444" width="8" style="4" customWidth="1"/>
    <col min="8445" max="8685" width="11.42578125" style="4"/>
    <col min="8686" max="8686" width="4.5703125" style="4" customWidth="1"/>
    <col min="8687" max="8687" width="46.5703125" style="4" customWidth="1"/>
    <col min="8688" max="8688" width="10.5703125" style="4" customWidth="1"/>
    <col min="8689" max="8689" width="8" style="4" customWidth="1"/>
    <col min="8690" max="8690" width="10.5703125" style="4" customWidth="1"/>
    <col min="8691" max="8697" width="8" style="4" customWidth="1"/>
    <col min="8698" max="8698" width="10" style="4" customWidth="1"/>
    <col min="8699" max="8700" width="8" style="4" customWidth="1"/>
    <col min="8701" max="8941" width="11.42578125" style="4"/>
    <col min="8942" max="8942" width="4.5703125" style="4" customWidth="1"/>
    <col min="8943" max="8943" width="46.5703125" style="4" customWidth="1"/>
    <col min="8944" max="8944" width="10.5703125" style="4" customWidth="1"/>
    <col min="8945" max="8945" width="8" style="4" customWidth="1"/>
    <col min="8946" max="8946" width="10.5703125" style="4" customWidth="1"/>
    <col min="8947" max="8953" width="8" style="4" customWidth="1"/>
    <col min="8954" max="8954" width="10" style="4" customWidth="1"/>
    <col min="8955" max="8956" width="8" style="4" customWidth="1"/>
    <col min="8957" max="9197" width="11.42578125" style="4"/>
    <col min="9198" max="9198" width="4.5703125" style="4" customWidth="1"/>
    <col min="9199" max="9199" width="46.5703125" style="4" customWidth="1"/>
    <col min="9200" max="9200" width="10.5703125" style="4" customWidth="1"/>
    <col min="9201" max="9201" width="8" style="4" customWidth="1"/>
    <col min="9202" max="9202" width="10.5703125" style="4" customWidth="1"/>
    <col min="9203" max="9209" width="8" style="4" customWidth="1"/>
    <col min="9210" max="9210" width="10" style="4" customWidth="1"/>
    <col min="9211" max="9212" width="8" style="4" customWidth="1"/>
    <col min="9213" max="9453" width="11.42578125" style="4"/>
    <col min="9454" max="9454" width="4.5703125" style="4" customWidth="1"/>
    <col min="9455" max="9455" width="46.5703125" style="4" customWidth="1"/>
    <col min="9456" max="9456" width="10.5703125" style="4" customWidth="1"/>
    <col min="9457" max="9457" width="8" style="4" customWidth="1"/>
    <col min="9458" max="9458" width="10.5703125" style="4" customWidth="1"/>
    <col min="9459" max="9465" width="8" style="4" customWidth="1"/>
    <col min="9466" max="9466" width="10" style="4" customWidth="1"/>
    <col min="9467" max="9468" width="8" style="4" customWidth="1"/>
    <col min="9469" max="9709" width="11.42578125" style="4"/>
    <col min="9710" max="9710" width="4.5703125" style="4" customWidth="1"/>
    <col min="9711" max="9711" width="46.5703125" style="4" customWidth="1"/>
    <col min="9712" max="9712" width="10.5703125" style="4" customWidth="1"/>
    <col min="9713" max="9713" width="8" style="4" customWidth="1"/>
    <col min="9714" max="9714" width="10.5703125" style="4" customWidth="1"/>
    <col min="9715" max="9721" width="8" style="4" customWidth="1"/>
    <col min="9722" max="9722" width="10" style="4" customWidth="1"/>
    <col min="9723" max="9724" width="8" style="4" customWidth="1"/>
    <col min="9725" max="9965" width="11.42578125" style="4"/>
    <col min="9966" max="9966" width="4.5703125" style="4" customWidth="1"/>
    <col min="9967" max="9967" width="46.5703125" style="4" customWidth="1"/>
    <col min="9968" max="9968" width="10.5703125" style="4" customWidth="1"/>
    <col min="9969" max="9969" width="8" style="4" customWidth="1"/>
    <col min="9970" max="9970" width="10.5703125" style="4" customWidth="1"/>
    <col min="9971" max="9977" width="8" style="4" customWidth="1"/>
    <col min="9978" max="9978" width="10" style="4" customWidth="1"/>
    <col min="9979" max="9980" width="8" style="4" customWidth="1"/>
    <col min="9981" max="10221" width="11.42578125" style="4"/>
    <col min="10222" max="10222" width="4.5703125" style="4" customWidth="1"/>
    <col min="10223" max="10223" width="46.5703125" style="4" customWidth="1"/>
    <col min="10224" max="10224" width="10.5703125" style="4" customWidth="1"/>
    <col min="10225" max="10225" width="8" style="4" customWidth="1"/>
    <col min="10226" max="10226" width="10.5703125" style="4" customWidth="1"/>
    <col min="10227" max="10233" width="8" style="4" customWidth="1"/>
    <col min="10234" max="10234" width="10" style="4" customWidth="1"/>
    <col min="10235" max="10236" width="8" style="4" customWidth="1"/>
    <col min="10237" max="10477" width="11.42578125" style="4"/>
    <col min="10478" max="10478" width="4.5703125" style="4" customWidth="1"/>
    <col min="10479" max="10479" width="46.5703125" style="4" customWidth="1"/>
    <col min="10480" max="10480" width="10.5703125" style="4" customWidth="1"/>
    <col min="10481" max="10481" width="8" style="4" customWidth="1"/>
    <col min="10482" max="10482" width="10.5703125" style="4" customWidth="1"/>
    <col min="10483" max="10489" width="8" style="4" customWidth="1"/>
    <col min="10490" max="10490" width="10" style="4" customWidth="1"/>
    <col min="10491" max="10492" width="8" style="4" customWidth="1"/>
    <col min="10493" max="10733" width="11.42578125" style="4"/>
    <col min="10734" max="10734" width="4.5703125" style="4" customWidth="1"/>
    <col min="10735" max="10735" width="46.5703125" style="4" customWidth="1"/>
    <col min="10736" max="10736" width="10.5703125" style="4" customWidth="1"/>
    <col min="10737" max="10737" width="8" style="4" customWidth="1"/>
    <col min="10738" max="10738" width="10.5703125" style="4" customWidth="1"/>
    <col min="10739" max="10745" width="8" style="4" customWidth="1"/>
    <col min="10746" max="10746" width="10" style="4" customWidth="1"/>
    <col min="10747" max="10748" width="8" style="4" customWidth="1"/>
    <col min="10749" max="10989" width="11.42578125" style="4"/>
    <col min="10990" max="10990" width="4.5703125" style="4" customWidth="1"/>
    <col min="10991" max="10991" width="46.5703125" style="4" customWidth="1"/>
    <col min="10992" max="10992" width="10.5703125" style="4" customWidth="1"/>
    <col min="10993" max="10993" width="8" style="4" customWidth="1"/>
    <col min="10994" max="10994" width="10.5703125" style="4" customWidth="1"/>
    <col min="10995" max="11001" width="8" style="4" customWidth="1"/>
    <col min="11002" max="11002" width="10" style="4" customWidth="1"/>
    <col min="11003" max="11004" width="8" style="4" customWidth="1"/>
    <col min="11005" max="11245" width="11.42578125" style="4"/>
    <col min="11246" max="11246" width="4.5703125" style="4" customWidth="1"/>
    <col min="11247" max="11247" width="46.5703125" style="4" customWidth="1"/>
    <col min="11248" max="11248" width="10.5703125" style="4" customWidth="1"/>
    <col min="11249" max="11249" width="8" style="4" customWidth="1"/>
    <col min="11250" max="11250" width="10.5703125" style="4" customWidth="1"/>
    <col min="11251" max="11257" width="8" style="4" customWidth="1"/>
    <col min="11258" max="11258" width="10" style="4" customWidth="1"/>
    <col min="11259" max="11260" width="8" style="4" customWidth="1"/>
    <col min="11261" max="11501" width="11.42578125" style="4"/>
    <col min="11502" max="11502" width="4.5703125" style="4" customWidth="1"/>
    <col min="11503" max="11503" width="46.5703125" style="4" customWidth="1"/>
    <col min="11504" max="11504" width="10.5703125" style="4" customWidth="1"/>
    <col min="11505" max="11505" width="8" style="4" customWidth="1"/>
    <col min="11506" max="11506" width="10.5703125" style="4" customWidth="1"/>
    <col min="11507" max="11513" width="8" style="4" customWidth="1"/>
    <col min="11514" max="11514" width="10" style="4" customWidth="1"/>
    <col min="11515" max="11516" width="8" style="4" customWidth="1"/>
    <col min="11517" max="11757" width="11.42578125" style="4"/>
    <col min="11758" max="11758" width="4.5703125" style="4" customWidth="1"/>
    <col min="11759" max="11759" width="46.5703125" style="4" customWidth="1"/>
    <col min="11760" max="11760" width="10.5703125" style="4" customWidth="1"/>
    <col min="11761" max="11761" width="8" style="4" customWidth="1"/>
    <col min="11762" max="11762" width="10.5703125" style="4" customWidth="1"/>
    <col min="11763" max="11769" width="8" style="4" customWidth="1"/>
    <col min="11770" max="11770" width="10" style="4" customWidth="1"/>
    <col min="11771" max="11772" width="8" style="4" customWidth="1"/>
    <col min="11773" max="12013" width="11.42578125" style="4"/>
    <col min="12014" max="12014" width="4.5703125" style="4" customWidth="1"/>
    <col min="12015" max="12015" width="46.5703125" style="4" customWidth="1"/>
    <col min="12016" max="12016" width="10.5703125" style="4" customWidth="1"/>
    <col min="12017" max="12017" width="8" style="4" customWidth="1"/>
    <col min="12018" max="12018" width="10.5703125" style="4" customWidth="1"/>
    <col min="12019" max="12025" width="8" style="4" customWidth="1"/>
    <col min="12026" max="12026" width="10" style="4" customWidth="1"/>
    <col min="12027" max="12028" width="8" style="4" customWidth="1"/>
    <col min="12029" max="12269" width="11.42578125" style="4"/>
    <col min="12270" max="12270" width="4.5703125" style="4" customWidth="1"/>
    <col min="12271" max="12271" width="46.5703125" style="4" customWidth="1"/>
    <col min="12272" max="12272" width="10.5703125" style="4" customWidth="1"/>
    <col min="12273" max="12273" width="8" style="4" customWidth="1"/>
    <col min="12274" max="12274" width="10.5703125" style="4" customWidth="1"/>
    <col min="12275" max="12281" width="8" style="4" customWidth="1"/>
    <col min="12282" max="12282" width="10" style="4" customWidth="1"/>
    <col min="12283" max="12284" width="8" style="4" customWidth="1"/>
    <col min="12285" max="12525" width="11.42578125" style="4"/>
    <col min="12526" max="12526" width="4.5703125" style="4" customWidth="1"/>
    <col min="12527" max="12527" width="46.5703125" style="4" customWidth="1"/>
    <col min="12528" max="12528" width="10.5703125" style="4" customWidth="1"/>
    <col min="12529" max="12529" width="8" style="4" customWidth="1"/>
    <col min="12530" max="12530" width="10.5703125" style="4" customWidth="1"/>
    <col min="12531" max="12537" width="8" style="4" customWidth="1"/>
    <col min="12538" max="12538" width="10" style="4" customWidth="1"/>
    <col min="12539" max="12540" width="8" style="4" customWidth="1"/>
    <col min="12541" max="12781" width="11.42578125" style="4"/>
    <col min="12782" max="12782" width="4.5703125" style="4" customWidth="1"/>
    <col min="12783" max="12783" width="46.5703125" style="4" customWidth="1"/>
    <col min="12784" max="12784" width="10.5703125" style="4" customWidth="1"/>
    <col min="12785" max="12785" width="8" style="4" customWidth="1"/>
    <col min="12786" max="12786" width="10.5703125" style="4" customWidth="1"/>
    <col min="12787" max="12793" width="8" style="4" customWidth="1"/>
    <col min="12794" max="12794" width="10" style="4" customWidth="1"/>
    <col min="12795" max="12796" width="8" style="4" customWidth="1"/>
    <col min="12797" max="13037" width="11.42578125" style="4"/>
    <col min="13038" max="13038" width="4.5703125" style="4" customWidth="1"/>
    <col min="13039" max="13039" width="46.5703125" style="4" customWidth="1"/>
    <col min="13040" max="13040" width="10.5703125" style="4" customWidth="1"/>
    <col min="13041" max="13041" width="8" style="4" customWidth="1"/>
    <col min="13042" max="13042" width="10.5703125" style="4" customWidth="1"/>
    <col min="13043" max="13049" width="8" style="4" customWidth="1"/>
    <col min="13050" max="13050" width="10" style="4" customWidth="1"/>
    <col min="13051" max="13052" width="8" style="4" customWidth="1"/>
    <col min="13053" max="13293" width="11.42578125" style="4"/>
    <col min="13294" max="13294" width="4.5703125" style="4" customWidth="1"/>
    <col min="13295" max="13295" width="46.5703125" style="4" customWidth="1"/>
    <col min="13296" max="13296" width="10.5703125" style="4" customWidth="1"/>
    <col min="13297" max="13297" width="8" style="4" customWidth="1"/>
    <col min="13298" max="13298" width="10.5703125" style="4" customWidth="1"/>
    <col min="13299" max="13305" width="8" style="4" customWidth="1"/>
    <col min="13306" max="13306" width="10" style="4" customWidth="1"/>
    <col min="13307" max="13308" width="8" style="4" customWidth="1"/>
    <col min="13309" max="13549" width="11.42578125" style="4"/>
    <col min="13550" max="13550" width="4.5703125" style="4" customWidth="1"/>
    <col min="13551" max="13551" width="46.5703125" style="4" customWidth="1"/>
    <col min="13552" max="13552" width="10.5703125" style="4" customWidth="1"/>
    <col min="13553" max="13553" width="8" style="4" customWidth="1"/>
    <col min="13554" max="13554" width="10.5703125" style="4" customWidth="1"/>
    <col min="13555" max="13561" width="8" style="4" customWidth="1"/>
    <col min="13562" max="13562" width="10" style="4" customWidth="1"/>
    <col min="13563" max="13564" width="8" style="4" customWidth="1"/>
    <col min="13565" max="13805" width="11.42578125" style="4"/>
    <col min="13806" max="13806" width="4.5703125" style="4" customWidth="1"/>
    <col min="13807" max="13807" width="46.5703125" style="4" customWidth="1"/>
    <col min="13808" max="13808" width="10.5703125" style="4" customWidth="1"/>
    <col min="13809" max="13809" width="8" style="4" customWidth="1"/>
    <col min="13810" max="13810" width="10.5703125" style="4" customWidth="1"/>
    <col min="13811" max="13817" width="8" style="4" customWidth="1"/>
    <col min="13818" max="13818" width="10" style="4" customWidth="1"/>
    <col min="13819" max="13820" width="8" style="4" customWidth="1"/>
    <col min="13821" max="14061" width="11.42578125" style="4"/>
    <col min="14062" max="14062" width="4.5703125" style="4" customWidth="1"/>
    <col min="14063" max="14063" width="46.5703125" style="4" customWidth="1"/>
    <col min="14064" max="14064" width="10.5703125" style="4" customWidth="1"/>
    <col min="14065" max="14065" width="8" style="4" customWidth="1"/>
    <col min="14066" max="14066" width="10.5703125" style="4" customWidth="1"/>
    <col min="14067" max="14073" width="8" style="4" customWidth="1"/>
    <col min="14074" max="14074" width="10" style="4" customWidth="1"/>
    <col min="14075" max="14076" width="8" style="4" customWidth="1"/>
    <col min="14077" max="14317" width="11.42578125" style="4"/>
    <col min="14318" max="14318" width="4.5703125" style="4" customWidth="1"/>
    <col min="14319" max="14319" width="46.5703125" style="4" customWidth="1"/>
    <col min="14320" max="14320" width="10.5703125" style="4" customWidth="1"/>
    <col min="14321" max="14321" width="8" style="4" customWidth="1"/>
    <col min="14322" max="14322" width="10.5703125" style="4" customWidth="1"/>
    <col min="14323" max="14329" width="8" style="4" customWidth="1"/>
    <col min="14330" max="14330" width="10" style="4" customWidth="1"/>
    <col min="14331" max="14332" width="8" style="4" customWidth="1"/>
    <col min="14333" max="14573" width="11.42578125" style="4"/>
    <col min="14574" max="14574" width="4.5703125" style="4" customWidth="1"/>
    <col min="14575" max="14575" width="46.5703125" style="4" customWidth="1"/>
    <col min="14576" max="14576" width="10.5703125" style="4" customWidth="1"/>
    <col min="14577" max="14577" width="8" style="4" customWidth="1"/>
    <col min="14578" max="14578" width="10.5703125" style="4" customWidth="1"/>
    <col min="14579" max="14585" width="8" style="4" customWidth="1"/>
    <col min="14586" max="14586" width="10" style="4" customWidth="1"/>
    <col min="14587" max="14588" width="8" style="4" customWidth="1"/>
    <col min="14589" max="14829" width="11.42578125" style="4"/>
    <col min="14830" max="14830" width="4.5703125" style="4" customWidth="1"/>
    <col min="14831" max="14831" width="46.5703125" style="4" customWidth="1"/>
    <col min="14832" max="14832" width="10.5703125" style="4" customWidth="1"/>
    <col min="14833" max="14833" width="8" style="4" customWidth="1"/>
    <col min="14834" max="14834" width="10.5703125" style="4" customWidth="1"/>
    <col min="14835" max="14841" width="8" style="4" customWidth="1"/>
    <col min="14842" max="14842" width="10" style="4" customWidth="1"/>
    <col min="14843" max="14844" width="8" style="4" customWidth="1"/>
    <col min="14845" max="15085" width="11.42578125" style="4"/>
    <col min="15086" max="15086" width="4.5703125" style="4" customWidth="1"/>
    <col min="15087" max="15087" width="46.5703125" style="4" customWidth="1"/>
    <col min="15088" max="15088" width="10.5703125" style="4" customWidth="1"/>
    <col min="15089" max="15089" width="8" style="4" customWidth="1"/>
    <col min="15090" max="15090" width="10.5703125" style="4" customWidth="1"/>
    <col min="15091" max="15097" width="8" style="4" customWidth="1"/>
    <col min="15098" max="15098" width="10" style="4" customWidth="1"/>
    <col min="15099" max="15100" width="8" style="4" customWidth="1"/>
    <col min="15101" max="15341" width="11.42578125" style="4"/>
    <col min="15342" max="15342" width="4.5703125" style="4" customWidth="1"/>
    <col min="15343" max="15343" width="46.5703125" style="4" customWidth="1"/>
    <col min="15344" max="15344" width="10.5703125" style="4" customWidth="1"/>
    <col min="15345" max="15345" width="8" style="4" customWidth="1"/>
    <col min="15346" max="15346" width="10.5703125" style="4" customWidth="1"/>
    <col min="15347" max="15353" width="8" style="4" customWidth="1"/>
    <col min="15354" max="15354" width="10" style="4" customWidth="1"/>
    <col min="15355" max="15356" width="8" style="4" customWidth="1"/>
    <col min="15357" max="15597" width="11.42578125" style="4"/>
    <col min="15598" max="15598" width="4.5703125" style="4" customWidth="1"/>
    <col min="15599" max="15599" width="46.5703125" style="4" customWidth="1"/>
    <col min="15600" max="15600" width="10.5703125" style="4" customWidth="1"/>
    <col min="15601" max="15601" width="8" style="4" customWidth="1"/>
    <col min="15602" max="15602" width="10.5703125" style="4" customWidth="1"/>
    <col min="15603" max="15609" width="8" style="4" customWidth="1"/>
    <col min="15610" max="15610" width="10" style="4" customWidth="1"/>
    <col min="15611" max="15612" width="8" style="4" customWidth="1"/>
    <col min="15613" max="15853" width="11.42578125" style="4"/>
    <col min="15854" max="15854" width="4.5703125" style="4" customWidth="1"/>
    <col min="15855" max="15855" width="46.5703125" style="4" customWidth="1"/>
    <col min="15856" max="15856" width="10.5703125" style="4" customWidth="1"/>
    <col min="15857" max="15857" width="8" style="4" customWidth="1"/>
    <col min="15858" max="15858" width="10.5703125" style="4" customWidth="1"/>
    <col min="15859" max="15865" width="8" style="4" customWidth="1"/>
    <col min="15866" max="15866" width="10" style="4" customWidth="1"/>
    <col min="15867" max="15868" width="8" style="4" customWidth="1"/>
    <col min="15869" max="16109" width="11.42578125" style="4"/>
    <col min="16110" max="16110" width="4.5703125" style="4" customWidth="1"/>
    <col min="16111" max="16111" width="46.5703125" style="4" customWidth="1"/>
    <col min="16112" max="16112" width="10.5703125" style="4" customWidth="1"/>
    <col min="16113" max="16113" width="8" style="4" customWidth="1"/>
    <col min="16114" max="16114" width="10.5703125" style="4" customWidth="1"/>
    <col min="16115" max="16121" width="8" style="4" customWidth="1"/>
    <col min="16122" max="16122" width="10" style="4" customWidth="1"/>
    <col min="16123" max="16124" width="8" style="4" customWidth="1"/>
    <col min="16125" max="16384" width="11.42578125" style="4"/>
  </cols>
  <sheetData>
    <row r="1" spans="2:19" ht="36.75" customHeight="1" x14ac:dyDescent="0.25">
      <c r="B1" s="155" t="s">
        <v>93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19" ht="17.25" customHeight="1" x14ac:dyDescent="0.25">
      <c r="B2" s="156" t="s">
        <v>51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19" s="1" customFormat="1" ht="14.25" customHeight="1" x14ac:dyDescent="0.25">
      <c r="B3" s="140" t="s">
        <v>11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s="5" customFormat="1" ht="14.25" customHeight="1" x14ac:dyDescent="0.25">
      <c r="B4" s="140" t="s">
        <v>12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9" s="5" customFormat="1" ht="14.25" customHeight="1" x14ac:dyDescent="0.25">
      <c r="B5" s="140" t="s">
        <v>20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9" s="6" customFormat="1" ht="31.5" customHeight="1" x14ac:dyDescent="0.25">
      <c r="B6" s="159" t="s">
        <v>21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2:19" s="10" customFormat="1" ht="30" customHeight="1" x14ac:dyDescent="0.25">
      <c r="B7" s="160" t="s">
        <v>86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2:19" s="6" customFormat="1" x14ac:dyDescent="0.25">
      <c r="B8" s="121" t="s">
        <v>19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58"/>
    </row>
    <row r="9" spans="2:19" s="42" customFormat="1" ht="15" customHeight="1" x14ac:dyDescent="0.2">
      <c r="B9" s="59" t="s">
        <v>2</v>
      </c>
      <c r="C9" s="49" t="s">
        <v>4</v>
      </c>
      <c r="D9" s="102" t="s">
        <v>0</v>
      </c>
      <c r="E9" s="102" t="s">
        <v>18</v>
      </c>
      <c r="F9" s="49" t="s">
        <v>9</v>
      </c>
      <c r="G9" s="49" t="s">
        <v>60</v>
      </c>
      <c r="H9" s="49" t="s">
        <v>61</v>
      </c>
      <c r="I9" s="49" t="s">
        <v>62</v>
      </c>
      <c r="J9" s="49" t="s">
        <v>63</v>
      </c>
      <c r="K9" s="49" t="s">
        <v>64</v>
      </c>
      <c r="L9" s="49" t="s">
        <v>65</v>
      </c>
      <c r="M9" s="49" t="s">
        <v>66</v>
      </c>
      <c r="N9" s="49" t="s">
        <v>67</v>
      </c>
      <c r="O9" s="49" t="s">
        <v>68</v>
      </c>
      <c r="P9" s="49" t="s">
        <v>69</v>
      </c>
      <c r="Q9" s="49" t="s">
        <v>70</v>
      </c>
      <c r="R9" s="49" t="s">
        <v>71</v>
      </c>
    </row>
    <row r="10" spans="2:19" s="42" customFormat="1" ht="15" customHeight="1" x14ac:dyDescent="0.2">
      <c r="B10" s="163">
        <v>1</v>
      </c>
      <c r="C10" s="164" t="s">
        <v>91</v>
      </c>
      <c r="D10" s="166">
        <v>1</v>
      </c>
      <c r="E10" s="166" t="s">
        <v>58</v>
      </c>
      <c r="F10" s="168">
        <v>44253660</v>
      </c>
      <c r="G10" s="103"/>
      <c r="H10" s="104">
        <v>1</v>
      </c>
      <c r="I10" s="104">
        <v>1</v>
      </c>
      <c r="J10" s="104">
        <v>1</v>
      </c>
      <c r="K10" s="104">
        <v>1</v>
      </c>
      <c r="L10" s="104">
        <v>1</v>
      </c>
      <c r="M10" s="104">
        <v>1</v>
      </c>
      <c r="N10" s="104">
        <v>1</v>
      </c>
      <c r="O10" s="104">
        <v>1</v>
      </c>
      <c r="P10" s="104">
        <v>1</v>
      </c>
      <c r="Q10" s="104">
        <v>1</v>
      </c>
      <c r="R10" s="104">
        <v>1</v>
      </c>
    </row>
    <row r="11" spans="2:19" ht="10.5" customHeight="1" x14ac:dyDescent="0.25">
      <c r="B11" s="163"/>
      <c r="C11" s="165"/>
      <c r="D11" s="167"/>
      <c r="E11" s="167"/>
      <c r="F11" s="168"/>
      <c r="G11" s="9"/>
      <c r="H11" s="61">
        <f>F10/11</f>
        <v>4023060</v>
      </c>
      <c r="I11" s="61">
        <f t="shared" ref="I11:R11" si="0">H11</f>
        <v>4023060</v>
      </c>
      <c r="J11" s="61">
        <f t="shared" si="0"/>
        <v>4023060</v>
      </c>
      <c r="K11" s="61">
        <f t="shared" si="0"/>
        <v>4023060</v>
      </c>
      <c r="L11" s="61">
        <f t="shared" si="0"/>
        <v>4023060</v>
      </c>
      <c r="M11" s="61">
        <f t="shared" si="0"/>
        <v>4023060</v>
      </c>
      <c r="N11" s="61">
        <f t="shared" si="0"/>
        <v>4023060</v>
      </c>
      <c r="O11" s="61">
        <f t="shared" si="0"/>
        <v>4023060</v>
      </c>
      <c r="P11" s="61">
        <f t="shared" si="0"/>
        <v>4023060</v>
      </c>
      <c r="Q11" s="61">
        <f t="shared" si="0"/>
        <v>4023060</v>
      </c>
      <c r="R11" s="61">
        <f t="shared" si="0"/>
        <v>4023060</v>
      </c>
    </row>
    <row r="12" spans="2:19" ht="15" customHeight="1" x14ac:dyDescent="0.25">
      <c r="B12" s="163">
        <v>2</v>
      </c>
      <c r="C12" s="169" t="s">
        <v>56</v>
      </c>
      <c r="D12" s="166">
        <v>1</v>
      </c>
      <c r="E12" s="166" t="s">
        <v>58</v>
      </c>
      <c r="F12" s="168">
        <v>23291400</v>
      </c>
      <c r="G12" s="9"/>
      <c r="H12" s="104">
        <v>1</v>
      </c>
      <c r="I12" s="104">
        <v>1</v>
      </c>
      <c r="J12" s="104">
        <v>1</v>
      </c>
      <c r="K12" s="104">
        <v>1</v>
      </c>
      <c r="L12" s="104">
        <v>1</v>
      </c>
      <c r="M12" s="104">
        <v>1</v>
      </c>
      <c r="N12" s="104">
        <v>1</v>
      </c>
      <c r="O12" s="104">
        <v>1</v>
      </c>
      <c r="P12" s="104">
        <v>1</v>
      </c>
      <c r="Q12" s="104">
        <v>1</v>
      </c>
      <c r="R12" s="104">
        <v>1</v>
      </c>
    </row>
    <row r="13" spans="2:19" ht="9" customHeight="1" x14ac:dyDescent="0.25">
      <c r="B13" s="163"/>
      <c r="C13" s="169"/>
      <c r="D13" s="167"/>
      <c r="E13" s="167"/>
      <c r="F13" s="168"/>
      <c r="G13" s="9"/>
      <c r="H13" s="61">
        <f>F12/11</f>
        <v>2117400</v>
      </c>
      <c r="I13" s="61">
        <f>H13</f>
        <v>2117400</v>
      </c>
      <c r="J13" s="61">
        <f t="shared" ref="J13:R13" si="1">I13</f>
        <v>2117400</v>
      </c>
      <c r="K13" s="61">
        <f t="shared" si="1"/>
        <v>2117400</v>
      </c>
      <c r="L13" s="61">
        <f t="shared" si="1"/>
        <v>2117400</v>
      </c>
      <c r="M13" s="61">
        <f t="shared" si="1"/>
        <v>2117400</v>
      </c>
      <c r="N13" s="61">
        <f t="shared" si="1"/>
        <v>2117400</v>
      </c>
      <c r="O13" s="61">
        <f t="shared" si="1"/>
        <v>2117400</v>
      </c>
      <c r="P13" s="61">
        <f t="shared" si="1"/>
        <v>2117400</v>
      </c>
      <c r="Q13" s="61">
        <f t="shared" si="1"/>
        <v>2117400</v>
      </c>
      <c r="R13" s="61">
        <f t="shared" si="1"/>
        <v>2117400</v>
      </c>
    </row>
    <row r="14" spans="2:19" s="6" customFormat="1" x14ac:dyDescent="0.25">
      <c r="B14" s="121" t="s">
        <v>19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58"/>
    </row>
    <row r="15" spans="2:19" s="42" customFormat="1" ht="15" customHeight="1" x14ac:dyDescent="0.2">
      <c r="B15" s="59" t="s">
        <v>2</v>
      </c>
      <c r="C15" s="49" t="s">
        <v>4</v>
      </c>
      <c r="D15" s="102" t="s">
        <v>0</v>
      </c>
      <c r="E15" s="102" t="s">
        <v>18</v>
      </c>
      <c r="F15" s="49" t="s">
        <v>9</v>
      </c>
      <c r="G15" s="49" t="s">
        <v>60</v>
      </c>
      <c r="H15" s="49" t="s">
        <v>61</v>
      </c>
      <c r="I15" s="49" t="s">
        <v>62</v>
      </c>
      <c r="J15" s="49" t="s">
        <v>63</v>
      </c>
      <c r="K15" s="49" t="s">
        <v>64</v>
      </c>
      <c r="L15" s="49" t="s">
        <v>65</v>
      </c>
      <c r="M15" s="49" t="s">
        <v>66</v>
      </c>
      <c r="N15" s="49" t="s">
        <v>67</v>
      </c>
      <c r="O15" s="49" t="s">
        <v>68</v>
      </c>
      <c r="P15" s="49" t="s">
        <v>69</v>
      </c>
      <c r="Q15" s="49" t="s">
        <v>70</v>
      </c>
      <c r="R15" s="49" t="s">
        <v>71</v>
      </c>
    </row>
    <row r="16" spans="2:19" s="42" customFormat="1" ht="9" customHeight="1" x14ac:dyDescent="0.2">
      <c r="B16" s="163">
        <v>3</v>
      </c>
      <c r="C16" s="169" t="s">
        <v>79</v>
      </c>
      <c r="D16" s="166">
        <v>4</v>
      </c>
      <c r="E16" s="166" t="s">
        <v>59</v>
      </c>
      <c r="F16" s="168">
        <v>56111100</v>
      </c>
      <c r="G16" s="103"/>
      <c r="H16" s="103"/>
      <c r="I16" s="104">
        <v>1</v>
      </c>
      <c r="J16" s="104">
        <v>1</v>
      </c>
      <c r="K16" s="104">
        <v>1</v>
      </c>
      <c r="L16" s="104">
        <v>1</v>
      </c>
      <c r="M16" s="104">
        <v>1</v>
      </c>
      <c r="N16" s="104">
        <v>1</v>
      </c>
      <c r="O16" s="104">
        <v>1</v>
      </c>
      <c r="P16" s="104">
        <v>1</v>
      </c>
      <c r="Q16" s="104">
        <v>1</v>
      </c>
      <c r="R16" s="104">
        <v>1</v>
      </c>
    </row>
    <row r="17" spans="2:19" ht="12" customHeight="1" x14ac:dyDescent="0.25">
      <c r="B17" s="163"/>
      <c r="C17" s="169"/>
      <c r="D17" s="167"/>
      <c r="E17" s="167"/>
      <c r="F17" s="168"/>
      <c r="G17" s="105"/>
      <c r="H17" s="106"/>
      <c r="I17" s="61">
        <f>F16/10</f>
        <v>5611110</v>
      </c>
      <c r="J17" s="61">
        <f t="shared" ref="J17:R25" si="2">I17</f>
        <v>5611110</v>
      </c>
      <c r="K17" s="61">
        <f t="shared" si="2"/>
        <v>5611110</v>
      </c>
      <c r="L17" s="61">
        <f t="shared" si="2"/>
        <v>5611110</v>
      </c>
      <c r="M17" s="61">
        <f t="shared" si="2"/>
        <v>5611110</v>
      </c>
      <c r="N17" s="61">
        <f t="shared" si="2"/>
        <v>5611110</v>
      </c>
      <c r="O17" s="61">
        <f t="shared" si="2"/>
        <v>5611110</v>
      </c>
      <c r="P17" s="61">
        <f t="shared" si="2"/>
        <v>5611110</v>
      </c>
      <c r="Q17" s="61">
        <f t="shared" si="2"/>
        <v>5611110</v>
      </c>
      <c r="R17" s="61">
        <f t="shared" si="2"/>
        <v>5611110</v>
      </c>
    </row>
    <row r="18" spans="2:19" ht="12" customHeight="1" x14ac:dyDescent="0.25">
      <c r="B18" s="163">
        <v>4</v>
      </c>
      <c r="C18" s="169" t="s">
        <v>80</v>
      </c>
      <c r="D18" s="166">
        <v>1</v>
      </c>
      <c r="E18" s="166" t="s">
        <v>59</v>
      </c>
      <c r="F18" s="168">
        <v>23291400</v>
      </c>
      <c r="G18" s="9"/>
      <c r="H18" s="101"/>
      <c r="I18" s="104">
        <v>1</v>
      </c>
      <c r="J18" s="104">
        <v>1</v>
      </c>
      <c r="K18" s="104">
        <v>1</v>
      </c>
      <c r="L18" s="104">
        <v>1</v>
      </c>
      <c r="M18" s="104">
        <v>1</v>
      </c>
      <c r="N18" s="104">
        <v>1</v>
      </c>
      <c r="O18" s="104">
        <v>1</v>
      </c>
      <c r="P18" s="104">
        <v>1</v>
      </c>
      <c r="Q18" s="104">
        <v>1</v>
      </c>
      <c r="R18" s="104">
        <v>1</v>
      </c>
    </row>
    <row r="19" spans="2:19" ht="12" customHeight="1" x14ac:dyDescent="0.25">
      <c r="B19" s="163"/>
      <c r="C19" s="169"/>
      <c r="D19" s="167"/>
      <c r="E19" s="167"/>
      <c r="F19" s="168"/>
      <c r="G19" s="9"/>
      <c r="H19" s="101"/>
      <c r="I19" s="61">
        <f>F18/10</f>
        <v>2329140</v>
      </c>
      <c r="J19" s="61">
        <f t="shared" si="2"/>
        <v>2329140</v>
      </c>
      <c r="K19" s="61">
        <f t="shared" si="2"/>
        <v>2329140</v>
      </c>
      <c r="L19" s="61">
        <f t="shared" si="2"/>
        <v>2329140</v>
      </c>
      <c r="M19" s="61">
        <f t="shared" si="2"/>
        <v>2329140</v>
      </c>
      <c r="N19" s="61">
        <f t="shared" si="2"/>
        <v>2329140</v>
      </c>
      <c r="O19" s="61">
        <f t="shared" si="2"/>
        <v>2329140</v>
      </c>
      <c r="P19" s="61">
        <f t="shared" si="2"/>
        <v>2329140</v>
      </c>
      <c r="Q19" s="61">
        <f t="shared" si="2"/>
        <v>2329140</v>
      </c>
      <c r="R19" s="61">
        <f t="shared" si="2"/>
        <v>2329140</v>
      </c>
    </row>
    <row r="20" spans="2:19" ht="11.25" customHeight="1" x14ac:dyDescent="0.25">
      <c r="B20" s="163">
        <v>5</v>
      </c>
      <c r="C20" s="169" t="s">
        <v>81</v>
      </c>
      <c r="D20" s="166">
        <v>5</v>
      </c>
      <c r="E20" s="166" t="s">
        <v>59</v>
      </c>
      <c r="F20" s="168">
        <v>37054500</v>
      </c>
      <c r="G20" s="9"/>
      <c r="H20" s="101"/>
      <c r="I20" s="104">
        <v>1</v>
      </c>
      <c r="J20" s="104">
        <v>1</v>
      </c>
      <c r="K20" s="104">
        <v>1</v>
      </c>
      <c r="L20" s="104">
        <v>1</v>
      </c>
      <c r="M20" s="104">
        <v>1</v>
      </c>
      <c r="N20" s="104">
        <v>1</v>
      </c>
      <c r="O20" s="104">
        <v>1</v>
      </c>
      <c r="P20" s="104">
        <v>1</v>
      </c>
      <c r="Q20" s="104">
        <v>1</v>
      </c>
      <c r="R20" s="104">
        <v>1</v>
      </c>
    </row>
    <row r="21" spans="2:19" ht="11.25" customHeight="1" x14ac:dyDescent="0.25">
      <c r="B21" s="163"/>
      <c r="C21" s="169"/>
      <c r="D21" s="167"/>
      <c r="E21" s="167"/>
      <c r="F21" s="168"/>
      <c r="G21" s="9"/>
      <c r="H21" s="101"/>
      <c r="I21" s="61">
        <f>F20/10</f>
        <v>3705450</v>
      </c>
      <c r="J21" s="61">
        <f t="shared" si="2"/>
        <v>3705450</v>
      </c>
      <c r="K21" s="61">
        <f t="shared" si="2"/>
        <v>3705450</v>
      </c>
      <c r="L21" s="61">
        <f t="shared" si="2"/>
        <v>3705450</v>
      </c>
      <c r="M21" s="61">
        <f t="shared" si="2"/>
        <v>3705450</v>
      </c>
      <c r="N21" s="61">
        <f t="shared" si="2"/>
        <v>3705450</v>
      </c>
      <c r="O21" s="61">
        <f t="shared" si="2"/>
        <v>3705450</v>
      </c>
      <c r="P21" s="61">
        <f t="shared" si="2"/>
        <v>3705450</v>
      </c>
      <c r="Q21" s="61">
        <f t="shared" si="2"/>
        <v>3705450</v>
      </c>
      <c r="R21" s="61">
        <f t="shared" si="2"/>
        <v>3705450</v>
      </c>
    </row>
    <row r="22" spans="2:19" ht="15" customHeight="1" x14ac:dyDescent="0.25">
      <c r="B22" s="163">
        <v>6</v>
      </c>
      <c r="C22" s="169" t="s">
        <v>83</v>
      </c>
      <c r="D22" s="166">
        <v>11</v>
      </c>
      <c r="E22" s="166" t="s">
        <v>59</v>
      </c>
      <c r="F22" s="168">
        <v>128102700</v>
      </c>
      <c r="G22" s="9"/>
      <c r="H22" s="101"/>
      <c r="I22" s="104">
        <v>1</v>
      </c>
      <c r="J22" s="104">
        <v>1</v>
      </c>
      <c r="K22" s="104">
        <v>1</v>
      </c>
      <c r="L22" s="104">
        <v>1</v>
      </c>
      <c r="M22" s="104">
        <v>1</v>
      </c>
      <c r="N22" s="104">
        <v>1</v>
      </c>
      <c r="O22" s="104">
        <v>1</v>
      </c>
      <c r="P22" s="104">
        <v>1</v>
      </c>
      <c r="Q22" s="104">
        <v>1</v>
      </c>
      <c r="R22" s="104">
        <v>1</v>
      </c>
    </row>
    <row r="23" spans="2:19" ht="26.25" customHeight="1" x14ac:dyDescent="0.25">
      <c r="B23" s="163"/>
      <c r="C23" s="169"/>
      <c r="D23" s="167"/>
      <c r="E23" s="167"/>
      <c r="F23" s="168"/>
      <c r="G23" s="9"/>
      <c r="H23" s="101"/>
      <c r="I23" s="61">
        <f>F22/10</f>
        <v>12810270</v>
      </c>
      <c r="J23" s="61">
        <f t="shared" si="2"/>
        <v>12810270</v>
      </c>
      <c r="K23" s="61">
        <f t="shared" si="2"/>
        <v>12810270</v>
      </c>
      <c r="L23" s="61">
        <f t="shared" si="2"/>
        <v>12810270</v>
      </c>
      <c r="M23" s="61">
        <f t="shared" si="2"/>
        <v>12810270</v>
      </c>
      <c r="N23" s="61">
        <f t="shared" si="2"/>
        <v>12810270</v>
      </c>
      <c r="O23" s="61">
        <f t="shared" si="2"/>
        <v>12810270</v>
      </c>
      <c r="P23" s="61">
        <f t="shared" si="2"/>
        <v>12810270</v>
      </c>
      <c r="Q23" s="61">
        <f t="shared" si="2"/>
        <v>12810270</v>
      </c>
      <c r="R23" s="61">
        <f t="shared" si="2"/>
        <v>12810270</v>
      </c>
    </row>
    <row r="24" spans="2:19" ht="12" customHeight="1" x14ac:dyDescent="0.25">
      <c r="B24" s="163">
        <v>7</v>
      </c>
      <c r="C24" s="169" t="s">
        <v>82</v>
      </c>
      <c r="D24" s="166">
        <v>1</v>
      </c>
      <c r="E24" s="166" t="s">
        <v>59</v>
      </c>
      <c r="F24" s="168">
        <v>10587000</v>
      </c>
      <c r="G24" s="9"/>
      <c r="H24" s="101"/>
      <c r="I24" s="104">
        <v>1</v>
      </c>
      <c r="J24" s="104">
        <v>1</v>
      </c>
      <c r="K24" s="104">
        <v>1</v>
      </c>
      <c r="L24" s="104">
        <v>1</v>
      </c>
      <c r="M24" s="104">
        <v>1</v>
      </c>
      <c r="N24" s="104">
        <v>1</v>
      </c>
      <c r="O24" s="104">
        <v>1</v>
      </c>
      <c r="P24" s="104">
        <v>1</v>
      </c>
      <c r="Q24" s="104">
        <v>1</v>
      </c>
      <c r="R24" s="104">
        <v>1</v>
      </c>
    </row>
    <row r="25" spans="2:19" ht="12" customHeight="1" x14ac:dyDescent="0.25">
      <c r="B25" s="163"/>
      <c r="C25" s="169"/>
      <c r="D25" s="167"/>
      <c r="E25" s="167"/>
      <c r="F25" s="168"/>
      <c r="G25" s="9"/>
      <c r="H25" s="101"/>
      <c r="I25" s="61">
        <f>F24/10</f>
        <v>1058700</v>
      </c>
      <c r="J25" s="61">
        <f t="shared" si="2"/>
        <v>1058700</v>
      </c>
      <c r="K25" s="61">
        <f t="shared" si="2"/>
        <v>1058700</v>
      </c>
      <c r="L25" s="61">
        <f t="shared" si="2"/>
        <v>1058700</v>
      </c>
      <c r="M25" s="61">
        <f t="shared" si="2"/>
        <v>1058700</v>
      </c>
      <c r="N25" s="61">
        <f t="shared" si="2"/>
        <v>1058700</v>
      </c>
      <c r="O25" s="61">
        <f t="shared" si="2"/>
        <v>1058700</v>
      </c>
      <c r="P25" s="61">
        <f t="shared" si="2"/>
        <v>1058700</v>
      </c>
      <c r="Q25" s="61">
        <f t="shared" si="2"/>
        <v>1058700</v>
      </c>
      <c r="R25" s="61">
        <f t="shared" si="2"/>
        <v>1058700</v>
      </c>
    </row>
    <row r="26" spans="2:19" ht="17.25" customHeight="1" x14ac:dyDescent="0.25">
      <c r="B26" s="161" t="s">
        <v>10</v>
      </c>
      <c r="C26" s="161"/>
      <c r="D26" s="161"/>
      <c r="E26" s="161"/>
      <c r="F26" s="161"/>
      <c r="G26" s="162">
        <f>SUM(F10:F25)</f>
        <v>322691760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2:19" s="10" customFormat="1" ht="21" customHeight="1" x14ac:dyDescent="0.25">
      <c r="B27" s="160" t="s">
        <v>90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2:19" s="6" customFormat="1" x14ac:dyDescent="0.2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58"/>
    </row>
    <row r="29" spans="2:19" s="42" customFormat="1" ht="15" customHeight="1" x14ac:dyDescent="0.2">
      <c r="B29" s="59" t="s">
        <v>2</v>
      </c>
      <c r="C29" s="49" t="s">
        <v>4</v>
      </c>
      <c r="D29" s="102" t="s">
        <v>0</v>
      </c>
      <c r="E29" s="102" t="s">
        <v>18</v>
      </c>
      <c r="F29" s="49" t="s">
        <v>9</v>
      </c>
      <c r="G29" s="49" t="s">
        <v>60</v>
      </c>
      <c r="H29" s="49" t="s">
        <v>61</v>
      </c>
      <c r="I29" s="49" t="s">
        <v>62</v>
      </c>
      <c r="J29" s="49" t="s">
        <v>63</v>
      </c>
      <c r="K29" s="49" t="s">
        <v>64</v>
      </c>
      <c r="L29" s="49" t="s">
        <v>65</v>
      </c>
      <c r="M29" s="49" t="s">
        <v>66</v>
      </c>
      <c r="N29" s="49" t="s">
        <v>67</v>
      </c>
      <c r="O29" s="49" t="s">
        <v>68</v>
      </c>
      <c r="P29" s="49" t="s">
        <v>69</v>
      </c>
      <c r="Q29" s="49" t="s">
        <v>70</v>
      </c>
      <c r="R29" s="49" t="s">
        <v>71</v>
      </c>
    </row>
    <row r="30" spans="2:19" x14ac:dyDescent="0.25">
      <c r="B30" s="163">
        <v>8</v>
      </c>
      <c r="C30" s="169" t="s">
        <v>55</v>
      </c>
      <c r="D30" s="166">
        <v>1</v>
      </c>
      <c r="E30" s="166" t="s">
        <v>58</v>
      </c>
      <c r="F30" s="168">
        <v>40759950</v>
      </c>
      <c r="G30" s="9"/>
      <c r="H30" s="104">
        <v>1</v>
      </c>
      <c r="I30" s="104">
        <v>1</v>
      </c>
      <c r="J30" s="104">
        <v>1</v>
      </c>
      <c r="K30" s="104">
        <v>1</v>
      </c>
      <c r="L30" s="104">
        <v>1</v>
      </c>
      <c r="M30" s="104">
        <v>1</v>
      </c>
      <c r="N30" s="104">
        <v>1</v>
      </c>
      <c r="O30" s="104">
        <v>1</v>
      </c>
      <c r="P30" s="104">
        <v>1</v>
      </c>
      <c r="Q30" s="104">
        <v>1</v>
      </c>
      <c r="R30" s="104">
        <v>1</v>
      </c>
    </row>
    <row r="31" spans="2:19" ht="18" customHeight="1" x14ac:dyDescent="0.25">
      <c r="B31" s="163"/>
      <c r="C31" s="169"/>
      <c r="D31" s="167"/>
      <c r="E31" s="167"/>
      <c r="F31" s="168"/>
      <c r="G31" s="9"/>
      <c r="H31" s="61">
        <f>F30/11</f>
        <v>3705450</v>
      </c>
      <c r="I31" s="61">
        <f>H31</f>
        <v>3705450</v>
      </c>
      <c r="J31" s="61">
        <f t="shared" ref="J31:R31" si="3">I31</f>
        <v>3705450</v>
      </c>
      <c r="K31" s="61">
        <f t="shared" si="3"/>
        <v>3705450</v>
      </c>
      <c r="L31" s="61">
        <f t="shared" si="3"/>
        <v>3705450</v>
      </c>
      <c r="M31" s="61">
        <f t="shared" si="3"/>
        <v>3705450</v>
      </c>
      <c r="N31" s="61">
        <f t="shared" si="3"/>
        <v>3705450</v>
      </c>
      <c r="O31" s="61">
        <f t="shared" si="3"/>
        <v>3705450</v>
      </c>
      <c r="P31" s="61">
        <f t="shared" si="3"/>
        <v>3705450</v>
      </c>
      <c r="Q31" s="61">
        <f t="shared" si="3"/>
        <v>3705450</v>
      </c>
      <c r="R31" s="61">
        <f t="shared" si="3"/>
        <v>3705450</v>
      </c>
    </row>
    <row r="32" spans="2:19" ht="17.25" customHeight="1" x14ac:dyDescent="0.25">
      <c r="B32" s="161" t="s">
        <v>10</v>
      </c>
      <c r="C32" s="161"/>
      <c r="D32" s="161"/>
      <c r="E32" s="161"/>
      <c r="F32" s="161"/>
      <c r="G32" s="162">
        <f>SUM(F30)</f>
        <v>40759950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2:18" ht="16.5" customHeight="1" x14ac:dyDescent="0.25">
      <c r="B33" s="157" t="s">
        <v>54</v>
      </c>
      <c r="C33" s="157"/>
      <c r="D33" s="157"/>
      <c r="E33" s="157"/>
      <c r="F33" s="157"/>
      <c r="G33" s="158">
        <f>ROUND(SUM(G32+G26),0)</f>
        <v>363451710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6" spans="2:18" ht="69.75" customHeight="1" x14ac:dyDescent="0.25"/>
    <row r="37" spans="2:18" s="1" customFormat="1" ht="15.75" x14ac:dyDescent="0.25">
      <c r="C37" s="32"/>
      <c r="D37" s="32"/>
      <c r="E37" s="32"/>
      <c r="F37" s="32"/>
      <c r="I37" s="36"/>
      <c r="J37" s="32"/>
      <c r="K37" s="31" t="s">
        <v>16</v>
      </c>
      <c r="M37" s="33"/>
      <c r="N37" s="34"/>
      <c r="O37" s="35"/>
    </row>
    <row r="38" spans="2:18" s="1" customFormat="1" x14ac:dyDescent="0.2">
      <c r="C38" s="36"/>
      <c r="D38" s="36"/>
      <c r="E38" s="36"/>
      <c r="F38" s="36"/>
      <c r="I38" s="36"/>
      <c r="J38" s="36"/>
      <c r="K38" s="37" t="s">
        <v>17</v>
      </c>
      <c r="M38" s="38"/>
      <c r="N38" s="34"/>
      <c r="O38" s="35"/>
    </row>
    <row r="39" spans="2:18" x14ac:dyDescent="0.25">
      <c r="B39" s="22" t="s">
        <v>29</v>
      </c>
      <c r="C39" s="39"/>
      <c r="D39" s="39"/>
      <c r="E39" s="39"/>
      <c r="F39" s="27"/>
      <c r="G39" s="27"/>
      <c r="H39" s="7"/>
      <c r="I39" s="7"/>
      <c r="J39" s="28"/>
      <c r="K39" s="29"/>
    </row>
    <row r="40" spans="2:18" s="1" customFormat="1" ht="12.75" customHeight="1" x14ac:dyDescent="0.2">
      <c r="B40" s="22" t="s">
        <v>30</v>
      </c>
      <c r="C40" s="39"/>
      <c r="D40" s="39"/>
      <c r="E40" s="39"/>
      <c r="F40" s="27"/>
      <c r="G40" s="27"/>
      <c r="H40" s="7"/>
      <c r="I40" s="7"/>
      <c r="J40" s="7"/>
      <c r="K40" s="30"/>
      <c r="N40" s="43"/>
      <c r="O40" s="44"/>
      <c r="P40" s="21"/>
      <c r="Q40" s="21"/>
    </row>
    <row r="41" spans="2:18" s="1" customFormat="1" ht="12.75" customHeight="1" x14ac:dyDescent="0.25">
      <c r="C41" s="10"/>
      <c r="D41" s="10"/>
      <c r="E41" s="10"/>
      <c r="F41" s="4"/>
      <c r="G41" s="4"/>
      <c r="N41" s="45"/>
      <c r="O41" s="22"/>
    </row>
    <row r="42" spans="2:18" s="1" customFormat="1" ht="12.75" customHeight="1" x14ac:dyDescent="0.25">
      <c r="C42" s="10"/>
      <c r="D42" s="10"/>
      <c r="E42" s="10"/>
      <c r="F42" s="4"/>
      <c r="G42" s="4"/>
      <c r="N42" s="45"/>
      <c r="O42" s="22"/>
    </row>
  </sheetData>
  <mergeCells count="57">
    <mergeCell ref="B18:B19"/>
    <mergeCell ref="C18:C19"/>
    <mergeCell ref="D18:D19"/>
    <mergeCell ref="D30:D31"/>
    <mergeCell ref="E30:E31"/>
    <mergeCell ref="E18:E19"/>
    <mergeCell ref="B20:B21"/>
    <mergeCell ref="C20:C21"/>
    <mergeCell ref="D20:D21"/>
    <mergeCell ref="E20:E21"/>
    <mergeCell ref="F20:F21"/>
    <mergeCell ref="G26:R26"/>
    <mergeCell ref="B30:B31"/>
    <mergeCell ref="C30:C31"/>
    <mergeCell ref="B32:F32"/>
    <mergeCell ref="G32:R32"/>
    <mergeCell ref="F30:F31"/>
    <mergeCell ref="B27:R27"/>
    <mergeCell ref="B28:R28"/>
    <mergeCell ref="D12:D13"/>
    <mergeCell ref="E12:E13"/>
    <mergeCell ref="F12:F13"/>
    <mergeCell ref="B33:F33"/>
    <mergeCell ref="G33:R33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F26"/>
    <mergeCell ref="F18:F19"/>
    <mergeCell ref="B7:R7"/>
    <mergeCell ref="B8:R8"/>
    <mergeCell ref="B10:B11"/>
    <mergeCell ref="C10:C11"/>
    <mergeCell ref="D10:D11"/>
    <mergeCell ref="E10:E11"/>
    <mergeCell ref="F10:F11"/>
    <mergeCell ref="B14:R14"/>
    <mergeCell ref="B16:B17"/>
    <mergeCell ref="C16:C17"/>
    <mergeCell ref="D16:D17"/>
    <mergeCell ref="E16:E17"/>
    <mergeCell ref="F16:F17"/>
    <mergeCell ref="B12:B13"/>
    <mergeCell ref="C12:C13"/>
    <mergeCell ref="B6:R6"/>
    <mergeCell ref="B1:R1"/>
    <mergeCell ref="B2:R2"/>
    <mergeCell ref="B3:R3"/>
    <mergeCell ref="B4:R4"/>
    <mergeCell ref="B5:R5"/>
  </mergeCells>
  <pageMargins left="0.51181102362204722" right="0.9055118110236221" top="0.74803149606299213" bottom="0.74803149606299213" header="0.31496062992125984" footer="0.31496062992125984"/>
  <pageSetup paperSize="5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42"/>
  <sheetViews>
    <sheetView topLeftCell="A22" zoomScaleNormal="100" workbookViewId="0">
      <selection activeCell="A36" sqref="A36:XFD36"/>
    </sheetView>
  </sheetViews>
  <sheetFormatPr baseColWidth="10" defaultRowHeight="15" x14ac:dyDescent="0.25"/>
  <cols>
    <col min="1" max="1" width="17.140625" style="4" customWidth="1"/>
    <col min="2" max="2" width="4.5703125" style="4" customWidth="1"/>
    <col min="3" max="3" width="44.42578125" style="4" customWidth="1"/>
    <col min="4" max="4" width="8.85546875" style="4" customWidth="1"/>
    <col min="5" max="5" width="7.28515625" style="4" customWidth="1"/>
    <col min="6" max="6" width="10.85546875" style="4" customWidth="1"/>
    <col min="7" max="7" width="6.5703125" style="4" customWidth="1"/>
    <col min="8" max="18" width="10" style="4" customWidth="1"/>
    <col min="19" max="237" width="11.42578125" style="4"/>
    <col min="238" max="238" width="4.5703125" style="4" customWidth="1"/>
    <col min="239" max="239" width="46.5703125" style="4" customWidth="1"/>
    <col min="240" max="240" width="10.5703125" style="4" customWidth="1"/>
    <col min="241" max="241" width="8" style="4" customWidth="1"/>
    <col min="242" max="242" width="10.5703125" style="4" customWidth="1"/>
    <col min="243" max="249" width="8" style="4" customWidth="1"/>
    <col min="250" max="250" width="10" style="4" customWidth="1"/>
    <col min="251" max="252" width="8" style="4" customWidth="1"/>
    <col min="253" max="493" width="11.42578125" style="4"/>
    <col min="494" max="494" width="4.5703125" style="4" customWidth="1"/>
    <col min="495" max="495" width="46.5703125" style="4" customWidth="1"/>
    <col min="496" max="496" width="10.5703125" style="4" customWidth="1"/>
    <col min="497" max="497" width="8" style="4" customWidth="1"/>
    <col min="498" max="498" width="10.5703125" style="4" customWidth="1"/>
    <col min="499" max="505" width="8" style="4" customWidth="1"/>
    <col min="506" max="506" width="10" style="4" customWidth="1"/>
    <col min="507" max="508" width="8" style="4" customWidth="1"/>
    <col min="509" max="749" width="11.42578125" style="4"/>
    <col min="750" max="750" width="4.5703125" style="4" customWidth="1"/>
    <col min="751" max="751" width="46.5703125" style="4" customWidth="1"/>
    <col min="752" max="752" width="10.5703125" style="4" customWidth="1"/>
    <col min="753" max="753" width="8" style="4" customWidth="1"/>
    <col min="754" max="754" width="10.5703125" style="4" customWidth="1"/>
    <col min="755" max="761" width="8" style="4" customWidth="1"/>
    <col min="762" max="762" width="10" style="4" customWidth="1"/>
    <col min="763" max="764" width="8" style="4" customWidth="1"/>
    <col min="765" max="1005" width="11.42578125" style="4"/>
    <col min="1006" max="1006" width="4.5703125" style="4" customWidth="1"/>
    <col min="1007" max="1007" width="46.5703125" style="4" customWidth="1"/>
    <col min="1008" max="1008" width="10.5703125" style="4" customWidth="1"/>
    <col min="1009" max="1009" width="8" style="4" customWidth="1"/>
    <col min="1010" max="1010" width="10.5703125" style="4" customWidth="1"/>
    <col min="1011" max="1017" width="8" style="4" customWidth="1"/>
    <col min="1018" max="1018" width="10" style="4" customWidth="1"/>
    <col min="1019" max="1020" width="8" style="4" customWidth="1"/>
    <col min="1021" max="1261" width="11.42578125" style="4"/>
    <col min="1262" max="1262" width="4.5703125" style="4" customWidth="1"/>
    <col min="1263" max="1263" width="46.5703125" style="4" customWidth="1"/>
    <col min="1264" max="1264" width="10.5703125" style="4" customWidth="1"/>
    <col min="1265" max="1265" width="8" style="4" customWidth="1"/>
    <col min="1266" max="1266" width="10.5703125" style="4" customWidth="1"/>
    <col min="1267" max="1273" width="8" style="4" customWidth="1"/>
    <col min="1274" max="1274" width="10" style="4" customWidth="1"/>
    <col min="1275" max="1276" width="8" style="4" customWidth="1"/>
    <col min="1277" max="1517" width="11.42578125" style="4"/>
    <col min="1518" max="1518" width="4.5703125" style="4" customWidth="1"/>
    <col min="1519" max="1519" width="46.5703125" style="4" customWidth="1"/>
    <col min="1520" max="1520" width="10.5703125" style="4" customWidth="1"/>
    <col min="1521" max="1521" width="8" style="4" customWidth="1"/>
    <col min="1522" max="1522" width="10.5703125" style="4" customWidth="1"/>
    <col min="1523" max="1529" width="8" style="4" customWidth="1"/>
    <col min="1530" max="1530" width="10" style="4" customWidth="1"/>
    <col min="1531" max="1532" width="8" style="4" customWidth="1"/>
    <col min="1533" max="1773" width="11.42578125" style="4"/>
    <col min="1774" max="1774" width="4.5703125" style="4" customWidth="1"/>
    <col min="1775" max="1775" width="46.5703125" style="4" customWidth="1"/>
    <col min="1776" max="1776" width="10.5703125" style="4" customWidth="1"/>
    <col min="1777" max="1777" width="8" style="4" customWidth="1"/>
    <col min="1778" max="1778" width="10.5703125" style="4" customWidth="1"/>
    <col min="1779" max="1785" width="8" style="4" customWidth="1"/>
    <col min="1786" max="1786" width="10" style="4" customWidth="1"/>
    <col min="1787" max="1788" width="8" style="4" customWidth="1"/>
    <col min="1789" max="2029" width="11.42578125" style="4"/>
    <col min="2030" max="2030" width="4.5703125" style="4" customWidth="1"/>
    <col min="2031" max="2031" width="46.5703125" style="4" customWidth="1"/>
    <col min="2032" max="2032" width="10.5703125" style="4" customWidth="1"/>
    <col min="2033" max="2033" width="8" style="4" customWidth="1"/>
    <col min="2034" max="2034" width="10.5703125" style="4" customWidth="1"/>
    <col min="2035" max="2041" width="8" style="4" customWidth="1"/>
    <col min="2042" max="2042" width="10" style="4" customWidth="1"/>
    <col min="2043" max="2044" width="8" style="4" customWidth="1"/>
    <col min="2045" max="2285" width="11.42578125" style="4"/>
    <col min="2286" max="2286" width="4.5703125" style="4" customWidth="1"/>
    <col min="2287" max="2287" width="46.5703125" style="4" customWidth="1"/>
    <col min="2288" max="2288" width="10.5703125" style="4" customWidth="1"/>
    <col min="2289" max="2289" width="8" style="4" customWidth="1"/>
    <col min="2290" max="2290" width="10.5703125" style="4" customWidth="1"/>
    <col min="2291" max="2297" width="8" style="4" customWidth="1"/>
    <col min="2298" max="2298" width="10" style="4" customWidth="1"/>
    <col min="2299" max="2300" width="8" style="4" customWidth="1"/>
    <col min="2301" max="2541" width="11.42578125" style="4"/>
    <col min="2542" max="2542" width="4.5703125" style="4" customWidth="1"/>
    <col min="2543" max="2543" width="46.5703125" style="4" customWidth="1"/>
    <col min="2544" max="2544" width="10.5703125" style="4" customWidth="1"/>
    <col min="2545" max="2545" width="8" style="4" customWidth="1"/>
    <col min="2546" max="2546" width="10.5703125" style="4" customWidth="1"/>
    <col min="2547" max="2553" width="8" style="4" customWidth="1"/>
    <col min="2554" max="2554" width="10" style="4" customWidth="1"/>
    <col min="2555" max="2556" width="8" style="4" customWidth="1"/>
    <col min="2557" max="2797" width="11.42578125" style="4"/>
    <col min="2798" max="2798" width="4.5703125" style="4" customWidth="1"/>
    <col min="2799" max="2799" width="46.5703125" style="4" customWidth="1"/>
    <col min="2800" max="2800" width="10.5703125" style="4" customWidth="1"/>
    <col min="2801" max="2801" width="8" style="4" customWidth="1"/>
    <col min="2802" max="2802" width="10.5703125" style="4" customWidth="1"/>
    <col min="2803" max="2809" width="8" style="4" customWidth="1"/>
    <col min="2810" max="2810" width="10" style="4" customWidth="1"/>
    <col min="2811" max="2812" width="8" style="4" customWidth="1"/>
    <col min="2813" max="3053" width="11.42578125" style="4"/>
    <col min="3054" max="3054" width="4.5703125" style="4" customWidth="1"/>
    <col min="3055" max="3055" width="46.5703125" style="4" customWidth="1"/>
    <col min="3056" max="3056" width="10.5703125" style="4" customWidth="1"/>
    <col min="3057" max="3057" width="8" style="4" customWidth="1"/>
    <col min="3058" max="3058" width="10.5703125" style="4" customWidth="1"/>
    <col min="3059" max="3065" width="8" style="4" customWidth="1"/>
    <col min="3066" max="3066" width="10" style="4" customWidth="1"/>
    <col min="3067" max="3068" width="8" style="4" customWidth="1"/>
    <col min="3069" max="3309" width="11.42578125" style="4"/>
    <col min="3310" max="3310" width="4.5703125" style="4" customWidth="1"/>
    <col min="3311" max="3311" width="46.5703125" style="4" customWidth="1"/>
    <col min="3312" max="3312" width="10.5703125" style="4" customWidth="1"/>
    <col min="3313" max="3313" width="8" style="4" customWidth="1"/>
    <col min="3314" max="3314" width="10.5703125" style="4" customWidth="1"/>
    <col min="3315" max="3321" width="8" style="4" customWidth="1"/>
    <col min="3322" max="3322" width="10" style="4" customWidth="1"/>
    <col min="3323" max="3324" width="8" style="4" customWidth="1"/>
    <col min="3325" max="3565" width="11.42578125" style="4"/>
    <col min="3566" max="3566" width="4.5703125" style="4" customWidth="1"/>
    <col min="3567" max="3567" width="46.5703125" style="4" customWidth="1"/>
    <col min="3568" max="3568" width="10.5703125" style="4" customWidth="1"/>
    <col min="3569" max="3569" width="8" style="4" customWidth="1"/>
    <col min="3570" max="3570" width="10.5703125" style="4" customWidth="1"/>
    <col min="3571" max="3577" width="8" style="4" customWidth="1"/>
    <col min="3578" max="3578" width="10" style="4" customWidth="1"/>
    <col min="3579" max="3580" width="8" style="4" customWidth="1"/>
    <col min="3581" max="3821" width="11.42578125" style="4"/>
    <col min="3822" max="3822" width="4.5703125" style="4" customWidth="1"/>
    <col min="3823" max="3823" width="46.5703125" style="4" customWidth="1"/>
    <col min="3824" max="3824" width="10.5703125" style="4" customWidth="1"/>
    <col min="3825" max="3825" width="8" style="4" customWidth="1"/>
    <col min="3826" max="3826" width="10.5703125" style="4" customWidth="1"/>
    <col min="3827" max="3833" width="8" style="4" customWidth="1"/>
    <col min="3834" max="3834" width="10" style="4" customWidth="1"/>
    <col min="3835" max="3836" width="8" style="4" customWidth="1"/>
    <col min="3837" max="4077" width="11.42578125" style="4"/>
    <col min="4078" max="4078" width="4.5703125" style="4" customWidth="1"/>
    <col min="4079" max="4079" width="46.5703125" style="4" customWidth="1"/>
    <col min="4080" max="4080" width="10.5703125" style="4" customWidth="1"/>
    <col min="4081" max="4081" width="8" style="4" customWidth="1"/>
    <col min="4082" max="4082" width="10.5703125" style="4" customWidth="1"/>
    <col min="4083" max="4089" width="8" style="4" customWidth="1"/>
    <col min="4090" max="4090" width="10" style="4" customWidth="1"/>
    <col min="4091" max="4092" width="8" style="4" customWidth="1"/>
    <col min="4093" max="4333" width="11.42578125" style="4"/>
    <col min="4334" max="4334" width="4.5703125" style="4" customWidth="1"/>
    <col min="4335" max="4335" width="46.5703125" style="4" customWidth="1"/>
    <col min="4336" max="4336" width="10.5703125" style="4" customWidth="1"/>
    <col min="4337" max="4337" width="8" style="4" customWidth="1"/>
    <col min="4338" max="4338" width="10.5703125" style="4" customWidth="1"/>
    <col min="4339" max="4345" width="8" style="4" customWidth="1"/>
    <col min="4346" max="4346" width="10" style="4" customWidth="1"/>
    <col min="4347" max="4348" width="8" style="4" customWidth="1"/>
    <col min="4349" max="4589" width="11.42578125" style="4"/>
    <col min="4590" max="4590" width="4.5703125" style="4" customWidth="1"/>
    <col min="4591" max="4591" width="46.5703125" style="4" customWidth="1"/>
    <col min="4592" max="4592" width="10.5703125" style="4" customWidth="1"/>
    <col min="4593" max="4593" width="8" style="4" customWidth="1"/>
    <col min="4594" max="4594" width="10.5703125" style="4" customWidth="1"/>
    <col min="4595" max="4601" width="8" style="4" customWidth="1"/>
    <col min="4602" max="4602" width="10" style="4" customWidth="1"/>
    <col min="4603" max="4604" width="8" style="4" customWidth="1"/>
    <col min="4605" max="4845" width="11.42578125" style="4"/>
    <col min="4846" max="4846" width="4.5703125" style="4" customWidth="1"/>
    <col min="4847" max="4847" width="46.5703125" style="4" customWidth="1"/>
    <col min="4848" max="4848" width="10.5703125" style="4" customWidth="1"/>
    <col min="4849" max="4849" width="8" style="4" customWidth="1"/>
    <col min="4850" max="4850" width="10.5703125" style="4" customWidth="1"/>
    <col min="4851" max="4857" width="8" style="4" customWidth="1"/>
    <col min="4858" max="4858" width="10" style="4" customWidth="1"/>
    <col min="4859" max="4860" width="8" style="4" customWidth="1"/>
    <col min="4861" max="5101" width="11.42578125" style="4"/>
    <col min="5102" max="5102" width="4.5703125" style="4" customWidth="1"/>
    <col min="5103" max="5103" width="46.5703125" style="4" customWidth="1"/>
    <col min="5104" max="5104" width="10.5703125" style="4" customWidth="1"/>
    <col min="5105" max="5105" width="8" style="4" customWidth="1"/>
    <col min="5106" max="5106" width="10.5703125" style="4" customWidth="1"/>
    <col min="5107" max="5113" width="8" style="4" customWidth="1"/>
    <col min="5114" max="5114" width="10" style="4" customWidth="1"/>
    <col min="5115" max="5116" width="8" style="4" customWidth="1"/>
    <col min="5117" max="5357" width="11.42578125" style="4"/>
    <col min="5358" max="5358" width="4.5703125" style="4" customWidth="1"/>
    <col min="5359" max="5359" width="46.5703125" style="4" customWidth="1"/>
    <col min="5360" max="5360" width="10.5703125" style="4" customWidth="1"/>
    <col min="5361" max="5361" width="8" style="4" customWidth="1"/>
    <col min="5362" max="5362" width="10.5703125" style="4" customWidth="1"/>
    <col min="5363" max="5369" width="8" style="4" customWidth="1"/>
    <col min="5370" max="5370" width="10" style="4" customWidth="1"/>
    <col min="5371" max="5372" width="8" style="4" customWidth="1"/>
    <col min="5373" max="5613" width="11.42578125" style="4"/>
    <col min="5614" max="5614" width="4.5703125" style="4" customWidth="1"/>
    <col min="5615" max="5615" width="46.5703125" style="4" customWidth="1"/>
    <col min="5616" max="5616" width="10.5703125" style="4" customWidth="1"/>
    <col min="5617" max="5617" width="8" style="4" customWidth="1"/>
    <col min="5618" max="5618" width="10.5703125" style="4" customWidth="1"/>
    <col min="5619" max="5625" width="8" style="4" customWidth="1"/>
    <col min="5626" max="5626" width="10" style="4" customWidth="1"/>
    <col min="5627" max="5628" width="8" style="4" customWidth="1"/>
    <col min="5629" max="5869" width="11.42578125" style="4"/>
    <col min="5870" max="5870" width="4.5703125" style="4" customWidth="1"/>
    <col min="5871" max="5871" width="46.5703125" style="4" customWidth="1"/>
    <col min="5872" max="5872" width="10.5703125" style="4" customWidth="1"/>
    <col min="5873" max="5873" width="8" style="4" customWidth="1"/>
    <col min="5874" max="5874" width="10.5703125" style="4" customWidth="1"/>
    <col min="5875" max="5881" width="8" style="4" customWidth="1"/>
    <col min="5882" max="5882" width="10" style="4" customWidth="1"/>
    <col min="5883" max="5884" width="8" style="4" customWidth="1"/>
    <col min="5885" max="6125" width="11.42578125" style="4"/>
    <col min="6126" max="6126" width="4.5703125" style="4" customWidth="1"/>
    <col min="6127" max="6127" width="46.5703125" style="4" customWidth="1"/>
    <col min="6128" max="6128" width="10.5703125" style="4" customWidth="1"/>
    <col min="6129" max="6129" width="8" style="4" customWidth="1"/>
    <col min="6130" max="6130" width="10.5703125" style="4" customWidth="1"/>
    <col min="6131" max="6137" width="8" style="4" customWidth="1"/>
    <col min="6138" max="6138" width="10" style="4" customWidth="1"/>
    <col min="6139" max="6140" width="8" style="4" customWidth="1"/>
    <col min="6141" max="6381" width="11.42578125" style="4"/>
    <col min="6382" max="6382" width="4.5703125" style="4" customWidth="1"/>
    <col min="6383" max="6383" width="46.5703125" style="4" customWidth="1"/>
    <col min="6384" max="6384" width="10.5703125" style="4" customWidth="1"/>
    <col min="6385" max="6385" width="8" style="4" customWidth="1"/>
    <col min="6386" max="6386" width="10.5703125" style="4" customWidth="1"/>
    <col min="6387" max="6393" width="8" style="4" customWidth="1"/>
    <col min="6394" max="6394" width="10" style="4" customWidth="1"/>
    <col min="6395" max="6396" width="8" style="4" customWidth="1"/>
    <col min="6397" max="6637" width="11.42578125" style="4"/>
    <col min="6638" max="6638" width="4.5703125" style="4" customWidth="1"/>
    <col min="6639" max="6639" width="46.5703125" style="4" customWidth="1"/>
    <col min="6640" max="6640" width="10.5703125" style="4" customWidth="1"/>
    <col min="6641" max="6641" width="8" style="4" customWidth="1"/>
    <col min="6642" max="6642" width="10.5703125" style="4" customWidth="1"/>
    <col min="6643" max="6649" width="8" style="4" customWidth="1"/>
    <col min="6650" max="6650" width="10" style="4" customWidth="1"/>
    <col min="6651" max="6652" width="8" style="4" customWidth="1"/>
    <col min="6653" max="6893" width="11.42578125" style="4"/>
    <col min="6894" max="6894" width="4.5703125" style="4" customWidth="1"/>
    <col min="6895" max="6895" width="46.5703125" style="4" customWidth="1"/>
    <col min="6896" max="6896" width="10.5703125" style="4" customWidth="1"/>
    <col min="6897" max="6897" width="8" style="4" customWidth="1"/>
    <col min="6898" max="6898" width="10.5703125" style="4" customWidth="1"/>
    <col min="6899" max="6905" width="8" style="4" customWidth="1"/>
    <col min="6906" max="6906" width="10" style="4" customWidth="1"/>
    <col min="6907" max="6908" width="8" style="4" customWidth="1"/>
    <col min="6909" max="7149" width="11.42578125" style="4"/>
    <col min="7150" max="7150" width="4.5703125" style="4" customWidth="1"/>
    <col min="7151" max="7151" width="46.5703125" style="4" customWidth="1"/>
    <col min="7152" max="7152" width="10.5703125" style="4" customWidth="1"/>
    <col min="7153" max="7153" width="8" style="4" customWidth="1"/>
    <col min="7154" max="7154" width="10.5703125" style="4" customWidth="1"/>
    <col min="7155" max="7161" width="8" style="4" customWidth="1"/>
    <col min="7162" max="7162" width="10" style="4" customWidth="1"/>
    <col min="7163" max="7164" width="8" style="4" customWidth="1"/>
    <col min="7165" max="7405" width="11.42578125" style="4"/>
    <col min="7406" max="7406" width="4.5703125" style="4" customWidth="1"/>
    <col min="7407" max="7407" width="46.5703125" style="4" customWidth="1"/>
    <col min="7408" max="7408" width="10.5703125" style="4" customWidth="1"/>
    <col min="7409" max="7409" width="8" style="4" customWidth="1"/>
    <col min="7410" max="7410" width="10.5703125" style="4" customWidth="1"/>
    <col min="7411" max="7417" width="8" style="4" customWidth="1"/>
    <col min="7418" max="7418" width="10" style="4" customWidth="1"/>
    <col min="7419" max="7420" width="8" style="4" customWidth="1"/>
    <col min="7421" max="7661" width="11.42578125" style="4"/>
    <col min="7662" max="7662" width="4.5703125" style="4" customWidth="1"/>
    <col min="7663" max="7663" width="46.5703125" style="4" customWidth="1"/>
    <col min="7664" max="7664" width="10.5703125" style="4" customWidth="1"/>
    <col min="7665" max="7665" width="8" style="4" customWidth="1"/>
    <col min="7666" max="7666" width="10.5703125" style="4" customWidth="1"/>
    <col min="7667" max="7673" width="8" style="4" customWidth="1"/>
    <col min="7674" max="7674" width="10" style="4" customWidth="1"/>
    <col min="7675" max="7676" width="8" style="4" customWidth="1"/>
    <col min="7677" max="7917" width="11.42578125" style="4"/>
    <col min="7918" max="7918" width="4.5703125" style="4" customWidth="1"/>
    <col min="7919" max="7919" width="46.5703125" style="4" customWidth="1"/>
    <col min="7920" max="7920" width="10.5703125" style="4" customWidth="1"/>
    <col min="7921" max="7921" width="8" style="4" customWidth="1"/>
    <col min="7922" max="7922" width="10.5703125" style="4" customWidth="1"/>
    <col min="7923" max="7929" width="8" style="4" customWidth="1"/>
    <col min="7930" max="7930" width="10" style="4" customWidth="1"/>
    <col min="7931" max="7932" width="8" style="4" customWidth="1"/>
    <col min="7933" max="8173" width="11.42578125" style="4"/>
    <col min="8174" max="8174" width="4.5703125" style="4" customWidth="1"/>
    <col min="8175" max="8175" width="46.5703125" style="4" customWidth="1"/>
    <col min="8176" max="8176" width="10.5703125" style="4" customWidth="1"/>
    <col min="8177" max="8177" width="8" style="4" customWidth="1"/>
    <col min="8178" max="8178" width="10.5703125" style="4" customWidth="1"/>
    <col min="8179" max="8185" width="8" style="4" customWidth="1"/>
    <col min="8186" max="8186" width="10" style="4" customWidth="1"/>
    <col min="8187" max="8188" width="8" style="4" customWidth="1"/>
    <col min="8189" max="8429" width="11.42578125" style="4"/>
    <col min="8430" max="8430" width="4.5703125" style="4" customWidth="1"/>
    <col min="8431" max="8431" width="46.5703125" style="4" customWidth="1"/>
    <col min="8432" max="8432" width="10.5703125" style="4" customWidth="1"/>
    <col min="8433" max="8433" width="8" style="4" customWidth="1"/>
    <col min="8434" max="8434" width="10.5703125" style="4" customWidth="1"/>
    <col min="8435" max="8441" width="8" style="4" customWidth="1"/>
    <col min="8442" max="8442" width="10" style="4" customWidth="1"/>
    <col min="8443" max="8444" width="8" style="4" customWidth="1"/>
    <col min="8445" max="8685" width="11.42578125" style="4"/>
    <col min="8686" max="8686" width="4.5703125" style="4" customWidth="1"/>
    <col min="8687" max="8687" width="46.5703125" style="4" customWidth="1"/>
    <col min="8688" max="8688" width="10.5703125" style="4" customWidth="1"/>
    <col min="8689" max="8689" width="8" style="4" customWidth="1"/>
    <col min="8690" max="8690" width="10.5703125" style="4" customWidth="1"/>
    <col min="8691" max="8697" width="8" style="4" customWidth="1"/>
    <col min="8698" max="8698" width="10" style="4" customWidth="1"/>
    <col min="8699" max="8700" width="8" style="4" customWidth="1"/>
    <col min="8701" max="8941" width="11.42578125" style="4"/>
    <col min="8942" max="8942" width="4.5703125" style="4" customWidth="1"/>
    <col min="8943" max="8943" width="46.5703125" style="4" customWidth="1"/>
    <col min="8944" max="8944" width="10.5703125" style="4" customWidth="1"/>
    <col min="8945" max="8945" width="8" style="4" customWidth="1"/>
    <col min="8946" max="8946" width="10.5703125" style="4" customWidth="1"/>
    <col min="8947" max="8953" width="8" style="4" customWidth="1"/>
    <col min="8954" max="8954" width="10" style="4" customWidth="1"/>
    <col min="8955" max="8956" width="8" style="4" customWidth="1"/>
    <col min="8957" max="9197" width="11.42578125" style="4"/>
    <col min="9198" max="9198" width="4.5703125" style="4" customWidth="1"/>
    <col min="9199" max="9199" width="46.5703125" style="4" customWidth="1"/>
    <col min="9200" max="9200" width="10.5703125" style="4" customWidth="1"/>
    <col min="9201" max="9201" width="8" style="4" customWidth="1"/>
    <col min="9202" max="9202" width="10.5703125" style="4" customWidth="1"/>
    <col min="9203" max="9209" width="8" style="4" customWidth="1"/>
    <col min="9210" max="9210" width="10" style="4" customWidth="1"/>
    <col min="9211" max="9212" width="8" style="4" customWidth="1"/>
    <col min="9213" max="9453" width="11.42578125" style="4"/>
    <col min="9454" max="9454" width="4.5703125" style="4" customWidth="1"/>
    <col min="9455" max="9455" width="46.5703125" style="4" customWidth="1"/>
    <col min="9456" max="9456" width="10.5703125" style="4" customWidth="1"/>
    <col min="9457" max="9457" width="8" style="4" customWidth="1"/>
    <col min="9458" max="9458" width="10.5703125" style="4" customWidth="1"/>
    <col min="9459" max="9465" width="8" style="4" customWidth="1"/>
    <col min="9466" max="9466" width="10" style="4" customWidth="1"/>
    <col min="9467" max="9468" width="8" style="4" customWidth="1"/>
    <col min="9469" max="9709" width="11.42578125" style="4"/>
    <col min="9710" max="9710" width="4.5703125" style="4" customWidth="1"/>
    <col min="9711" max="9711" width="46.5703125" style="4" customWidth="1"/>
    <col min="9712" max="9712" width="10.5703125" style="4" customWidth="1"/>
    <col min="9713" max="9713" width="8" style="4" customWidth="1"/>
    <col min="9714" max="9714" width="10.5703125" style="4" customWidth="1"/>
    <col min="9715" max="9721" width="8" style="4" customWidth="1"/>
    <col min="9722" max="9722" width="10" style="4" customWidth="1"/>
    <col min="9723" max="9724" width="8" style="4" customWidth="1"/>
    <col min="9725" max="9965" width="11.42578125" style="4"/>
    <col min="9966" max="9966" width="4.5703125" style="4" customWidth="1"/>
    <col min="9967" max="9967" width="46.5703125" style="4" customWidth="1"/>
    <col min="9968" max="9968" width="10.5703125" style="4" customWidth="1"/>
    <col min="9969" max="9969" width="8" style="4" customWidth="1"/>
    <col min="9970" max="9970" width="10.5703125" style="4" customWidth="1"/>
    <col min="9971" max="9977" width="8" style="4" customWidth="1"/>
    <col min="9978" max="9978" width="10" style="4" customWidth="1"/>
    <col min="9979" max="9980" width="8" style="4" customWidth="1"/>
    <col min="9981" max="10221" width="11.42578125" style="4"/>
    <col min="10222" max="10222" width="4.5703125" style="4" customWidth="1"/>
    <col min="10223" max="10223" width="46.5703125" style="4" customWidth="1"/>
    <col min="10224" max="10224" width="10.5703125" style="4" customWidth="1"/>
    <col min="10225" max="10225" width="8" style="4" customWidth="1"/>
    <col min="10226" max="10226" width="10.5703125" style="4" customWidth="1"/>
    <col min="10227" max="10233" width="8" style="4" customWidth="1"/>
    <col min="10234" max="10234" width="10" style="4" customWidth="1"/>
    <col min="10235" max="10236" width="8" style="4" customWidth="1"/>
    <col min="10237" max="10477" width="11.42578125" style="4"/>
    <col min="10478" max="10478" width="4.5703125" style="4" customWidth="1"/>
    <col min="10479" max="10479" width="46.5703125" style="4" customWidth="1"/>
    <col min="10480" max="10480" width="10.5703125" style="4" customWidth="1"/>
    <col min="10481" max="10481" width="8" style="4" customWidth="1"/>
    <col min="10482" max="10482" width="10.5703125" style="4" customWidth="1"/>
    <col min="10483" max="10489" width="8" style="4" customWidth="1"/>
    <col min="10490" max="10490" width="10" style="4" customWidth="1"/>
    <col min="10491" max="10492" width="8" style="4" customWidth="1"/>
    <col min="10493" max="10733" width="11.42578125" style="4"/>
    <col min="10734" max="10734" width="4.5703125" style="4" customWidth="1"/>
    <col min="10735" max="10735" width="46.5703125" style="4" customWidth="1"/>
    <col min="10736" max="10736" width="10.5703125" style="4" customWidth="1"/>
    <col min="10737" max="10737" width="8" style="4" customWidth="1"/>
    <col min="10738" max="10738" width="10.5703125" style="4" customWidth="1"/>
    <col min="10739" max="10745" width="8" style="4" customWidth="1"/>
    <col min="10746" max="10746" width="10" style="4" customWidth="1"/>
    <col min="10747" max="10748" width="8" style="4" customWidth="1"/>
    <col min="10749" max="10989" width="11.42578125" style="4"/>
    <col min="10990" max="10990" width="4.5703125" style="4" customWidth="1"/>
    <col min="10991" max="10991" width="46.5703125" style="4" customWidth="1"/>
    <col min="10992" max="10992" width="10.5703125" style="4" customWidth="1"/>
    <col min="10993" max="10993" width="8" style="4" customWidth="1"/>
    <col min="10994" max="10994" width="10.5703125" style="4" customWidth="1"/>
    <col min="10995" max="11001" width="8" style="4" customWidth="1"/>
    <col min="11002" max="11002" width="10" style="4" customWidth="1"/>
    <col min="11003" max="11004" width="8" style="4" customWidth="1"/>
    <col min="11005" max="11245" width="11.42578125" style="4"/>
    <col min="11246" max="11246" width="4.5703125" style="4" customWidth="1"/>
    <col min="11247" max="11247" width="46.5703125" style="4" customWidth="1"/>
    <col min="11248" max="11248" width="10.5703125" style="4" customWidth="1"/>
    <col min="11249" max="11249" width="8" style="4" customWidth="1"/>
    <col min="11250" max="11250" width="10.5703125" style="4" customWidth="1"/>
    <col min="11251" max="11257" width="8" style="4" customWidth="1"/>
    <col min="11258" max="11258" width="10" style="4" customWidth="1"/>
    <col min="11259" max="11260" width="8" style="4" customWidth="1"/>
    <col min="11261" max="11501" width="11.42578125" style="4"/>
    <col min="11502" max="11502" width="4.5703125" style="4" customWidth="1"/>
    <col min="11503" max="11503" width="46.5703125" style="4" customWidth="1"/>
    <col min="11504" max="11504" width="10.5703125" style="4" customWidth="1"/>
    <col min="11505" max="11505" width="8" style="4" customWidth="1"/>
    <col min="11506" max="11506" width="10.5703125" style="4" customWidth="1"/>
    <col min="11507" max="11513" width="8" style="4" customWidth="1"/>
    <col min="11514" max="11514" width="10" style="4" customWidth="1"/>
    <col min="11515" max="11516" width="8" style="4" customWidth="1"/>
    <col min="11517" max="11757" width="11.42578125" style="4"/>
    <col min="11758" max="11758" width="4.5703125" style="4" customWidth="1"/>
    <col min="11759" max="11759" width="46.5703125" style="4" customWidth="1"/>
    <col min="11760" max="11760" width="10.5703125" style="4" customWidth="1"/>
    <col min="11761" max="11761" width="8" style="4" customWidth="1"/>
    <col min="11762" max="11762" width="10.5703125" style="4" customWidth="1"/>
    <col min="11763" max="11769" width="8" style="4" customWidth="1"/>
    <col min="11770" max="11770" width="10" style="4" customWidth="1"/>
    <col min="11771" max="11772" width="8" style="4" customWidth="1"/>
    <col min="11773" max="12013" width="11.42578125" style="4"/>
    <col min="12014" max="12014" width="4.5703125" style="4" customWidth="1"/>
    <col min="12015" max="12015" width="46.5703125" style="4" customWidth="1"/>
    <col min="12016" max="12016" width="10.5703125" style="4" customWidth="1"/>
    <col min="12017" max="12017" width="8" style="4" customWidth="1"/>
    <col min="12018" max="12018" width="10.5703125" style="4" customWidth="1"/>
    <col min="12019" max="12025" width="8" style="4" customWidth="1"/>
    <col min="12026" max="12026" width="10" style="4" customWidth="1"/>
    <col min="12027" max="12028" width="8" style="4" customWidth="1"/>
    <col min="12029" max="12269" width="11.42578125" style="4"/>
    <col min="12270" max="12270" width="4.5703125" style="4" customWidth="1"/>
    <col min="12271" max="12271" width="46.5703125" style="4" customWidth="1"/>
    <col min="12272" max="12272" width="10.5703125" style="4" customWidth="1"/>
    <col min="12273" max="12273" width="8" style="4" customWidth="1"/>
    <col min="12274" max="12274" width="10.5703125" style="4" customWidth="1"/>
    <col min="12275" max="12281" width="8" style="4" customWidth="1"/>
    <col min="12282" max="12282" width="10" style="4" customWidth="1"/>
    <col min="12283" max="12284" width="8" style="4" customWidth="1"/>
    <col min="12285" max="12525" width="11.42578125" style="4"/>
    <col min="12526" max="12526" width="4.5703125" style="4" customWidth="1"/>
    <col min="12527" max="12527" width="46.5703125" style="4" customWidth="1"/>
    <col min="12528" max="12528" width="10.5703125" style="4" customWidth="1"/>
    <col min="12529" max="12529" width="8" style="4" customWidth="1"/>
    <col min="12530" max="12530" width="10.5703125" style="4" customWidth="1"/>
    <col min="12531" max="12537" width="8" style="4" customWidth="1"/>
    <col min="12538" max="12538" width="10" style="4" customWidth="1"/>
    <col min="12539" max="12540" width="8" style="4" customWidth="1"/>
    <col min="12541" max="12781" width="11.42578125" style="4"/>
    <col min="12782" max="12782" width="4.5703125" style="4" customWidth="1"/>
    <col min="12783" max="12783" width="46.5703125" style="4" customWidth="1"/>
    <col min="12784" max="12784" width="10.5703125" style="4" customWidth="1"/>
    <col min="12785" max="12785" width="8" style="4" customWidth="1"/>
    <col min="12786" max="12786" width="10.5703125" style="4" customWidth="1"/>
    <col min="12787" max="12793" width="8" style="4" customWidth="1"/>
    <col min="12794" max="12794" width="10" style="4" customWidth="1"/>
    <col min="12795" max="12796" width="8" style="4" customWidth="1"/>
    <col min="12797" max="13037" width="11.42578125" style="4"/>
    <col min="13038" max="13038" width="4.5703125" style="4" customWidth="1"/>
    <col min="13039" max="13039" width="46.5703125" style="4" customWidth="1"/>
    <col min="13040" max="13040" width="10.5703125" style="4" customWidth="1"/>
    <col min="13041" max="13041" width="8" style="4" customWidth="1"/>
    <col min="13042" max="13042" width="10.5703125" style="4" customWidth="1"/>
    <col min="13043" max="13049" width="8" style="4" customWidth="1"/>
    <col min="13050" max="13050" width="10" style="4" customWidth="1"/>
    <col min="13051" max="13052" width="8" style="4" customWidth="1"/>
    <col min="13053" max="13293" width="11.42578125" style="4"/>
    <col min="13294" max="13294" width="4.5703125" style="4" customWidth="1"/>
    <col min="13295" max="13295" width="46.5703125" style="4" customWidth="1"/>
    <col min="13296" max="13296" width="10.5703125" style="4" customWidth="1"/>
    <col min="13297" max="13297" width="8" style="4" customWidth="1"/>
    <col min="13298" max="13298" width="10.5703125" style="4" customWidth="1"/>
    <col min="13299" max="13305" width="8" style="4" customWidth="1"/>
    <col min="13306" max="13306" width="10" style="4" customWidth="1"/>
    <col min="13307" max="13308" width="8" style="4" customWidth="1"/>
    <col min="13309" max="13549" width="11.42578125" style="4"/>
    <col min="13550" max="13550" width="4.5703125" style="4" customWidth="1"/>
    <col min="13551" max="13551" width="46.5703125" style="4" customWidth="1"/>
    <col min="13552" max="13552" width="10.5703125" style="4" customWidth="1"/>
    <col min="13553" max="13553" width="8" style="4" customWidth="1"/>
    <col min="13554" max="13554" width="10.5703125" style="4" customWidth="1"/>
    <col min="13555" max="13561" width="8" style="4" customWidth="1"/>
    <col min="13562" max="13562" width="10" style="4" customWidth="1"/>
    <col min="13563" max="13564" width="8" style="4" customWidth="1"/>
    <col min="13565" max="13805" width="11.42578125" style="4"/>
    <col min="13806" max="13806" width="4.5703125" style="4" customWidth="1"/>
    <col min="13807" max="13807" width="46.5703125" style="4" customWidth="1"/>
    <col min="13808" max="13808" width="10.5703125" style="4" customWidth="1"/>
    <col min="13809" max="13809" width="8" style="4" customWidth="1"/>
    <col min="13810" max="13810" width="10.5703125" style="4" customWidth="1"/>
    <col min="13811" max="13817" width="8" style="4" customWidth="1"/>
    <col min="13818" max="13818" width="10" style="4" customWidth="1"/>
    <col min="13819" max="13820" width="8" style="4" customWidth="1"/>
    <col min="13821" max="14061" width="11.42578125" style="4"/>
    <col min="14062" max="14062" width="4.5703125" style="4" customWidth="1"/>
    <col min="14063" max="14063" width="46.5703125" style="4" customWidth="1"/>
    <col min="14064" max="14064" width="10.5703125" style="4" customWidth="1"/>
    <col min="14065" max="14065" width="8" style="4" customWidth="1"/>
    <col min="14066" max="14066" width="10.5703125" style="4" customWidth="1"/>
    <col min="14067" max="14073" width="8" style="4" customWidth="1"/>
    <col min="14074" max="14074" width="10" style="4" customWidth="1"/>
    <col min="14075" max="14076" width="8" style="4" customWidth="1"/>
    <col min="14077" max="14317" width="11.42578125" style="4"/>
    <col min="14318" max="14318" width="4.5703125" style="4" customWidth="1"/>
    <col min="14319" max="14319" width="46.5703125" style="4" customWidth="1"/>
    <col min="14320" max="14320" width="10.5703125" style="4" customWidth="1"/>
    <col min="14321" max="14321" width="8" style="4" customWidth="1"/>
    <col min="14322" max="14322" width="10.5703125" style="4" customWidth="1"/>
    <col min="14323" max="14329" width="8" style="4" customWidth="1"/>
    <col min="14330" max="14330" width="10" style="4" customWidth="1"/>
    <col min="14331" max="14332" width="8" style="4" customWidth="1"/>
    <col min="14333" max="14573" width="11.42578125" style="4"/>
    <col min="14574" max="14574" width="4.5703125" style="4" customWidth="1"/>
    <col min="14575" max="14575" width="46.5703125" style="4" customWidth="1"/>
    <col min="14576" max="14576" width="10.5703125" style="4" customWidth="1"/>
    <col min="14577" max="14577" width="8" style="4" customWidth="1"/>
    <col min="14578" max="14578" width="10.5703125" style="4" customWidth="1"/>
    <col min="14579" max="14585" width="8" style="4" customWidth="1"/>
    <col min="14586" max="14586" width="10" style="4" customWidth="1"/>
    <col min="14587" max="14588" width="8" style="4" customWidth="1"/>
    <col min="14589" max="14829" width="11.42578125" style="4"/>
    <col min="14830" max="14830" width="4.5703125" style="4" customWidth="1"/>
    <col min="14831" max="14831" width="46.5703125" style="4" customWidth="1"/>
    <col min="14832" max="14832" width="10.5703125" style="4" customWidth="1"/>
    <col min="14833" max="14833" width="8" style="4" customWidth="1"/>
    <col min="14834" max="14834" width="10.5703125" style="4" customWidth="1"/>
    <col min="14835" max="14841" width="8" style="4" customWidth="1"/>
    <col min="14842" max="14842" width="10" style="4" customWidth="1"/>
    <col min="14843" max="14844" width="8" style="4" customWidth="1"/>
    <col min="14845" max="15085" width="11.42578125" style="4"/>
    <col min="15086" max="15086" width="4.5703125" style="4" customWidth="1"/>
    <col min="15087" max="15087" width="46.5703125" style="4" customWidth="1"/>
    <col min="15088" max="15088" width="10.5703125" style="4" customWidth="1"/>
    <col min="15089" max="15089" width="8" style="4" customWidth="1"/>
    <col min="15090" max="15090" width="10.5703125" style="4" customWidth="1"/>
    <col min="15091" max="15097" width="8" style="4" customWidth="1"/>
    <col min="15098" max="15098" width="10" style="4" customWidth="1"/>
    <col min="15099" max="15100" width="8" style="4" customWidth="1"/>
    <col min="15101" max="15341" width="11.42578125" style="4"/>
    <col min="15342" max="15342" width="4.5703125" style="4" customWidth="1"/>
    <col min="15343" max="15343" width="46.5703125" style="4" customWidth="1"/>
    <col min="15344" max="15344" width="10.5703125" style="4" customWidth="1"/>
    <col min="15345" max="15345" width="8" style="4" customWidth="1"/>
    <col min="15346" max="15346" width="10.5703125" style="4" customWidth="1"/>
    <col min="15347" max="15353" width="8" style="4" customWidth="1"/>
    <col min="15354" max="15354" width="10" style="4" customWidth="1"/>
    <col min="15355" max="15356" width="8" style="4" customWidth="1"/>
    <col min="15357" max="15597" width="11.42578125" style="4"/>
    <col min="15598" max="15598" width="4.5703125" style="4" customWidth="1"/>
    <col min="15599" max="15599" width="46.5703125" style="4" customWidth="1"/>
    <col min="15600" max="15600" width="10.5703125" style="4" customWidth="1"/>
    <col min="15601" max="15601" width="8" style="4" customWidth="1"/>
    <col min="15602" max="15602" width="10.5703125" style="4" customWidth="1"/>
    <col min="15603" max="15609" width="8" style="4" customWidth="1"/>
    <col min="15610" max="15610" width="10" style="4" customWidth="1"/>
    <col min="15611" max="15612" width="8" style="4" customWidth="1"/>
    <col min="15613" max="15853" width="11.42578125" style="4"/>
    <col min="15854" max="15854" width="4.5703125" style="4" customWidth="1"/>
    <col min="15855" max="15855" width="46.5703125" style="4" customWidth="1"/>
    <col min="15856" max="15856" width="10.5703125" style="4" customWidth="1"/>
    <col min="15857" max="15857" width="8" style="4" customWidth="1"/>
    <col min="15858" max="15858" width="10.5703125" style="4" customWidth="1"/>
    <col min="15859" max="15865" width="8" style="4" customWidth="1"/>
    <col min="15866" max="15866" width="10" style="4" customWidth="1"/>
    <col min="15867" max="15868" width="8" style="4" customWidth="1"/>
    <col min="15869" max="16109" width="11.42578125" style="4"/>
    <col min="16110" max="16110" width="4.5703125" style="4" customWidth="1"/>
    <col min="16111" max="16111" width="46.5703125" style="4" customWidth="1"/>
    <col min="16112" max="16112" width="10.5703125" style="4" customWidth="1"/>
    <col min="16113" max="16113" width="8" style="4" customWidth="1"/>
    <col min="16114" max="16114" width="10.5703125" style="4" customWidth="1"/>
    <col min="16115" max="16121" width="8" style="4" customWidth="1"/>
    <col min="16122" max="16122" width="10" style="4" customWidth="1"/>
    <col min="16123" max="16124" width="8" style="4" customWidth="1"/>
    <col min="16125" max="16384" width="11.42578125" style="4"/>
  </cols>
  <sheetData>
    <row r="1" spans="2:19" ht="39.75" customHeight="1" x14ac:dyDescent="0.25">
      <c r="B1" s="155" t="s">
        <v>93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19" ht="17.25" customHeight="1" x14ac:dyDescent="0.25">
      <c r="B2" s="156" t="s">
        <v>52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19" s="1" customFormat="1" ht="14.25" customHeight="1" x14ac:dyDescent="0.25">
      <c r="B3" s="140" t="s">
        <v>11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s="5" customFormat="1" ht="14.25" customHeight="1" x14ac:dyDescent="0.25">
      <c r="B4" s="140" t="s">
        <v>12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9" s="5" customFormat="1" ht="14.25" customHeight="1" x14ac:dyDescent="0.25">
      <c r="B5" s="140" t="s">
        <v>20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9" s="6" customFormat="1" ht="31.5" customHeight="1" x14ac:dyDescent="0.25">
      <c r="B6" s="159" t="s">
        <v>21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2:19" s="10" customFormat="1" ht="30" customHeight="1" x14ac:dyDescent="0.25">
      <c r="B7" s="160" t="s">
        <v>86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2:19" s="6" customFormat="1" x14ac:dyDescent="0.25">
      <c r="B8" s="121" t="s">
        <v>19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58"/>
    </row>
    <row r="9" spans="2:19" s="42" customFormat="1" ht="15" customHeight="1" x14ac:dyDescent="0.2">
      <c r="B9" s="59" t="s">
        <v>2</v>
      </c>
      <c r="C9" s="49" t="s">
        <v>4</v>
      </c>
      <c r="D9" s="102" t="s">
        <v>0</v>
      </c>
      <c r="E9" s="102" t="s">
        <v>18</v>
      </c>
      <c r="F9" s="49" t="s">
        <v>9</v>
      </c>
      <c r="G9" s="49" t="s">
        <v>60</v>
      </c>
      <c r="H9" s="49" t="s">
        <v>61</v>
      </c>
      <c r="I9" s="49" t="s">
        <v>62</v>
      </c>
      <c r="J9" s="49" t="s">
        <v>63</v>
      </c>
      <c r="K9" s="49" t="s">
        <v>64</v>
      </c>
      <c r="L9" s="49" t="s">
        <v>65</v>
      </c>
      <c r="M9" s="49" t="s">
        <v>66</v>
      </c>
      <c r="N9" s="49" t="s">
        <v>67</v>
      </c>
      <c r="O9" s="49" t="s">
        <v>68</v>
      </c>
      <c r="P9" s="49" t="s">
        <v>69</v>
      </c>
      <c r="Q9" s="49" t="s">
        <v>70</v>
      </c>
      <c r="R9" s="49" t="s">
        <v>71</v>
      </c>
    </row>
    <row r="10" spans="2:19" s="42" customFormat="1" ht="12" customHeight="1" x14ac:dyDescent="0.2">
      <c r="B10" s="163">
        <v>1</v>
      </c>
      <c r="C10" s="164" t="s">
        <v>91</v>
      </c>
      <c r="D10" s="166">
        <v>1</v>
      </c>
      <c r="E10" s="166" t="s">
        <v>58</v>
      </c>
      <c r="F10" s="170">
        <v>46851349.842</v>
      </c>
      <c r="G10" s="103"/>
      <c r="H10" s="104">
        <v>1</v>
      </c>
      <c r="I10" s="104">
        <v>1</v>
      </c>
      <c r="J10" s="104">
        <v>1</v>
      </c>
      <c r="K10" s="104">
        <v>1</v>
      </c>
      <c r="L10" s="104">
        <v>1</v>
      </c>
      <c r="M10" s="104">
        <v>1</v>
      </c>
      <c r="N10" s="104">
        <v>1</v>
      </c>
      <c r="O10" s="104">
        <v>1</v>
      </c>
      <c r="P10" s="104">
        <v>1</v>
      </c>
      <c r="Q10" s="104">
        <v>1</v>
      </c>
      <c r="R10" s="104">
        <v>1</v>
      </c>
    </row>
    <row r="11" spans="2:19" ht="12" customHeight="1" x14ac:dyDescent="0.25">
      <c r="B11" s="163"/>
      <c r="C11" s="165"/>
      <c r="D11" s="167"/>
      <c r="E11" s="167"/>
      <c r="F11" s="170"/>
      <c r="G11" s="9"/>
      <c r="H11" s="61">
        <f>F10/11</f>
        <v>4259213.6220000004</v>
      </c>
      <c r="I11" s="61">
        <f t="shared" ref="I11:R11" si="0">H11</f>
        <v>4259213.6220000004</v>
      </c>
      <c r="J11" s="61">
        <f t="shared" si="0"/>
        <v>4259213.6220000004</v>
      </c>
      <c r="K11" s="61">
        <f t="shared" si="0"/>
        <v>4259213.6220000004</v>
      </c>
      <c r="L11" s="61">
        <f t="shared" si="0"/>
        <v>4259213.6220000004</v>
      </c>
      <c r="M11" s="61">
        <f t="shared" si="0"/>
        <v>4259213.6220000004</v>
      </c>
      <c r="N11" s="61">
        <f t="shared" si="0"/>
        <v>4259213.6220000004</v>
      </c>
      <c r="O11" s="61">
        <f t="shared" si="0"/>
        <v>4259213.6220000004</v>
      </c>
      <c r="P11" s="61">
        <f t="shared" si="0"/>
        <v>4259213.6220000004</v>
      </c>
      <c r="Q11" s="61">
        <f t="shared" si="0"/>
        <v>4259213.6220000004</v>
      </c>
      <c r="R11" s="61">
        <f t="shared" si="0"/>
        <v>4259213.6220000004</v>
      </c>
    </row>
    <row r="12" spans="2:19" ht="12.75" customHeight="1" x14ac:dyDescent="0.25">
      <c r="B12" s="163">
        <v>2</v>
      </c>
      <c r="C12" s="169" t="s">
        <v>56</v>
      </c>
      <c r="D12" s="166">
        <v>1</v>
      </c>
      <c r="E12" s="166" t="s">
        <v>58</v>
      </c>
      <c r="F12" s="170">
        <v>24658605.18</v>
      </c>
      <c r="G12" s="9"/>
      <c r="H12" s="104">
        <v>1</v>
      </c>
      <c r="I12" s="104">
        <v>1</v>
      </c>
      <c r="J12" s="104">
        <v>1</v>
      </c>
      <c r="K12" s="104">
        <v>1</v>
      </c>
      <c r="L12" s="104">
        <v>1</v>
      </c>
      <c r="M12" s="104">
        <v>1</v>
      </c>
      <c r="N12" s="104">
        <v>1</v>
      </c>
      <c r="O12" s="104">
        <v>1</v>
      </c>
      <c r="P12" s="104">
        <v>1</v>
      </c>
      <c r="Q12" s="104">
        <v>1</v>
      </c>
      <c r="R12" s="104">
        <v>1</v>
      </c>
    </row>
    <row r="13" spans="2:19" ht="12.75" customHeight="1" x14ac:dyDescent="0.25">
      <c r="B13" s="163"/>
      <c r="C13" s="169"/>
      <c r="D13" s="167"/>
      <c r="E13" s="167"/>
      <c r="F13" s="170"/>
      <c r="G13" s="9"/>
      <c r="H13" s="61">
        <f>F12/11</f>
        <v>2241691.38</v>
      </c>
      <c r="I13" s="61">
        <f>H13</f>
        <v>2241691.38</v>
      </c>
      <c r="J13" s="61">
        <f t="shared" ref="J13:R13" si="1">I13</f>
        <v>2241691.38</v>
      </c>
      <c r="K13" s="61">
        <f t="shared" si="1"/>
        <v>2241691.38</v>
      </c>
      <c r="L13" s="61">
        <f t="shared" si="1"/>
        <v>2241691.38</v>
      </c>
      <c r="M13" s="61">
        <f t="shared" si="1"/>
        <v>2241691.38</v>
      </c>
      <c r="N13" s="61">
        <f t="shared" si="1"/>
        <v>2241691.38</v>
      </c>
      <c r="O13" s="61">
        <f t="shared" si="1"/>
        <v>2241691.38</v>
      </c>
      <c r="P13" s="61">
        <f t="shared" si="1"/>
        <v>2241691.38</v>
      </c>
      <c r="Q13" s="61">
        <f t="shared" si="1"/>
        <v>2241691.38</v>
      </c>
      <c r="R13" s="61">
        <f t="shared" si="1"/>
        <v>2241691.38</v>
      </c>
    </row>
    <row r="14" spans="2:19" s="6" customFormat="1" x14ac:dyDescent="0.25">
      <c r="B14" s="121" t="s">
        <v>19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58"/>
    </row>
    <row r="15" spans="2:19" s="42" customFormat="1" ht="15" customHeight="1" x14ac:dyDescent="0.2">
      <c r="B15" s="59" t="s">
        <v>2</v>
      </c>
      <c r="C15" s="49" t="s">
        <v>4</v>
      </c>
      <c r="D15" s="102" t="s">
        <v>0</v>
      </c>
      <c r="E15" s="102" t="s">
        <v>18</v>
      </c>
      <c r="F15" s="49" t="s">
        <v>9</v>
      </c>
      <c r="G15" s="49" t="s">
        <v>60</v>
      </c>
      <c r="H15" s="49" t="s">
        <v>61</v>
      </c>
      <c r="I15" s="49" t="s">
        <v>62</v>
      </c>
      <c r="J15" s="49" t="s">
        <v>63</v>
      </c>
      <c r="K15" s="49" t="s">
        <v>64</v>
      </c>
      <c r="L15" s="49" t="s">
        <v>65</v>
      </c>
      <c r="M15" s="49" t="s">
        <v>66</v>
      </c>
      <c r="N15" s="49" t="s">
        <v>67</v>
      </c>
      <c r="O15" s="49" t="s">
        <v>68</v>
      </c>
      <c r="P15" s="49" t="s">
        <v>69</v>
      </c>
      <c r="Q15" s="49" t="s">
        <v>70</v>
      </c>
      <c r="R15" s="49" t="s">
        <v>71</v>
      </c>
    </row>
    <row r="16" spans="2:19" s="42" customFormat="1" ht="12.75" customHeight="1" x14ac:dyDescent="0.2">
      <c r="B16" s="163">
        <v>3</v>
      </c>
      <c r="C16" s="169" t="s">
        <v>79</v>
      </c>
      <c r="D16" s="166">
        <v>4</v>
      </c>
      <c r="E16" s="166" t="s">
        <v>59</v>
      </c>
      <c r="F16" s="170">
        <v>59404821.57</v>
      </c>
      <c r="G16" s="103"/>
      <c r="H16" s="103"/>
      <c r="I16" s="104">
        <v>1</v>
      </c>
      <c r="J16" s="104">
        <v>1</v>
      </c>
      <c r="K16" s="104">
        <v>1</v>
      </c>
      <c r="L16" s="104">
        <v>1</v>
      </c>
      <c r="M16" s="104">
        <v>1</v>
      </c>
      <c r="N16" s="104">
        <v>1</v>
      </c>
      <c r="O16" s="104">
        <v>1</v>
      </c>
      <c r="P16" s="104">
        <v>1</v>
      </c>
      <c r="Q16" s="104">
        <v>1</v>
      </c>
      <c r="R16" s="104">
        <v>1</v>
      </c>
    </row>
    <row r="17" spans="2:19" ht="12.75" customHeight="1" x14ac:dyDescent="0.25">
      <c r="B17" s="163"/>
      <c r="C17" s="169"/>
      <c r="D17" s="167"/>
      <c r="E17" s="167"/>
      <c r="F17" s="170"/>
      <c r="G17" s="105"/>
      <c r="H17" s="106"/>
      <c r="I17" s="61">
        <f>F16/10</f>
        <v>5940482.1569999997</v>
      </c>
      <c r="J17" s="61">
        <f t="shared" ref="J17:R25" si="2">I17</f>
        <v>5940482.1569999997</v>
      </c>
      <c r="K17" s="61">
        <f t="shared" si="2"/>
        <v>5940482.1569999997</v>
      </c>
      <c r="L17" s="61">
        <f t="shared" si="2"/>
        <v>5940482.1569999997</v>
      </c>
      <c r="M17" s="61">
        <f t="shared" si="2"/>
        <v>5940482.1569999997</v>
      </c>
      <c r="N17" s="61">
        <f t="shared" si="2"/>
        <v>5940482.1569999997</v>
      </c>
      <c r="O17" s="61">
        <f t="shared" si="2"/>
        <v>5940482.1569999997</v>
      </c>
      <c r="P17" s="61">
        <f t="shared" si="2"/>
        <v>5940482.1569999997</v>
      </c>
      <c r="Q17" s="61">
        <f t="shared" si="2"/>
        <v>5940482.1569999997</v>
      </c>
      <c r="R17" s="61">
        <f t="shared" si="2"/>
        <v>5940482.1569999997</v>
      </c>
    </row>
    <row r="18" spans="2:19" ht="10.5" customHeight="1" x14ac:dyDescent="0.25">
      <c r="B18" s="163">
        <v>4</v>
      </c>
      <c r="C18" s="169" t="s">
        <v>80</v>
      </c>
      <c r="D18" s="166">
        <v>1</v>
      </c>
      <c r="E18" s="166" t="s">
        <v>59</v>
      </c>
      <c r="F18" s="170">
        <v>24658605.18</v>
      </c>
      <c r="G18" s="9"/>
      <c r="H18" s="101"/>
      <c r="I18" s="104">
        <v>1</v>
      </c>
      <c r="J18" s="104">
        <v>1</v>
      </c>
      <c r="K18" s="104">
        <v>1</v>
      </c>
      <c r="L18" s="104">
        <v>1</v>
      </c>
      <c r="M18" s="104">
        <v>1</v>
      </c>
      <c r="N18" s="104">
        <v>1</v>
      </c>
      <c r="O18" s="104">
        <v>1</v>
      </c>
      <c r="P18" s="104">
        <v>1</v>
      </c>
      <c r="Q18" s="104">
        <v>1</v>
      </c>
      <c r="R18" s="104">
        <v>1</v>
      </c>
    </row>
    <row r="19" spans="2:19" ht="10.5" customHeight="1" x14ac:dyDescent="0.25">
      <c r="B19" s="163"/>
      <c r="C19" s="169"/>
      <c r="D19" s="167"/>
      <c r="E19" s="167"/>
      <c r="F19" s="170"/>
      <c r="G19" s="9"/>
      <c r="H19" s="101"/>
      <c r="I19" s="61">
        <f>F18/10</f>
        <v>2465860.5180000002</v>
      </c>
      <c r="J19" s="61">
        <f t="shared" si="2"/>
        <v>2465860.5180000002</v>
      </c>
      <c r="K19" s="61">
        <f t="shared" si="2"/>
        <v>2465860.5180000002</v>
      </c>
      <c r="L19" s="61">
        <f t="shared" si="2"/>
        <v>2465860.5180000002</v>
      </c>
      <c r="M19" s="61">
        <f t="shared" si="2"/>
        <v>2465860.5180000002</v>
      </c>
      <c r="N19" s="61">
        <f t="shared" si="2"/>
        <v>2465860.5180000002</v>
      </c>
      <c r="O19" s="61">
        <f t="shared" si="2"/>
        <v>2465860.5180000002</v>
      </c>
      <c r="P19" s="61">
        <f t="shared" si="2"/>
        <v>2465860.5180000002</v>
      </c>
      <c r="Q19" s="61">
        <f t="shared" si="2"/>
        <v>2465860.5180000002</v>
      </c>
      <c r="R19" s="61">
        <f t="shared" si="2"/>
        <v>2465860.5180000002</v>
      </c>
    </row>
    <row r="20" spans="2:19" ht="12" customHeight="1" x14ac:dyDescent="0.25">
      <c r="B20" s="163">
        <v>5</v>
      </c>
      <c r="C20" s="169" t="s">
        <v>81</v>
      </c>
      <c r="D20" s="166">
        <v>5</v>
      </c>
      <c r="E20" s="166" t="s">
        <v>59</v>
      </c>
      <c r="F20" s="170">
        <v>39229599.149999999</v>
      </c>
      <c r="G20" s="9"/>
      <c r="H20" s="101"/>
      <c r="I20" s="104">
        <v>1</v>
      </c>
      <c r="J20" s="104">
        <v>1</v>
      </c>
      <c r="K20" s="104">
        <v>1</v>
      </c>
      <c r="L20" s="104">
        <v>1</v>
      </c>
      <c r="M20" s="104">
        <v>1</v>
      </c>
      <c r="N20" s="104">
        <v>1</v>
      </c>
      <c r="O20" s="104">
        <v>1</v>
      </c>
      <c r="P20" s="104">
        <v>1</v>
      </c>
      <c r="Q20" s="104">
        <v>1</v>
      </c>
      <c r="R20" s="104">
        <v>1</v>
      </c>
    </row>
    <row r="21" spans="2:19" ht="12" customHeight="1" x14ac:dyDescent="0.25">
      <c r="B21" s="163"/>
      <c r="C21" s="169"/>
      <c r="D21" s="167"/>
      <c r="E21" s="167"/>
      <c r="F21" s="170"/>
      <c r="G21" s="9"/>
      <c r="H21" s="101"/>
      <c r="I21" s="61">
        <f>F20/10</f>
        <v>3922959.915</v>
      </c>
      <c r="J21" s="61">
        <f t="shared" si="2"/>
        <v>3922959.915</v>
      </c>
      <c r="K21" s="61">
        <f t="shared" si="2"/>
        <v>3922959.915</v>
      </c>
      <c r="L21" s="61">
        <f t="shared" si="2"/>
        <v>3922959.915</v>
      </c>
      <c r="M21" s="61">
        <f t="shared" si="2"/>
        <v>3922959.915</v>
      </c>
      <c r="N21" s="61">
        <f t="shared" si="2"/>
        <v>3922959.915</v>
      </c>
      <c r="O21" s="61">
        <f t="shared" si="2"/>
        <v>3922959.915</v>
      </c>
      <c r="P21" s="61">
        <f t="shared" si="2"/>
        <v>3922959.915</v>
      </c>
      <c r="Q21" s="61">
        <f t="shared" si="2"/>
        <v>3922959.915</v>
      </c>
      <c r="R21" s="61">
        <f t="shared" si="2"/>
        <v>3922959.915</v>
      </c>
    </row>
    <row r="22" spans="2:19" ht="15" customHeight="1" x14ac:dyDescent="0.25">
      <c r="B22" s="163">
        <v>6</v>
      </c>
      <c r="C22" s="169" t="s">
        <v>83</v>
      </c>
      <c r="D22" s="166">
        <v>11</v>
      </c>
      <c r="E22" s="166" t="s">
        <v>59</v>
      </c>
      <c r="F22" s="170">
        <v>135622328.49000001</v>
      </c>
      <c r="G22" s="9"/>
      <c r="H22" s="101"/>
      <c r="I22" s="104">
        <v>1</v>
      </c>
      <c r="J22" s="104">
        <v>1</v>
      </c>
      <c r="K22" s="104">
        <v>1</v>
      </c>
      <c r="L22" s="104">
        <v>1</v>
      </c>
      <c r="M22" s="104">
        <v>1</v>
      </c>
      <c r="N22" s="104">
        <v>1</v>
      </c>
      <c r="O22" s="104">
        <v>1</v>
      </c>
      <c r="P22" s="104">
        <v>1</v>
      </c>
      <c r="Q22" s="104">
        <v>1</v>
      </c>
      <c r="R22" s="104">
        <v>1</v>
      </c>
    </row>
    <row r="23" spans="2:19" ht="27" customHeight="1" x14ac:dyDescent="0.25">
      <c r="B23" s="163"/>
      <c r="C23" s="169"/>
      <c r="D23" s="167"/>
      <c r="E23" s="167"/>
      <c r="F23" s="170"/>
      <c r="G23" s="9"/>
      <c r="H23" s="101"/>
      <c r="I23" s="61">
        <f>F22/10</f>
        <v>13562232.849000001</v>
      </c>
      <c r="J23" s="61">
        <f t="shared" si="2"/>
        <v>13562232.849000001</v>
      </c>
      <c r="K23" s="61">
        <f t="shared" si="2"/>
        <v>13562232.849000001</v>
      </c>
      <c r="L23" s="61">
        <f t="shared" si="2"/>
        <v>13562232.849000001</v>
      </c>
      <c r="M23" s="61">
        <f t="shared" si="2"/>
        <v>13562232.849000001</v>
      </c>
      <c r="N23" s="61">
        <f t="shared" si="2"/>
        <v>13562232.849000001</v>
      </c>
      <c r="O23" s="61">
        <f t="shared" si="2"/>
        <v>13562232.849000001</v>
      </c>
      <c r="P23" s="61">
        <f t="shared" si="2"/>
        <v>13562232.849000001</v>
      </c>
      <c r="Q23" s="61">
        <f t="shared" si="2"/>
        <v>13562232.849000001</v>
      </c>
      <c r="R23" s="61">
        <f t="shared" si="2"/>
        <v>13562232.849000001</v>
      </c>
    </row>
    <row r="24" spans="2:19" ht="10.5" customHeight="1" x14ac:dyDescent="0.25">
      <c r="B24" s="163">
        <v>7</v>
      </c>
      <c r="C24" s="169" t="s">
        <v>82</v>
      </c>
      <c r="D24" s="166">
        <v>1</v>
      </c>
      <c r="E24" s="166" t="s">
        <v>59</v>
      </c>
      <c r="F24" s="170">
        <v>11208456.9</v>
      </c>
      <c r="G24" s="9"/>
      <c r="H24" s="101"/>
      <c r="I24" s="104">
        <v>1</v>
      </c>
      <c r="J24" s="104">
        <v>1</v>
      </c>
      <c r="K24" s="104">
        <v>1</v>
      </c>
      <c r="L24" s="104">
        <v>1</v>
      </c>
      <c r="M24" s="104">
        <v>1</v>
      </c>
      <c r="N24" s="104">
        <v>1</v>
      </c>
      <c r="O24" s="104">
        <v>1</v>
      </c>
      <c r="P24" s="104">
        <v>1</v>
      </c>
      <c r="Q24" s="104">
        <v>1</v>
      </c>
      <c r="R24" s="104">
        <v>1</v>
      </c>
    </row>
    <row r="25" spans="2:19" ht="10.5" customHeight="1" x14ac:dyDescent="0.25">
      <c r="B25" s="163"/>
      <c r="C25" s="169"/>
      <c r="D25" s="167"/>
      <c r="E25" s="167"/>
      <c r="F25" s="170"/>
      <c r="G25" s="9"/>
      <c r="H25" s="101"/>
      <c r="I25" s="61">
        <f>F24/10</f>
        <v>1120845.69</v>
      </c>
      <c r="J25" s="61">
        <f t="shared" si="2"/>
        <v>1120845.69</v>
      </c>
      <c r="K25" s="61">
        <f t="shared" si="2"/>
        <v>1120845.69</v>
      </c>
      <c r="L25" s="61">
        <f t="shared" si="2"/>
        <v>1120845.69</v>
      </c>
      <c r="M25" s="61">
        <f t="shared" si="2"/>
        <v>1120845.69</v>
      </c>
      <c r="N25" s="61">
        <f t="shared" si="2"/>
        <v>1120845.69</v>
      </c>
      <c r="O25" s="61">
        <f t="shared" si="2"/>
        <v>1120845.69</v>
      </c>
      <c r="P25" s="61">
        <f t="shared" si="2"/>
        <v>1120845.69</v>
      </c>
      <c r="Q25" s="61">
        <f t="shared" si="2"/>
        <v>1120845.69</v>
      </c>
      <c r="R25" s="61">
        <f t="shared" si="2"/>
        <v>1120845.69</v>
      </c>
    </row>
    <row r="26" spans="2:19" ht="17.25" customHeight="1" x14ac:dyDescent="0.25">
      <c r="B26" s="161" t="s">
        <v>10</v>
      </c>
      <c r="C26" s="161"/>
      <c r="D26" s="161"/>
      <c r="E26" s="161"/>
      <c r="F26" s="161"/>
      <c r="G26" s="162">
        <f>SUM(F10:F25)</f>
        <v>341633766.31200004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2:19" s="10" customFormat="1" ht="21.75" customHeight="1" x14ac:dyDescent="0.25">
      <c r="B27" s="160" t="s">
        <v>90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2:19" s="6" customFormat="1" x14ac:dyDescent="0.2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58"/>
    </row>
    <row r="29" spans="2:19" s="42" customFormat="1" ht="15" customHeight="1" x14ac:dyDescent="0.2">
      <c r="B29" s="59" t="s">
        <v>2</v>
      </c>
      <c r="C29" s="49" t="s">
        <v>4</v>
      </c>
      <c r="D29" s="102" t="s">
        <v>0</v>
      </c>
      <c r="E29" s="102" t="s">
        <v>18</v>
      </c>
      <c r="F29" s="49" t="s">
        <v>9</v>
      </c>
      <c r="G29" s="49" t="s">
        <v>60</v>
      </c>
      <c r="H29" s="49" t="s">
        <v>61</v>
      </c>
      <c r="I29" s="49" t="s">
        <v>62</v>
      </c>
      <c r="J29" s="49" t="s">
        <v>63</v>
      </c>
      <c r="K29" s="49" t="s">
        <v>64</v>
      </c>
      <c r="L29" s="49" t="s">
        <v>65</v>
      </c>
      <c r="M29" s="49" t="s">
        <v>66</v>
      </c>
      <c r="N29" s="49" t="s">
        <v>67</v>
      </c>
      <c r="O29" s="49" t="s">
        <v>68</v>
      </c>
      <c r="P29" s="49" t="s">
        <v>69</v>
      </c>
      <c r="Q29" s="49" t="s">
        <v>70</v>
      </c>
      <c r="R29" s="49" t="s">
        <v>71</v>
      </c>
    </row>
    <row r="30" spans="2:19" x14ac:dyDescent="0.25">
      <c r="B30" s="163">
        <v>8</v>
      </c>
      <c r="C30" s="169" t="s">
        <v>55</v>
      </c>
      <c r="D30" s="166">
        <v>1</v>
      </c>
      <c r="E30" s="166" t="s">
        <v>58</v>
      </c>
      <c r="F30" s="170">
        <v>43152559.064999998</v>
      </c>
      <c r="G30" s="9"/>
      <c r="H30" s="104">
        <v>1</v>
      </c>
      <c r="I30" s="104">
        <v>1</v>
      </c>
      <c r="J30" s="104">
        <v>1</v>
      </c>
      <c r="K30" s="104">
        <v>1</v>
      </c>
      <c r="L30" s="104">
        <v>1</v>
      </c>
      <c r="M30" s="104">
        <v>1</v>
      </c>
      <c r="N30" s="104">
        <v>1</v>
      </c>
      <c r="O30" s="104">
        <v>1</v>
      </c>
      <c r="P30" s="104">
        <v>1</v>
      </c>
      <c r="Q30" s="104">
        <v>1</v>
      </c>
      <c r="R30" s="104">
        <v>1</v>
      </c>
    </row>
    <row r="31" spans="2:19" ht="18" customHeight="1" x14ac:dyDescent="0.25">
      <c r="B31" s="163"/>
      <c r="C31" s="169"/>
      <c r="D31" s="167"/>
      <c r="E31" s="167"/>
      <c r="F31" s="170"/>
      <c r="G31" s="9"/>
      <c r="H31" s="61">
        <f>F30/11</f>
        <v>3922959.9149999996</v>
      </c>
      <c r="I31" s="61">
        <f>H31</f>
        <v>3922959.9149999996</v>
      </c>
      <c r="J31" s="61">
        <f t="shared" ref="J31:R31" si="3">I31</f>
        <v>3922959.9149999996</v>
      </c>
      <c r="K31" s="61">
        <f t="shared" si="3"/>
        <v>3922959.9149999996</v>
      </c>
      <c r="L31" s="61">
        <f t="shared" si="3"/>
        <v>3922959.9149999996</v>
      </c>
      <c r="M31" s="61">
        <f t="shared" si="3"/>
        <v>3922959.9149999996</v>
      </c>
      <c r="N31" s="61">
        <f t="shared" si="3"/>
        <v>3922959.9149999996</v>
      </c>
      <c r="O31" s="61">
        <f t="shared" si="3"/>
        <v>3922959.9149999996</v>
      </c>
      <c r="P31" s="61">
        <f t="shared" si="3"/>
        <v>3922959.9149999996</v>
      </c>
      <c r="Q31" s="61">
        <f t="shared" si="3"/>
        <v>3922959.9149999996</v>
      </c>
      <c r="R31" s="61">
        <f t="shared" si="3"/>
        <v>3922959.9149999996</v>
      </c>
    </row>
    <row r="32" spans="2:19" ht="17.25" customHeight="1" x14ac:dyDescent="0.25">
      <c r="B32" s="161" t="s">
        <v>10</v>
      </c>
      <c r="C32" s="161"/>
      <c r="D32" s="161"/>
      <c r="E32" s="161"/>
      <c r="F32" s="161"/>
      <c r="G32" s="162">
        <f>SUM(F30)</f>
        <v>43152559.064999998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2:18" ht="16.5" customHeight="1" x14ac:dyDescent="0.25">
      <c r="B33" s="157" t="s">
        <v>53</v>
      </c>
      <c r="C33" s="157"/>
      <c r="D33" s="157"/>
      <c r="E33" s="157"/>
      <c r="F33" s="157"/>
      <c r="G33" s="158">
        <f>ROUND(SUM(G32+G26),0)</f>
        <v>384786325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6" spans="2:18" ht="57.75" customHeight="1" x14ac:dyDescent="0.25"/>
    <row r="37" spans="2:18" s="1" customFormat="1" ht="15.75" x14ac:dyDescent="0.25">
      <c r="C37" s="32"/>
      <c r="D37" s="32"/>
      <c r="E37" s="32"/>
      <c r="F37" s="32"/>
      <c r="I37" s="36"/>
      <c r="J37" s="32"/>
      <c r="K37" s="31" t="s">
        <v>16</v>
      </c>
      <c r="M37" s="33"/>
      <c r="N37" s="34"/>
      <c r="O37" s="35"/>
    </row>
    <row r="38" spans="2:18" s="1" customFormat="1" x14ac:dyDescent="0.2">
      <c r="C38" s="36"/>
      <c r="D38" s="36"/>
      <c r="E38" s="36"/>
      <c r="F38" s="36"/>
      <c r="I38" s="36"/>
      <c r="J38" s="36"/>
      <c r="K38" s="37" t="s">
        <v>17</v>
      </c>
      <c r="M38" s="38"/>
      <c r="N38" s="34"/>
      <c r="O38" s="35"/>
    </row>
    <row r="39" spans="2:18" x14ac:dyDescent="0.25">
      <c r="B39" s="22" t="s">
        <v>29</v>
      </c>
      <c r="C39" s="39"/>
      <c r="D39" s="39"/>
      <c r="E39" s="39"/>
      <c r="F39" s="27"/>
      <c r="G39" s="27"/>
      <c r="H39" s="7"/>
      <c r="I39" s="7"/>
      <c r="J39" s="28"/>
      <c r="K39" s="29"/>
    </row>
    <row r="40" spans="2:18" s="1" customFormat="1" ht="12.75" customHeight="1" x14ac:dyDescent="0.2">
      <c r="B40" s="22" t="s">
        <v>30</v>
      </c>
      <c r="C40" s="39"/>
      <c r="D40" s="39"/>
      <c r="E40" s="39"/>
      <c r="F40" s="27"/>
      <c r="G40" s="27"/>
      <c r="H40" s="7"/>
      <c r="I40" s="7"/>
      <c r="J40" s="7"/>
      <c r="K40" s="30"/>
      <c r="N40" s="43"/>
      <c r="O40" s="44"/>
      <c r="P40" s="21"/>
      <c r="Q40" s="21"/>
    </row>
    <row r="41" spans="2:18" s="1" customFormat="1" ht="12.75" customHeight="1" x14ac:dyDescent="0.25">
      <c r="C41" s="10"/>
      <c r="D41" s="10"/>
      <c r="E41" s="10"/>
      <c r="F41" s="4"/>
      <c r="G41" s="4"/>
      <c r="N41" s="45"/>
      <c r="O41" s="22"/>
    </row>
    <row r="42" spans="2:18" s="1" customFormat="1" ht="12.75" customHeight="1" x14ac:dyDescent="0.25">
      <c r="C42" s="10"/>
      <c r="D42" s="10"/>
      <c r="E42" s="10"/>
      <c r="F42" s="4"/>
      <c r="G42" s="4"/>
      <c r="N42" s="45"/>
      <c r="O42" s="22"/>
    </row>
  </sheetData>
  <mergeCells count="57">
    <mergeCell ref="B18:B19"/>
    <mergeCell ref="C18:C19"/>
    <mergeCell ref="D18:D19"/>
    <mergeCell ref="D30:D31"/>
    <mergeCell ref="E30:E31"/>
    <mergeCell ref="E18:E19"/>
    <mergeCell ref="B20:B21"/>
    <mergeCell ref="C20:C21"/>
    <mergeCell ref="D20:D21"/>
    <mergeCell ref="E20:E21"/>
    <mergeCell ref="F20:F21"/>
    <mergeCell ref="G26:R26"/>
    <mergeCell ref="B30:B31"/>
    <mergeCell ref="C30:C31"/>
    <mergeCell ref="B32:F32"/>
    <mergeCell ref="G32:R32"/>
    <mergeCell ref="F30:F31"/>
    <mergeCell ref="B27:R27"/>
    <mergeCell ref="B28:R28"/>
    <mergeCell ref="D12:D13"/>
    <mergeCell ref="E12:E13"/>
    <mergeCell ref="F12:F13"/>
    <mergeCell ref="B33:F33"/>
    <mergeCell ref="G33:R33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F26"/>
    <mergeCell ref="F18:F19"/>
    <mergeCell ref="B7:R7"/>
    <mergeCell ref="B8:R8"/>
    <mergeCell ref="B10:B11"/>
    <mergeCell ref="C10:C11"/>
    <mergeCell ref="D10:D11"/>
    <mergeCell ref="E10:E11"/>
    <mergeCell ref="F10:F11"/>
    <mergeCell ref="B14:R14"/>
    <mergeCell ref="B16:B17"/>
    <mergeCell ref="C16:C17"/>
    <mergeCell ref="D16:D17"/>
    <mergeCell ref="E16:E17"/>
    <mergeCell ref="F16:F17"/>
    <mergeCell ref="B12:B13"/>
    <mergeCell ref="C12:C13"/>
    <mergeCell ref="B6:R6"/>
    <mergeCell ref="B1:R1"/>
    <mergeCell ref="B2:R2"/>
    <mergeCell ref="B3:R3"/>
    <mergeCell ref="B4:R4"/>
    <mergeCell ref="B5:R5"/>
  </mergeCells>
  <pageMargins left="0.51181102362204722" right="0.9055118110236221" top="0.74803149606299213" bottom="0.74803149606299213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16"/>
  <sheetViews>
    <sheetView topLeftCell="A4" zoomScale="85" zoomScaleNormal="85" workbookViewId="0">
      <selection activeCell="I10" sqref="I10"/>
    </sheetView>
  </sheetViews>
  <sheetFormatPr baseColWidth="10" defaultRowHeight="15" x14ac:dyDescent="0.25"/>
  <cols>
    <col min="1" max="1" width="52.5703125" style="70" customWidth="1"/>
    <col min="2" max="2" width="9.140625" style="70" customWidth="1"/>
    <col min="3" max="3" width="9.7109375" style="71" customWidth="1"/>
    <col min="4" max="6" width="14.5703125" style="4" customWidth="1"/>
    <col min="7" max="7" width="14.140625" style="4" customWidth="1"/>
    <col min="8" max="8" width="16.85546875" style="4" customWidth="1"/>
    <col min="9" max="9" width="17.42578125" style="23" bestFit="1" customWidth="1"/>
    <col min="10" max="10" width="14.140625" style="4" customWidth="1"/>
    <col min="11" max="11" width="14.5703125" style="72" bestFit="1" customWidth="1"/>
    <col min="12" max="16384" width="11.42578125" style="4"/>
  </cols>
  <sheetData>
    <row r="2" spans="1:14" ht="50.25" customHeight="1" x14ac:dyDescent="0.25">
      <c r="A2" s="174" t="s">
        <v>88</v>
      </c>
      <c r="B2" s="175"/>
      <c r="C2" s="175"/>
      <c r="D2" s="175"/>
      <c r="E2" s="175"/>
      <c r="F2" s="175"/>
      <c r="G2" s="175"/>
      <c r="H2" s="176"/>
    </row>
    <row r="3" spans="1:14" s="72" customFormat="1" ht="28.5" customHeight="1" x14ac:dyDescent="0.25">
      <c r="A3" s="177" t="s">
        <v>74</v>
      </c>
      <c r="B3" s="177" t="s">
        <v>75</v>
      </c>
      <c r="C3" s="179" t="s">
        <v>76</v>
      </c>
      <c r="D3" s="73" t="s">
        <v>33</v>
      </c>
      <c r="E3" s="73" t="s">
        <v>32</v>
      </c>
      <c r="F3" s="73" t="s">
        <v>72</v>
      </c>
      <c r="G3" s="181" t="s">
        <v>77</v>
      </c>
      <c r="H3" s="181" t="s">
        <v>78</v>
      </c>
      <c r="I3" s="79"/>
      <c r="J3" s="4"/>
    </row>
    <row r="4" spans="1:14" s="72" customFormat="1" ht="18" customHeight="1" x14ac:dyDescent="0.25">
      <c r="A4" s="178"/>
      <c r="B4" s="178"/>
      <c r="C4" s="180"/>
      <c r="D4" s="73" t="s">
        <v>31</v>
      </c>
      <c r="E4" s="73" t="s">
        <v>31</v>
      </c>
      <c r="F4" s="73" t="s">
        <v>31</v>
      </c>
      <c r="G4" s="182"/>
      <c r="H4" s="182"/>
      <c r="I4" s="79"/>
      <c r="J4" s="4"/>
    </row>
    <row r="5" spans="1:14" s="72" customFormat="1" ht="28.5" x14ac:dyDescent="0.25">
      <c r="A5" s="108" t="s">
        <v>24</v>
      </c>
      <c r="B5" s="74">
        <v>4</v>
      </c>
      <c r="C5" s="75">
        <v>10</v>
      </c>
      <c r="D5" s="77">
        <v>1325000</v>
      </c>
      <c r="E5" s="77">
        <v>1425000</v>
      </c>
      <c r="F5" s="77">
        <v>1225000</v>
      </c>
      <c r="G5" s="80">
        <f t="shared" ref="G5:G9" si="0">AVERAGE(D5:F5)</f>
        <v>1325000</v>
      </c>
      <c r="H5" s="76">
        <f>AVERAGE(D5:F5)*B5*C5</f>
        <v>53000000</v>
      </c>
      <c r="I5" s="81"/>
      <c r="J5" s="81"/>
    </row>
    <row r="6" spans="1:14" s="72" customFormat="1" ht="28.5" x14ac:dyDescent="0.25">
      <c r="A6" s="108" t="s">
        <v>25</v>
      </c>
      <c r="B6" s="74">
        <v>1</v>
      </c>
      <c r="C6" s="75">
        <v>10</v>
      </c>
      <c r="D6" s="77">
        <v>2200000</v>
      </c>
      <c r="E6" s="77">
        <v>2100000</v>
      </c>
      <c r="F6" s="77">
        <v>2300000</v>
      </c>
      <c r="G6" s="80">
        <f t="shared" si="0"/>
        <v>2200000</v>
      </c>
      <c r="H6" s="76">
        <f t="shared" ref="H6:H8" si="1">AVERAGE(D6:F6)*B6*C6</f>
        <v>22000000</v>
      </c>
      <c r="I6" s="81"/>
      <c r="J6" s="81"/>
    </row>
    <row r="7" spans="1:14" s="72" customFormat="1" ht="28.5" x14ac:dyDescent="0.25">
      <c r="A7" s="108" t="s">
        <v>26</v>
      </c>
      <c r="B7" s="74">
        <v>5</v>
      </c>
      <c r="C7" s="75">
        <v>10</v>
      </c>
      <c r="D7" s="77">
        <v>700000</v>
      </c>
      <c r="E7" s="77">
        <v>800000</v>
      </c>
      <c r="F7" s="77">
        <v>600000</v>
      </c>
      <c r="G7" s="80">
        <f t="shared" si="0"/>
        <v>700000</v>
      </c>
      <c r="H7" s="76">
        <f t="shared" si="1"/>
        <v>35000000</v>
      </c>
      <c r="I7" s="81"/>
      <c r="J7" s="81"/>
    </row>
    <row r="8" spans="1:14" s="72" customFormat="1" ht="73.5" customHeight="1" x14ac:dyDescent="0.25">
      <c r="A8" s="108" t="s">
        <v>27</v>
      </c>
      <c r="B8" s="74">
        <v>11</v>
      </c>
      <c r="C8" s="75">
        <v>10</v>
      </c>
      <c r="D8" s="77">
        <v>1150000</v>
      </c>
      <c r="E8" s="77">
        <v>1000000</v>
      </c>
      <c r="F8" s="77">
        <v>1150000</v>
      </c>
      <c r="G8" s="80">
        <f t="shared" si="0"/>
        <v>1100000</v>
      </c>
      <c r="H8" s="76">
        <f t="shared" si="1"/>
        <v>121000000</v>
      </c>
      <c r="I8" s="81"/>
      <c r="J8" s="81"/>
    </row>
    <row r="9" spans="1:14" s="72" customFormat="1" ht="28.5" x14ac:dyDescent="0.25">
      <c r="A9" s="108" t="s">
        <v>28</v>
      </c>
      <c r="B9" s="74">
        <v>1</v>
      </c>
      <c r="C9" s="75">
        <v>10</v>
      </c>
      <c r="D9" s="78">
        <v>1000000</v>
      </c>
      <c r="E9" s="78">
        <v>800000</v>
      </c>
      <c r="F9" s="78">
        <v>1200000</v>
      </c>
      <c r="G9" s="80">
        <f t="shared" si="0"/>
        <v>1000000</v>
      </c>
      <c r="H9" s="76">
        <f>AVERAGE(D9:F9)*B9*C9</f>
        <v>10000000</v>
      </c>
      <c r="I9" s="81"/>
      <c r="J9" s="81"/>
    </row>
    <row r="10" spans="1:14" s="72" customFormat="1" ht="25.5" customHeight="1" x14ac:dyDescent="0.25">
      <c r="A10" s="171" t="s">
        <v>73</v>
      </c>
      <c r="B10" s="172"/>
      <c r="C10" s="172"/>
      <c r="D10" s="172"/>
      <c r="E10" s="172"/>
      <c r="F10" s="172"/>
      <c r="G10" s="173"/>
      <c r="H10" s="109">
        <f>SUM(H5:H9)</f>
        <v>241000000</v>
      </c>
      <c r="I10" s="115"/>
      <c r="J10" s="4"/>
    </row>
    <row r="12" spans="1:14" s="72" customFormat="1" ht="111.75" customHeight="1" x14ac:dyDescent="0.25">
      <c r="A12" s="82"/>
      <c r="B12" s="70"/>
      <c r="C12" s="71"/>
      <c r="D12" s="4"/>
      <c r="E12" s="4"/>
      <c r="F12" s="4"/>
      <c r="G12" s="4"/>
      <c r="H12" s="4"/>
      <c r="I12" s="23"/>
      <c r="J12" s="4"/>
    </row>
    <row r="13" spans="1:14" ht="15.75" x14ac:dyDescent="0.25">
      <c r="A13" s="1"/>
      <c r="B13" s="32"/>
      <c r="C13" s="32"/>
      <c r="D13" s="31" t="s">
        <v>16</v>
      </c>
      <c r="E13" s="32"/>
      <c r="F13" s="1"/>
      <c r="G13" s="1"/>
      <c r="H13" s="36"/>
      <c r="I13" s="32"/>
      <c r="K13" s="1"/>
      <c r="L13" s="33"/>
      <c r="M13" s="34"/>
      <c r="N13" s="35"/>
    </row>
    <row r="14" spans="1:14" ht="15.75" x14ac:dyDescent="0.25">
      <c r="A14" s="1"/>
      <c r="B14" s="36"/>
      <c r="C14" s="36"/>
      <c r="D14" s="37" t="s">
        <v>17</v>
      </c>
      <c r="E14" s="36"/>
      <c r="F14" s="1"/>
      <c r="G14" s="1"/>
      <c r="H14" s="36"/>
      <c r="I14" s="36"/>
      <c r="K14" s="1"/>
      <c r="L14" s="38"/>
      <c r="M14" s="34"/>
      <c r="N14" s="35"/>
    </row>
    <row r="15" spans="1:14" x14ac:dyDescent="0.25">
      <c r="A15" s="22" t="s">
        <v>29</v>
      </c>
      <c r="B15" s="39"/>
      <c r="C15" s="39"/>
      <c r="D15" s="39"/>
      <c r="E15" s="27"/>
      <c r="F15" s="27"/>
      <c r="G15" s="7"/>
      <c r="H15" s="7"/>
      <c r="I15" s="28"/>
      <c r="J15" s="29"/>
      <c r="K15" s="4"/>
    </row>
    <row r="16" spans="1:14" x14ac:dyDescent="0.25">
      <c r="A16" s="22" t="s">
        <v>30</v>
      </c>
      <c r="B16" s="39"/>
      <c r="C16" s="39"/>
      <c r="D16" s="39"/>
      <c r="E16" s="27"/>
      <c r="F16" s="27"/>
      <c r="G16" s="7"/>
      <c r="H16" s="7"/>
      <c r="I16" s="7"/>
      <c r="J16" s="30"/>
      <c r="K16" s="1"/>
      <c r="L16" s="1"/>
      <c r="M16" s="43"/>
      <c r="N16" s="44"/>
    </row>
  </sheetData>
  <mergeCells count="7">
    <mergeCell ref="A10:G10"/>
    <mergeCell ref="A2:H2"/>
    <mergeCell ref="A3:A4"/>
    <mergeCell ref="B3:B4"/>
    <mergeCell ref="C3:C4"/>
    <mergeCell ref="G3:G4"/>
    <mergeCell ref="H3:H4"/>
  </mergeCells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Ppto 2018</vt:lpstr>
      <vt:lpstr>Ppto 2019</vt:lpstr>
      <vt:lpstr>Ppto 2020</vt:lpstr>
      <vt:lpstr>Ppto Detallado 2018-2020</vt:lpstr>
      <vt:lpstr>Presupuesto Consolidado</vt:lpstr>
      <vt:lpstr>Cronograma 2018</vt:lpstr>
      <vt:lpstr>Cronograma 2019</vt:lpstr>
      <vt:lpstr>Cronograma 2020</vt:lpstr>
      <vt:lpstr>Promedio Plan Medios 2018</vt:lpstr>
      <vt:lpstr>'Cronograma 2018'!Títulos_a_imprimir</vt:lpstr>
      <vt:lpstr>'Cronograma 2019'!Títulos_a_imprimir</vt:lpstr>
      <vt:lpstr>'Cronograma 2020'!Títulos_a_imprimir</vt:lpstr>
      <vt:lpstr>'Ppto Detallado 2018-2020'!Títulos_a_imprimir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Yuli</cp:lastModifiedBy>
  <cp:lastPrinted>2018-01-29T18:23:21Z</cp:lastPrinted>
  <dcterms:created xsi:type="dcterms:W3CDTF">2011-08-04T15:57:03Z</dcterms:created>
  <dcterms:modified xsi:type="dcterms:W3CDTF">2018-06-26T15:55:37Z</dcterms:modified>
</cp:coreProperties>
</file>