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TB\MIPG\Plan integrado 2023\Web\Anexos\"/>
    </mc:Choice>
  </mc:AlternateContent>
  <xr:revisionPtr revIDLastSave="0" documentId="13_ncr:1_{1D19B049-C158-4DAE-87F9-7E1035D6948F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 Participacion Ciudadana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Afectación_Económica">'[1]3 PROBABIL E IMPACTO INHERENTE'!$Z$9:$Z$14</definedName>
    <definedName name="automatiza.parcial">#REF!</definedName>
    <definedName name="Automatiza.total">#REF!</definedName>
    <definedName name="avance">#REF!</definedName>
    <definedName name="_xlnm.Database">#REF!</definedName>
    <definedName name="BASICO">[2]Programas!$A$2:$A$47</definedName>
    <definedName name="BD_2018">#REF!</definedName>
    <definedName name="cadena.tramite">#REF!</definedName>
    <definedName name="CALIFICACION">#REF!</definedName>
    <definedName name="CÓDIGO">#REF!</definedName>
    <definedName name="CodSec">[3]Listas!$C$4:$C$21</definedName>
    <definedName name="CONSERVACION">[2]Programas!$B$2:$B$131</definedName>
    <definedName name="departamento">#REF!</definedName>
    <definedName name="Dependencias">[4]Listas!$B$3:$B$33</definedName>
    <definedName name="Dimensiones">#REF!</definedName>
    <definedName name="elemento">#REF!</definedName>
    <definedName name="Estrategias">#REF!</definedName>
    <definedName name="financia">#REF!</definedName>
    <definedName name="interoperabilidad">#REF!</definedName>
    <definedName name="jjjjjjjjjj">#REF!</definedName>
    <definedName name="Lista_proceso">[5]PA_SERVCIUDA!$F$2</definedName>
    <definedName name="Lista_reporte">[5]REPORTE!$C$5</definedName>
    <definedName name="nivel">#REF!</definedName>
    <definedName name="nivelracio">#REF!</definedName>
    <definedName name="norma">#REF!</definedName>
    <definedName name="Objetivo_1">#REF!</definedName>
    <definedName name="Objetivo_2">#REF!</definedName>
    <definedName name="Objetivo_3">#REF!</definedName>
    <definedName name="Objetivo_4">#REF!</definedName>
    <definedName name="Objetivo_5">#REF!</definedName>
    <definedName name="objetivos_institucionales">#REF!</definedName>
    <definedName name="ODS">[3]Listas!$G$3:$G$19</definedName>
    <definedName name="orden">#REF!</definedName>
    <definedName name="Planes_institucionales">#REF!</definedName>
    <definedName name="Politica">#REF!</definedName>
    <definedName name="PROBABILIDAD">#REF!</definedName>
    <definedName name="Proceso">#REF!</definedName>
    <definedName name="prueba">#REF!</definedName>
    <definedName name="RACIONALIZACION">[6]DAFP!$H$250:$H$256</definedName>
    <definedName name="Recursos">#REF!</definedName>
    <definedName name="Reputacional">'[1]3 PROBABIL E IMPACTO INHERENTE'!$AA$9:$AA$14</definedName>
    <definedName name="Resultados">'[3]1_Metas_Resultados'!$D$4:$D$53</definedName>
    <definedName name="Sector">[3]Listas!$B$4:$B$21</definedName>
    <definedName name="Sectores_de_inversión">[7]Catálogo!$B$5:$B$21</definedName>
    <definedName name="SERVCIUDA">#REF!</definedName>
    <definedName name="SERVICIO_AL_CIUDADANO_Y_PARTICIPACION">#REF!</definedName>
    <definedName name="Simplificacion">#REF!</definedName>
    <definedName name="Tipo_indicador">#REF!</definedName>
    <definedName name="TipoControl">#REF!</definedName>
    <definedName name="TipoMeta">[3]Listas!$K$3:$K$5</definedName>
    <definedName name="Unidad_medida">#REF!</definedName>
    <definedName name="Valores">#REF!</definedName>
    <definedName name="ventanilla">#REF!</definedName>
    <definedName name="vigenc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5" i="7" l="1"/>
  <c r="AI15" i="7"/>
  <c r="AM11" i="7"/>
  <c r="AN11" i="7"/>
  <c r="AO11" i="7" s="1"/>
  <c r="AM12" i="7"/>
  <c r="AN12" i="7"/>
  <c r="AO12" i="7" s="1"/>
  <c r="AM13" i="7"/>
  <c r="AN13" i="7"/>
  <c r="AM14" i="7"/>
  <c r="AN14" i="7"/>
  <c r="AO14" i="7"/>
  <c r="AM15" i="7"/>
  <c r="AN15" i="7"/>
  <c r="AM16" i="7"/>
  <c r="AN16" i="7"/>
  <c r="AM17" i="7"/>
  <c r="AN17" i="7"/>
  <c r="AO17" i="7" s="1"/>
  <c r="AI13" i="7"/>
  <c r="AI17" i="7"/>
  <c r="AG11" i="7"/>
  <c r="AI11" i="7" s="1"/>
  <c r="AH11" i="7"/>
  <c r="AG12" i="7"/>
  <c r="AH12" i="7"/>
  <c r="AI12" i="7" s="1"/>
  <c r="AG13" i="7"/>
  <c r="AH13" i="7"/>
  <c r="AG14" i="7"/>
  <c r="AI14" i="7" s="1"/>
  <c r="AH14" i="7"/>
  <c r="AH15" i="7"/>
  <c r="AG16" i="7"/>
  <c r="AH16" i="7"/>
  <c r="AI16" i="7" s="1"/>
  <c r="AG17" i="7"/>
  <c r="AH17" i="7"/>
  <c r="AI10" i="7"/>
  <c r="AH10" i="7"/>
  <c r="AG10" i="7"/>
  <c r="AO16" i="7" l="1"/>
  <c r="AO15" i="7"/>
  <c r="AO13" i="7"/>
  <c r="B99" i="7"/>
  <c r="B100" i="7"/>
  <c r="B101" i="7"/>
  <c r="B102" i="7"/>
  <c r="B103" i="7"/>
  <c r="B104" i="7"/>
  <c r="B105" i="7"/>
  <c r="B82" i="7"/>
  <c r="B83" i="7"/>
  <c r="B84" i="7"/>
  <c r="B85" i="7"/>
  <c r="B86" i="7"/>
  <c r="B87" i="7"/>
  <c r="B88" i="7"/>
  <c r="B63" i="7"/>
  <c r="B64" i="7"/>
  <c r="B65" i="7"/>
  <c r="B66" i="7"/>
  <c r="B67" i="7"/>
  <c r="B68" i="7"/>
  <c r="B69" i="7"/>
  <c r="B44" i="7"/>
  <c r="B45" i="7"/>
  <c r="B46" i="7"/>
  <c r="B47" i="7"/>
  <c r="B48" i="7"/>
  <c r="B49" i="7"/>
  <c r="B50" i="7"/>
  <c r="B25" i="7"/>
  <c r="B26" i="7"/>
  <c r="B27" i="7"/>
  <c r="B28" i="7"/>
  <c r="B29" i="7"/>
  <c r="B30" i="7"/>
  <c r="B31" i="7"/>
  <c r="BM11" i="7"/>
  <c r="BO11" i="7"/>
  <c r="BR11" i="7"/>
  <c r="BT11" i="7"/>
  <c r="BW11" i="7"/>
  <c r="BY11" i="7"/>
  <c r="CB11" i="7"/>
  <c r="CD11" i="7"/>
  <c r="BM12" i="7"/>
  <c r="BN12" i="7"/>
  <c r="C26" i="7" s="1"/>
  <c r="BO12" i="7"/>
  <c r="BR12" i="7"/>
  <c r="BS12" i="7" s="1"/>
  <c r="C45" i="7" s="1"/>
  <c r="BT12" i="7"/>
  <c r="BU12" i="7" s="1"/>
  <c r="D45" i="7" s="1"/>
  <c r="BW12" i="7"/>
  <c r="BY12" i="7"/>
  <c r="BZ12" i="7" s="1"/>
  <c r="D64" i="7" s="1"/>
  <c r="CA12" i="7"/>
  <c r="E64" i="7" s="1"/>
  <c r="CB12" i="7"/>
  <c r="CD12" i="7"/>
  <c r="CE12" i="7" s="1"/>
  <c r="D83" i="7" s="1"/>
  <c r="CI12" i="7"/>
  <c r="BM13" i="7"/>
  <c r="BO13" i="7"/>
  <c r="BR13" i="7"/>
  <c r="BT13" i="7"/>
  <c r="BW13" i="7"/>
  <c r="BY13" i="7"/>
  <c r="CB13" i="7"/>
  <c r="CD13" i="7"/>
  <c r="BG11" i="7"/>
  <c r="BX11" i="7" s="1"/>
  <c r="C63" i="7" s="1"/>
  <c r="BH11" i="7"/>
  <c r="BG12" i="7"/>
  <c r="BE12" i="7" s="1"/>
  <c r="BH12" i="7"/>
  <c r="BG13" i="7"/>
  <c r="CC13" i="7" s="1"/>
  <c r="C84" i="7" s="1"/>
  <c r="BH13" i="7"/>
  <c r="BG14" i="7"/>
  <c r="BI14" i="7" s="1"/>
  <c r="BH14" i="7"/>
  <c r="AY11" i="7"/>
  <c r="AZ11" i="7"/>
  <c r="AY12" i="7"/>
  <c r="AZ12" i="7"/>
  <c r="AY13" i="7"/>
  <c r="AZ13" i="7"/>
  <c r="AS11" i="7"/>
  <c r="AT11" i="7"/>
  <c r="AS12" i="7"/>
  <c r="AT12" i="7"/>
  <c r="AS13" i="7"/>
  <c r="AT13" i="7"/>
  <c r="AU13" i="7" s="1"/>
  <c r="B98" i="7"/>
  <c r="B81" i="7"/>
  <c r="B62" i="7"/>
  <c r="B43" i="7"/>
  <c r="B24" i="7"/>
  <c r="CD17" i="7"/>
  <c r="CB17" i="7"/>
  <c r="BY17" i="7"/>
  <c r="BW17" i="7"/>
  <c r="BT17" i="7"/>
  <c r="BR17" i="7"/>
  <c r="BO17" i="7"/>
  <c r="BM17" i="7"/>
  <c r="BH17" i="7"/>
  <c r="BG17" i="7"/>
  <c r="BS17" i="7" s="1"/>
  <c r="C50" i="7" s="1"/>
  <c r="AZ17" i="7"/>
  <c r="AY17" i="7"/>
  <c r="AT17" i="7"/>
  <c r="AS17" i="7"/>
  <c r="CD16" i="7"/>
  <c r="CB16" i="7"/>
  <c r="BY16" i="7"/>
  <c r="BW16" i="7"/>
  <c r="BT16" i="7"/>
  <c r="BR16" i="7"/>
  <c r="BO16" i="7"/>
  <c r="BM16" i="7"/>
  <c r="BH16" i="7"/>
  <c r="BG16" i="7"/>
  <c r="AZ16" i="7"/>
  <c r="BA16" i="7" s="1"/>
  <c r="AY16" i="7"/>
  <c r="AT16" i="7"/>
  <c r="AS16" i="7"/>
  <c r="CD15" i="7"/>
  <c r="CB15" i="7"/>
  <c r="BY15" i="7"/>
  <c r="BW15" i="7"/>
  <c r="BT15" i="7"/>
  <c r="BR15" i="7"/>
  <c r="BO15" i="7"/>
  <c r="BM15" i="7"/>
  <c r="BH15" i="7"/>
  <c r="BG15" i="7"/>
  <c r="BQ15" i="7" s="1"/>
  <c r="E29" i="7" s="1"/>
  <c r="AZ15" i="7"/>
  <c r="AY15" i="7"/>
  <c r="AT15" i="7"/>
  <c r="AS15" i="7"/>
  <c r="CD14" i="7"/>
  <c r="CB14" i="7"/>
  <c r="BY14" i="7"/>
  <c r="BW14" i="7"/>
  <c r="BX14" i="7" s="1"/>
  <c r="C66" i="7" s="1"/>
  <c r="BT14" i="7"/>
  <c r="BR14" i="7"/>
  <c r="BO14" i="7"/>
  <c r="BP14" i="7" s="1"/>
  <c r="D28" i="7" s="1"/>
  <c r="BM14" i="7"/>
  <c r="AZ14" i="7"/>
  <c r="AY14" i="7"/>
  <c r="AT14" i="7"/>
  <c r="AS14" i="7"/>
  <c r="CD10" i="7"/>
  <c r="CB10" i="7"/>
  <c r="BY10" i="7"/>
  <c r="BW10" i="7"/>
  <c r="BT10" i="7"/>
  <c r="BR10" i="7"/>
  <c r="BO10" i="7"/>
  <c r="BM10" i="7"/>
  <c r="BH10" i="7"/>
  <c r="BG10" i="7"/>
  <c r="AZ10" i="7"/>
  <c r="AY10" i="7"/>
  <c r="AT10" i="7"/>
  <c r="AS10" i="7"/>
  <c r="AN10" i="7"/>
  <c r="AM10" i="7"/>
  <c r="AL10" i="7"/>
  <c r="CA17" i="7" l="1"/>
  <c r="E69" i="7" s="1"/>
  <c r="CE16" i="7"/>
  <c r="D87" i="7" s="1"/>
  <c r="BA13" i="7"/>
  <c r="BI13" i="7"/>
  <c r="BQ13" i="7"/>
  <c r="E27" i="7" s="1"/>
  <c r="BV13" i="7"/>
  <c r="E46" i="7" s="1"/>
  <c r="BZ13" i="7"/>
  <c r="D65" i="7" s="1"/>
  <c r="BU13" i="7"/>
  <c r="D46" i="7" s="1"/>
  <c r="BP13" i="7"/>
  <c r="D27" i="7" s="1"/>
  <c r="CE13" i="7"/>
  <c r="D84" i="7" s="1"/>
  <c r="CA13" i="7"/>
  <c r="E65" i="7" s="1"/>
  <c r="BN13" i="7"/>
  <c r="C27" i="7" s="1"/>
  <c r="BX13" i="7"/>
  <c r="C65" i="7" s="1"/>
  <c r="BS13" i="7"/>
  <c r="C46" i="7" s="1"/>
  <c r="BA12" i="7"/>
  <c r="CJ12" i="7"/>
  <c r="D100" i="7" s="1"/>
  <c r="BI12" i="7"/>
  <c r="CG12" i="7"/>
  <c r="CH12" i="7" s="1"/>
  <c r="C100" i="7" s="1"/>
  <c r="AU12" i="7"/>
  <c r="CC12" i="7"/>
  <c r="C83" i="7" s="1"/>
  <c r="BX12" i="7"/>
  <c r="C64" i="7" s="1"/>
  <c r="BP12" i="7"/>
  <c r="D26" i="7" s="1"/>
  <c r="BA11" i="7"/>
  <c r="AU11" i="7"/>
  <c r="CG11" i="7"/>
  <c r="BZ11" i="7"/>
  <c r="D63" i="7" s="1"/>
  <c r="CF11" i="7"/>
  <c r="E82" i="7" s="1"/>
  <c r="CH11" i="7"/>
  <c r="C99" i="7" s="1"/>
  <c r="BP11" i="7"/>
  <c r="D25" i="7" s="1"/>
  <c r="BE11" i="7"/>
  <c r="BI11" i="7"/>
  <c r="BS11" i="7"/>
  <c r="C44" i="7" s="1"/>
  <c r="CC11" i="7"/>
  <c r="C82" i="7" s="1"/>
  <c r="BU11" i="7"/>
  <c r="D44" i="7" s="1"/>
  <c r="BQ11" i="7"/>
  <c r="E25" i="7" s="1"/>
  <c r="BN11" i="7"/>
  <c r="C25" i="7" s="1"/>
  <c r="CE11" i="7"/>
  <c r="D82" i="7" s="1"/>
  <c r="CE15" i="7"/>
  <c r="D86" i="7" s="1"/>
  <c r="BZ17" i="7"/>
  <c r="D69" i="7" s="1"/>
  <c r="CK13" i="7"/>
  <c r="E101" i="7" s="1"/>
  <c r="BV12" i="7"/>
  <c r="E45" i="7" s="1"/>
  <c r="CG13" i="7"/>
  <c r="CH13" i="7" s="1"/>
  <c r="C101" i="7" s="1"/>
  <c r="CA11" i="7"/>
  <c r="E63" i="7" s="1"/>
  <c r="CF13" i="7"/>
  <c r="E84" i="7" s="1"/>
  <c r="CK12" i="7"/>
  <c r="E100" i="7" s="1"/>
  <c r="BQ12" i="7"/>
  <c r="E26" i="7" s="1"/>
  <c r="BV11" i="7"/>
  <c r="E44" i="7" s="1"/>
  <c r="CI11" i="7"/>
  <c r="CJ11" i="7" s="1"/>
  <c r="D99" i="7" s="1"/>
  <c r="CI13" i="7"/>
  <c r="CF12" i="7"/>
  <c r="E83" i="7" s="1"/>
  <c r="CK11" i="7"/>
  <c r="E99" i="7" s="1"/>
  <c r="BE13" i="7"/>
  <c r="BZ15" i="7"/>
  <c r="D67" i="7" s="1"/>
  <c r="BP10" i="7"/>
  <c r="D24" i="7" s="1"/>
  <c r="CC10" i="7"/>
  <c r="C81" i="7" s="1"/>
  <c r="BQ14" i="7"/>
  <c r="E28" i="7" s="1"/>
  <c r="BE15" i="7"/>
  <c r="BS15" i="7"/>
  <c r="C48" i="7" s="1"/>
  <c r="AU10" i="7"/>
  <c r="AU14" i="7"/>
  <c r="BE14" i="7"/>
  <c r="BZ14" i="7"/>
  <c r="D66" i="7" s="1"/>
  <c r="BN15" i="7"/>
  <c r="C29" i="7" s="1"/>
  <c r="BA10" i="7"/>
  <c r="CG14" i="7"/>
  <c r="CH14" i="7" s="1"/>
  <c r="C102" i="7" s="1"/>
  <c r="BP15" i="7"/>
  <c r="D29" i="7" s="1"/>
  <c r="BX15" i="7"/>
  <c r="C67" i="7" s="1"/>
  <c r="CE10" i="7"/>
  <c r="D81" i="7" s="1"/>
  <c r="BI10" i="7"/>
  <c r="CG10" i="7"/>
  <c r="CH10" i="7" s="1"/>
  <c r="C98" i="7" s="1"/>
  <c r="BA14" i="7"/>
  <c r="BU14" i="7"/>
  <c r="D47" i="7" s="1"/>
  <c r="CC14" i="7"/>
  <c r="C85" i="7" s="1"/>
  <c r="BA15" i="7"/>
  <c r="CC15" i="7"/>
  <c r="C86" i="7" s="1"/>
  <c r="BX10" i="7"/>
  <c r="BQ10" i="7"/>
  <c r="E24" i="7" s="1"/>
  <c r="BS16" i="7"/>
  <c r="C49" i="7" s="1"/>
  <c r="BE10" i="7"/>
  <c r="BV10" i="7"/>
  <c r="E43" i="7" s="1"/>
  <c r="CE14" i="7"/>
  <c r="D85" i="7" s="1"/>
  <c r="CK15" i="7"/>
  <c r="E103" i="7" s="1"/>
  <c r="BX16" i="7"/>
  <c r="C68" i="7" s="1"/>
  <c r="AU17" i="7"/>
  <c r="CA16" i="7"/>
  <c r="E68" i="7" s="1"/>
  <c r="CF16" i="7"/>
  <c r="E87" i="7" s="1"/>
  <c r="CA15" i="7"/>
  <c r="E67" i="7" s="1"/>
  <c r="AO10" i="7"/>
  <c r="BU10" i="7"/>
  <c r="D43" i="7" s="1"/>
  <c r="CF10" i="7"/>
  <c r="E81" i="7" s="1"/>
  <c r="BV14" i="7"/>
  <c r="E47" i="7" s="1"/>
  <c r="BI15" i="7"/>
  <c r="BU15" i="7"/>
  <c r="D48" i="7" s="1"/>
  <c r="CG17" i="7"/>
  <c r="CH17" i="7" s="1"/>
  <c r="C105" i="7" s="1"/>
  <c r="CI15" i="7"/>
  <c r="CF15" i="7"/>
  <c r="E86" i="7" s="1"/>
  <c r="AU15" i="7"/>
  <c r="CG16" i="7"/>
  <c r="CH16" i="7" s="1"/>
  <c r="C104" i="7" s="1"/>
  <c r="BZ10" i="7"/>
  <c r="CK10" i="7"/>
  <c r="CF14" i="7"/>
  <c r="E85" i="7" s="1"/>
  <c r="CK14" i="7"/>
  <c r="E102" i="7" s="1"/>
  <c r="AU16" i="7"/>
  <c r="CC16" i="7"/>
  <c r="C87" i="7" s="1"/>
  <c r="CC17" i="7"/>
  <c r="C88" i="7" s="1"/>
  <c r="BN16" i="7"/>
  <c r="C30" i="7" s="1"/>
  <c r="BI17" i="7"/>
  <c r="BQ17" i="7"/>
  <c r="E31" i="7" s="1"/>
  <c r="BU17" i="7"/>
  <c r="CE17" i="7"/>
  <c r="D88" i="7" s="1"/>
  <c r="BG21" i="7"/>
  <c r="BN10" i="7"/>
  <c r="BS10" i="7"/>
  <c r="BN14" i="7"/>
  <c r="C28" i="7" s="1"/>
  <c r="BS14" i="7"/>
  <c r="C47" i="7" s="1"/>
  <c r="BV15" i="7"/>
  <c r="E48" i="7" s="1"/>
  <c r="CG15" i="7"/>
  <c r="CH15" i="7" s="1"/>
  <c r="C103" i="7" s="1"/>
  <c r="BE16" i="7"/>
  <c r="CK16" i="7"/>
  <c r="E104" i="7" s="1"/>
  <c r="BQ16" i="7"/>
  <c r="E30" i="7" s="1"/>
  <c r="BU16" i="7"/>
  <c r="D49" i="7" s="1"/>
  <c r="CI16" i="7"/>
  <c r="BA17" i="7"/>
  <c r="BV17" i="7"/>
  <c r="E50" i="7" s="1"/>
  <c r="CF17" i="7"/>
  <c r="E88" i="7" s="1"/>
  <c r="BP17" i="7"/>
  <c r="D31" i="7" s="1"/>
  <c r="CI17" i="7"/>
  <c r="CK17" i="7"/>
  <c r="E105" i="7" s="1"/>
  <c r="CI10" i="7"/>
  <c r="C62" i="7"/>
  <c r="CI14" i="7"/>
  <c r="CJ14" i="7" s="1"/>
  <c r="D102" i="7" s="1"/>
  <c r="BH21" i="7"/>
  <c r="BI16" i="7"/>
  <c r="BP16" i="7"/>
  <c r="D30" i="7" s="1"/>
  <c r="BV16" i="7"/>
  <c r="E49" i="7" s="1"/>
  <c r="BZ16" i="7"/>
  <c r="D68" i="7" s="1"/>
  <c r="BE17" i="7"/>
  <c r="BN17" i="7"/>
  <c r="C31" i="7" s="1"/>
  <c r="BX17" i="7"/>
  <c r="C69" i="7" s="1"/>
  <c r="CA10" i="7"/>
  <c r="CA14" i="7"/>
  <c r="E66" i="7" s="1"/>
  <c r="CE21" i="7" l="1"/>
  <c r="CJ13" i="7"/>
  <c r="D101" i="7" s="1"/>
  <c r="C106" i="7"/>
  <c r="BP21" i="7"/>
  <c r="D32" i="7"/>
  <c r="D50" i="7"/>
  <c r="D51" i="7" s="1"/>
  <c r="CC21" i="7"/>
  <c r="BD10" i="7"/>
  <c r="CJ10" i="7"/>
  <c r="D98" i="7" s="1"/>
  <c r="E51" i="7"/>
  <c r="AR10" i="7"/>
  <c r="C70" i="7"/>
  <c r="CJ16" i="7"/>
  <c r="D104" i="7" s="1"/>
  <c r="BF10" i="7"/>
  <c r="AX10" i="7"/>
  <c r="C89" i="7"/>
  <c r="BI21" i="7"/>
  <c r="CJ17" i="7"/>
  <c r="D105" i="7" s="1"/>
  <c r="CH21" i="7"/>
  <c r="CJ15" i="7"/>
  <c r="D103" i="7" s="1"/>
  <c r="BQ21" i="7"/>
  <c r="D89" i="7"/>
  <c r="BV21" i="7"/>
  <c r="BX21" i="7"/>
  <c r="E32" i="7"/>
  <c r="E62" i="7"/>
  <c r="E70" i="7" s="1"/>
  <c r="CA21" i="7"/>
  <c r="C43" i="7"/>
  <c r="C51" i="7" s="1"/>
  <c r="BS21" i="7"/>
  <c r="CK21" i="7"/>
  <c r="E98" i="7"/>
  <c r="E106" i="7" s="1"/>
  <c r="CF21" i="7"/>
  <c r="C24" i="7"/>
  <c r="C32" i="7" s="1"/>
  <c r="BN21" i="7"/>
  <c r="BU21" i="7"/>
  <c r="D62" i="7"/>
  <c r="D70" i="7" s="1"/>
  <c r="BZ21" i="7"/>
  <c r="E89" i="7"/>
  <c r="E91" i="7" s="1"/>
  <c r="D106" i="7" l="1"/>
  <c r="C91" i="7"/>
  <c r="CJ21" i="7"/>
  <c r="D91" i="7"/>
</calcChain>
</file>

<file path=xl/sharedStrings.xml><?xml version="1.0" encoding="utf-8"?>
<sst xmlns="http://schemas.openxmlformats.org/spreadsheetml/2006/main" count="170" uniqueCount="71">
  <si>
    <t>INSPECCIÓN DE TRÁNSITO Y TRANSPORTE DE BARRANCABERMEJA</t>
  </si>
  <si>
    <t>IT</t>
  </si>
  <si>
    <t>RESPONSABLE</t>
  </si>
  <si>
    <t>P</t>
  </si>
  <si>
    <t>E</t>
  </si>
  <si>
    <t>División de Planeación</t>
  </si>
  <si>
    <t>Dirección 
División de Planeación</t>
  </si>
  <si>
    <t>Socialización de campañas informativas indicando los canales de comunicación establecidos por la  ITTB para la interacción con los grupos de interés institucionales.</t>
  </si>
  <si>
    <t>Aplicación de encuestas de percepción sobre las  oportunidades de mejora de los trámites de la ITTB</t>
  </si>
  <si>
    <t>Implementación de la Estrategia de Participación Ciudadana.</t>
  </si>
  <si>
    <t>Visitas técnicas en barrios de la ciudad para análisis y gestión de proyectos de seguridad vial.</t>
  </si>
  <si>
    <t>Visitas a Concesionarios de la ciudad para presentar oferta institucional de servicios y recoger opiniones para el mejoramiento de servicios de la ITTB.</t>
  </si>
  <si>
    <t>Publicación de documentos en página web institucional para participación de la comunidad en general.</t>
  </si>
  <si>
    <t>Líderes de procesos
División de Sistemas</t>
  </si>
  <si>
    <t>División Técnica</t>
  </si>
  <si>
    <t>Líderes de procesos</t>
  </si>
  <si>
    <t>Socializar protocolos de servicio al ciudadano y atención de los canales de comunicación institucionales</t>
  </si>
  <si>
    <t>División de Planeación 
Comunicadora Social</t>
  </si>
  <si>
    <t>División de Planeación
Comunicadora Social</t>
  </si>
  <si>
    <t>Dirección 
División de Planeación
Líderes de procesos misionales</t>
  </si>
  <si>
    <t>Versión: 002</t>
  </si>
  <si>
    <t>Página 1 de 1</t>
  </si>
  <si>
    <t>PRIMER TRIMESTRE</t>
  </si>
  <si>
    <t>SEGUNDO TRIMESTRE</t>
  </si>
  <si>
    <t>TERCER TRIMESTRE</t>
  </si>
  <si>
    <t>CUARTO TRIMESTRE</t>
  </si>
  <si>
    <t>TOTAL VIGENCIA</t>
  </si>
  <si>
    <t>OBJETIVOS</t>
  </si>
  <si>
    <t>ACCIONES</t>
  </si>
  <si>
    <t>META</t>
  </si>
  <si>
    <t>PRODUCTO / INDICADORES</t>
  </si>
  <si>
    <t>PLANEADO</t>
  </si>
  <si>
    <t>EJECUTADO</t>
  </si>
  <si>
    <t>%</t>
  </si>
  <si>
    <t>DESCRIPCIÓN</t>
  </si>
  <si>
    <t>ACCIÓN CORRECTIVA</t>
  </si>
  <si>
    <t>TOTAL</t>
  </si>
  <si>
    <t>ACUMULADO</t>
  </si>
  <si>
    <t>TOTAL AVANCE</t>
  </si>
  <si>
    <t>TRI 1</t>
  </si>
  <si>
    <t>TRI 2</t>
  </si>
  <si>
    <t>TRI 3</t>
  </si>
  <si>
    <t>TRI 4</t>
  </si>
  <si>
    <t>AVANCE</t>
  </si>
  <si>
    <t>PROG</t>
  </si>
  <si>
    <t xml:space="preserve">Nro. </t>
  </si>
  <si>
    <t>% PROGRAMADO</t>
  </si>
  <si>
    <t>% EJECUTADO</t>
  </si>
  <si>
    <t>% ACUMULADO</t>
  </si>
  <si>
    <t>CUMPLIMIENTO ANUAL</t>
  </si>
  <si>
    <t>Código: DES-OT009
19/01/2022</t>
  </si>
  <si>
    <t>Fecha:  Enero 31 de 2023</t>
  </si>
  <si>
    <t>VIGENCIA 
2023</t>
  </si>
  <si>
    <t>PLAN DE PARTICIPACIÓN CIUDADANA VIGENCIA - 2023</t>
  </si>
  <si>
    <t>La Inspección de Tránsito y Transporte de Barrancabermeja - ITTB, propende por diseñar, mantener y mejorar espacios que garanticen la participación ciudadana en todo el ciclo de la gestión pública (diagnóstico, formulación, implementación, evaluación y seguimiento), con el fin de facilitar a los grupos de interés y a la ciudadanía espacios que promuevan la interacción con la ITTB,  que permitan recibir retroalimentación sobre actividades, planes, proyectos, programas y documentos de la entidad.</t>
  </si>
  <si>
    <t>Actualización y socialización de matriz de  grupos de interés.</t>
  </si>
  <si>
    <t>1 publicación mensual</t>
  </si>
  <si>
    <t>12 visitas minimas al año</t>
  </si>
  <si>
    <t>1 Matriz</t>
  </si>
  <si>
    <t>1 documento de adopción</t>
  </si>
  <si>
    <t>12 camapañas</t>
  </si>
  <si>
    <t>2 encuestas</t>
  </si>
  <si>
    <t>1 Estrategia adoptada</t>
  </si>
  <si>
    <t>12 Visitas a Concesionarios de la ciudad para presentar oferta institucional de servicios y recoger opiniones para el mejoramiento de servicios de la ITTB.</t>
  </si>
  <si>
    <t>12 Visitas técnicas en barrios de la ciudad para análisis y gestión de proyectos de seguridad vial</t>
  </si>
  <si>
    <t>12 Publicaciones  de documentos en página web institucional para participación de la comunidad en general.</t>
  </si>
  <si>
    <t xml:space="preserve"> 1 Estrategia de Participación Ciudadana adoptada</t>
  </si>
  <si>
    <t>1 Matriz de  grupos de interés adoptada</t>
  </si>
  <si>
    <t>1 Socialización de protocolos de servicio al ciudadano y atención de los canales de comunicación institucionales</t>
  </si>
  <si>
    <t>1 Socialización de campañas informativas indicando los canales de comunicación establecidos por la  ITTB para la interacción con los grupos de interés institucionales.</t>
  </si>
  <si>
    <t>2 Encuentas realizadas con informe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</si>
</sst>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68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8" fillId="0" borderId="0" xfId="2" applyFont="1"/>
    <xf numFmtId="9" fontId="7" fillId="0" borderId="0" xfId="5" applyFont="1"/>
    <xf numFmtId="9" fontId="9" fillId="0" borderId="0" xfId="2" applyNumberFormat="1" applyFont="1"/>
    <xf numFmtId="0" fontId="12" fillId="2" borderId="13" xfId="3" applyFont="1" applyFill="1" applyBorder="1" applyAlignment="1">
      <alignment horizontal="center" vertical="center" wrapText="1" readingOrder="1"/>
    </xf>
    <xf numFmtId="0" fontId="12" fillId="2" borderId="2" xfId="3" applyFont="1" applyFill="1" applyBorder="1" applyAlignment="1">
      <alignment horizontal="center" vertical="center" wrapText="1" readingOrder="1"/>
    </xf>
    <xf numFmtId="2" fontId="12" fillId="2" borderId="41" xfId="3" applyNumberFormat="1" applyFont="1" applyFill="1" applyBorder="1" applyAlignment="1">
      <alignment horizontal="center" vertical="center" wrapText="1" readingOrder="1"/>
    </xf>
    <xf numFmtId="2" fontId="12" fillId="2" borderId="18" xfId="3" applyNumberFormat="1" applyFont="1" applyFill="1" applyBorder="1" applyAlignment="1">
      <alignment horizontal="center" vertical="center" wrapText="1" readingOrder="1"/>
    </xf>
    <xf numFmtId="0" fontId="12" fillId="2" borderId="42" xfId="3" applyFont="1" applyFill="1" applyBorder="1" applyAlignment="1">
      <alignment horizontal="center" vertical="center" wrapText="1" readingOrder="1"/>
    </xf>
    <xf numFmtId="0" fontId="12" fillId="2" borderId="18" xfId="3" applyFont="1" applyFill="1" applyBorder="1" applyAlignment="1">
      <alignment horizontal="center" vertical="center" wrapText="1" readingOrder="1"/>
    </xf>
    <xf numFmtId="0" fontId="12" fillId="2" borderId="4" xfId="3" applyFont="1" applyFill="1" applyBorder="1" applyAlignment="1">
      <alignment horizontal="center" vertical="center" wrapText="1" readingOrder="1"/>
    </xf>
    <xf numFmtId="9" fontId="12" fillId="2" borderId="4" xfId="5" applyFont="1" applyFill="1" applyBorder="1" applyAlignment="1">
      <alignment horizontal="center" vertical="center" wrapText="1" readingOrder="1"/>
    </xf>
    <xf numFmtId="0" fontId="12" fillId="2" borderId="4" xfId="3" applyFont="1" applyFill="1" applyBorder="1" applyAlignment="1">
      <alignment horizontal="justify" vertical="center" wrapText="1" readingOrder="1"/>
    </xf>
    <xf numFmtId="0" fontId="12" fillId="3" borderId="11" xfId="3" applyFont="1" applyFill="1" applyBorder="1" applyAlignment="1">
      <alignment horizontal="center" vertical="center" wrapText="1" readingOrder="1"/>
    </xf>
    <xf numFmtId="0" fontId="12" fillId="3" borderId="3" xfId="3" applyFont="1" applyFill="1" applyBorder="1" applyAlignment="1">
      <alignment horizontal="center" vertical="center" wrapText="1" readingOrder="1"/>
    </xf>
    <xf numFmtId="0" fontId="12" fillId="3" borderId="1" xfId="3" applyFont="1" applyFill="1" applyBorder="1" applyAlignment="1">
      <alignment horizontal="center" vertical="center" wrapText="1" readingOrder="1"/>
    </xf>
    <xf numFmtId="9" fontId="12" fillId="2" borderId="2" xfId="5" applyFont="1" applyFill="1" applyBorder="1" applyAlignment="1">
      <alignment horizontal="center" vertical="center" wrapText="1" readingOrder="1"/>
    </xf>
    <xf numFmtId="9" fontId="12" fillId="7" borderId="39" xfId="5" applyFont="1" applyFill="1" applyBorder="1" applyAlignment="1">
      <alignment horizontal="center" vertical="center" wrapText="1" readingOrder="1"/>
    </xf>
    <xf numFmtId="0" fontId="12" fillId="0" borderId="0" xfId="2" applyFont="1"/>
    <xf numFmtId="9" fontId="12" fillId="0" borderId="0" xfId="5" applyFont="1"/>
    <xf numFmtId="9" fontId="12" fillId="0" borderId="0" xfId="2" applyNumberFormat="1" applyFont="1"/>
    <xf numFmtId="41" fontId="12" fillId="0" borderId="3" xfId="6" applyFont="1" applyBorder="1" applyAlignment="1">
      <alignment horizontal="center" vertical="center"/>
    </xf>
    <xf numFmtId="9" fontId="12" fillId="0" borderId="4" xfId="5" applyFont="1" applyBorder="1" applyAlignment="1">
      <alignment horizontal="center" vertical="center"/>
    </xf>
    <xf numFmtId="41" fontId="12" fillId="0" borderId="4" xfId="6" applyFont="1" applyBorder="1" applyAlignment="1">
      <alignment horizontal="center" vertical="center"/>
    </xf>
    <xf numFmtId="9" fontId="12" fillId="0" borderId="14" xfId="5" applyFont="1" applyBorder="1" applyAlignment="1">
      <alignment horizontal="center" vertical="center"/>
    </xf>
    <xf numFmtId="9" fontId="12" fillId="0" borderId="5" xfId="5" applyFont="1" applyBorder="1" applyAlignment="1">
      <alignment horizontal="center" vertical="center"/>
    </xf>
    <xf numFmtId="41" fontId="14" fillId="0" borderId="0" xfId="2" applyNumberFormat="1" applyFont="1"/>
    <xf numFmtId="0" fontId="12" fillId="2" borderId="16" xfId="3" applyFont="1" applyFill="1" applyBorder="1" applyAlignment="1">
      <alignment horizontal="center" vertical="center" wrapText="1" readingOrder="1"/>
    </xf>
    <xf numFmtId="2" fontId="12" fillId="2" borderId="45" xfId="3" applyNumberFormat="1" applyFont="1" applyFill="1" applyBorder="1" applyAlignment="1">
      <alignment horizontal="center" vertical="center" wrapText="1" readingOrder="1"/>
    </xf>
    <xf numFmtId="2" fontId="12" fillId="2" borderId="15" xfId="3" applyNumberFormat="1" applyFont="1" applyFill="1" applyBorder="1" applyAlignment="1">
      <alignment horizontal="center" vertical="center" wrapText="1" readingOrder="1"/>
    </xf>
    <xf numFmtId="0" fontId="12" fillId="2" borderId="46" xfId="3" applyFont="1" applyFill="1" applyBorder="1" applyAlignment="1">
      <alignment horizontal="center" vertical="center" wrapText="1" readingOrder="1"/>
    </xf>
    <xf numFmtId="0" fontId="12" fillId="2" borderId="15" xfId="3" applyFont="1" applyFill="1" applyBorder="1" applyAlignment="1">
      <alignment horizontal="center" vertical="center" wrapText="1" readingOrder="1"/>
    </xf>
    <xf numFmtId="0" fontId="12" fillId="2" borderId="11" xfId="3" applyFont="1" applyFill="1" applyBorder="1" applyAlignment="1">
      <alignment horizontal="center" vertical="center" wrapText="1" readingOrder="1"/>
    </xf>
    <xf numFmtId="2" fontId="12" fillId="2" borderId="43" xfId="3" applyNumberFormat="1" applyFont="1" applyFill="1" applyBorder="1" applyAlignment="1">
      <alignment horizontal="center" vertical="center" wrapText="1" readingOrder="1"/>
    </xf>
    <xf numFmtId="2" fontId="12" fillId="2" borderId="14" xfId="3" applyNumberFormat="1" applyFont="1" applyFill="1" applyBorder="1" applyAlignment="1">
      <alignment horizontal="center" vertical="center" wrapText="1" readingOrder="1"/>
    </xf>
    <xf numFmtId="0" fontId="12" fillId="2" borderId="44" xfId="3" applyFont="1" applyFill="1" applyBorder="1" applyAlignment="1">
      <alignment horizontal="center" vertical="center" wrapText="1" readingOrder="1"/>
    </xf>
    <xf numFmtId="0" fontId="12" fillId="2" borderId="14" xfId="3" applyFont="1" applyFill="1" applyBorder="1" applyAlignment="1">
      <alignment horizontal="center" vertical="center" wrapText="1" readingOrder="1"/>
    </xf>
    <xf numFmtId="2" fontId="15" fillId="2" borderId="43" xfId="3" applyNumberFormat="1" applyFont="1" applyFill="1" applyBorder="1" applyAlignment="1">
      <alignment horizontal="center" vertical="center" wrapText="1" readingOrder="1"/>
    </xf>
    <xf numFmtId="2" fontId="15" fillId="2" borderId="14" xfId="3" applyNumberFormat="1" applyFont="1" applyFill="1" applyBorder="1" applyAlignment="1">
      <alignment horizontal="center" vertical="center" wrapText="1" readingOrder="1"/>
    </xf>
    <xf numFmtId="0" fontId="9" fillId="0" borderId="0" xfId="2" applyFont="1"/>
    <xf numFmtId="0" fontId="12" fillId="2" borderId="11" xfId="3" applyFont="1" applyFill="1" applyBorder="1" applyAlignment="1">
      <alignment horizontal="justify" vertical="center" wrapText="1" readingOrder="1"/>
    </xf>
    <xf numFmtId="0" fontId="16" fillId="0" borderId="4" xfId="2" applyFont="1" applyBorder="1" applyAlignment="1">
      <alignment horizontal="justify" vertical="center"/>
    </xf>
    <xf numFmtId="0" fontId="13" fillId="0" borderId="0" xfId="2" applyFont="1"/>
    <xf numFmtId="0" fontId="14" fillId="8" borderId="27" xfId="4" applyFont="1" applyFill="1" applyBorder="1" applyAlignment="1">
      <alignment horizontal="center" vertical="center"/>
    </xf>
    <xf numFmtId="0" fontId="14" fillId="8" borderId="28" xfId="4" applyFont="1" applyFill="1" applyBorder="1" applyAlignment="1">
      <alignment horizontal="center" vertical="center"/>
    </xf>
    <xf numFmtId="0" fontId="14" fillId="8" borderId="35" xfId="4" applyFont="1" applyFill="1" applyBorder="1" applyAlignment="1">
      <alignment horizontal="center" vertical="center"/>
    </xf>
    <xf numFmtId="0" fontId="14" fillId="8" borderId="29" xfId="4" applyFont="1" applyFill="1" applyBorder="1" applyAlignment="1">
      <alignment horizontal="center" vertical="center"/>
    </xf>
    <xf numFmtId="0" fontId="14" fillId="8" borderId="36" xfId="4" applyFont="1" applyFill="1" applyBorder="1" applyAlignment="1">
      <alignment horizontal="center" vertical="center"/>
    </xf>
    <xf numFmtId="0" fontId="13" fillId="0" borderId="0" xfId="2" applyFont="1" applyAlignment="1">
      <alignment horizontal="center"/>
    </xf>
    <xf numFmtId="1" fontId="2" fillId="9" borderId="1" xfId="2" applyNumberFormat="1" applyFont="1" applyFill="1" applyBorder="1" applyAlignment="1">
      <alignment horizontal="center" vertical="center"/>
    </xf>
    <xf numFmtId="1" fontId="2" fillId="9" borderId="2" xfId="2" applyNumberFormat="1" applyFont="1" applyFill="1" applyBorder="1" applyAlignment="1">
      <alignment horizontal="center" vertical="center"/>
    </xf>
    <xf numFmtId="1" fontId="2" fillId="9" borderId="18" xfId="2" applyNumberFormat="1" applyFont="1" applyFill="1" applyBorder="1" applyAlignment="1">
      <alignment horizontal="center" vertical="center"/>
    </xf>
    <xf numFmtId="1" fontId="2" fillId="9" borderId="39" xfId="2" applyNumberFormat="1" applyFont="1" applyFill="1" applyBorder="1" applyAlignment="1">
      <alignment horizontal="center" vertical="center"/>
    </xf>
    <xf numFmtId="1" fontId="2" fillId="9" borderId="13" xfId="2" applyNumberFormat="1" applyFont="1" applyFill="1" applyBorder="1" applyAlignment="1">
      <alignment horizontal="center" vertical="center"/>
    </xf>
    <xf numFmtId="1" fontId="2" fillId="9" borderId="40" xfId="2" applyNumberFormat="1" applyFont="1" applyFill="1" applyBorder="1" applyAlignment="1">
      <alignment horizontal="center" vertical="center"/>
    </xf>
    <xf numFmtId="1" fontId="2" fillId="9" borderId="8" xfId="2" applyNumberFormat="1" applyFont="1" applyFill="1" applyBorder="1" applyAlignment="1">
      <alignment horizontal="center" vertical="center"/>
    </xf>
    <xf numFmtId="1" fontId="2" fillId="9" borderId="3" xfId="2" applyNumberFormat="1" applyFont="1" applyFill="1" applyBorder="1" applyAlignment="1">
      <alignment horizontal="center" vertical="center"/>
    </xf>
    <xf numFmtId="1" fontId="2" fillId="9" borderId="4" xfId="2" applyNumberFormat="1" applyFont="1" applyFill="1" applyBorder="1" applyAlignment="1">
      <alignment horizontal="center" vertical="center"/>
    </xf>
    <xf numFmtId="1" fontId="2" fillId="9" borderId="5" xfId="2" applyNumberFormat="1" applyFont="1" applyFill="1" applyBorder="1" applyAlignment="1">
      <alignment horizontal="center" vertical="center"/>
    </xf>
    <xf numFmtId="0" fontId="11" fillId="10" borderId="4" xfId="7" applyFont="1" applyFill="1" applyBorder="1" applyAlignment="1">
      <alignment horizontal="center" vertical="center" wrapText="1"/>
    </xf>
    <xf numFmtId="0" fontId="11" fillId="10" borderId="4" xfId="7" applyFont="1" applyFill="1" applyBorder="1" applyAlignment="1">
      <alignment horizontal="center" vertical="center"/>
    </xf>
    <xf numFmtId="0" fontId="10" fillId="2" borderId="4" xfId="7" applyFont="1" applyFill="1" applyBorder="1" applyAlignment="1">
      <alignment horizontal="center" vertical="center"/>
    </xf>
    <xf numFmtId="0" fontId="10" fillId="2" borderId="12" xfId="7" applyFont="1" applyFill="1" applyBorder="1" applyAlignment="1">
      <alignment horizontal="justify" vertical="center"/>
    </xf>
    <xf numFmtId="9" fontId="10" fillId="2" borderId="4" xfId="8" applyFont="1" applyFill="1" applyBorder="1" applyAlignment="1">
      <alignment horizontal="center" vertical="center"/>
    </xf>
    <xf numFmtId="9" fontId="11" fillId="11" borderId="4" xfId="7" applyNumberFormat="1" applyFont="1" applyFill="1" applyBorder="1" applyAlignment="1">
      <alignment horizontal="center" vertical="center"/>
    </xf>
    <xf numFmtId="0" fontId="10" fillId="2" borderId="4" xfId="7" applyFont="1" applyFill="1" applyBorder="1" applyAlignment="1">
      <alignment horizontal="justify" vertical="center"/>
    </xf>
    <xf numFmtId="0" fontId="18" fillId="0" borderId="0" xfId="2" applyFont="1"/>
    <xf numFmtId="9" fontId="18" fillId="0" borderId="0" xfId="2" applyNumberFormat="1" applyFont="1" applyAlignment="1">
      <alignment horizontal="center"/>
    </xf>
    <xf numFmtId="0" fontId="16" fillId="0" borderId="11" xfId="2" applyFont="1" applyBorder="1" applyAlignment="1">
      <alignment horizontal="justify" vertical="center"/>
    </xf>
    <xf numFmtId="9" fontId="12" fillId="2" borderId="5" xfId="5" applyFont="1" applyFill="1" applyBorder="1" applyAlignment="1">
      <alignment horizontal="center" vertical="center" wrapText="1" readingOrder="1"/>
    </xf>
    <xf numFmtId="0" fontId="20" fillId="0" borderId="17" xfId="2" applyFont="1" applyBorder="1" applyAlignment="1">
      <alignment vertical="center" wrapText="1"/>
    </xf>
    <xf numFmtId="0" fontId="21" fillId="0" borderId="0" xfId="2" applyFont="1"/>
    <xf numFmtId="0" fontId="12" fillId="2" borderId="41" xfId="3" applyFont="1" applyFill="1" applyBorder="1" applyAlignment="1">
      <alignment horizontal="center" vertical="center" wrapText="1" readingOrder="1"/>
    </xf>
    <xf numFmtId="0" fontId="12" fillId="2" borderId="45" xfId="3" applyFont="1" applyFill="1" applyBorder="1" applyAlignment="1">
      <alignment horizontal="center" vertical="center" wrapText="1" readingOrder="1"/>
    </xf>
    <xf numFmtId="0" fontId="12" fillId="2" borderId="43" xfId="3" applyFont="1" applyFill="1" applyBorder="1" applyAlignment="1">
      <alignment horizontal="center" vertical="center" wrapText="1" readingOrder="1"/>
    </xf>
    <xf numFmtId="0" fontId="12" fillId="12" borderId="10" xfId="3" applyFont="1" applyFill="1" applyBorder="1" applyAlignment="1">
      <alignment horizontal="center" vertical="center" wrapText="1" readingOrder="1"/>
    </xf>
    <xf numFmtId="0" fontId="12" fillId="2" borderId="23" xfId="3" applyFont="1" applyFill="1" applyBorder="1" applyAlignment="1">
      <alignment horizontal="center" vertical="center" wrapText="1" readingOrder="1"/>
    </xf>
    <xf numFmtId="0" fontId="12" fillId="12" borderId="49" xfId="3" applyFont="1" applyFill="1" applyBorder="1" applyAlignment="1">
      <alignment horizontal="center" vertical="center" wrapText="1" readingOrder="1"/>
    </xf>
    <xf numFmtId="0" fontId="12" fillId="12" borderId="13" xfId="3" applyFont="1" applyFill="1" applyBorder="1" applyAlignment="1">
      <alignment horizontal="center" vertical="center" wrapText="1" readingOrder="1"/>
    </xf>
    <xf numFmtId="0" fontId="21" fillId="0" borderId="0" xfId="2" applyFont="1" applyAlignment="1">
      <alignment horizontal="center"/>
    </xf>
    <xf numFmtId="0" fontId="19" fillId="0" borderId="0" xfId="2" applyFont="1"/>
    <xf numFmtId="0" fontId="19" fillId="0" borderId="0" xfId="2" applyFont="1" applyAlignment="1">
      <alignment horizontal="center"/>
    </xf>
    <xf numFmtId="9" fontId="19" fillId="0" borderId="0" xfId="2" applyNumberFormat="1" applyFont="1" applyAlignment="1">
      <alignment horizontal="center"/>
    </xf>
    <xf numFmtId="0" fontId="19" fillId="0" borderId="4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14" fillId="8" borderId="1" xfId="3" applyFont="1" applyFill="1" applyBorder="1" applyAlignment="1">
      <alignment horizontal="center" vertical="center" wrapText="1" readingOrder="1"/>
    </xf>
    <xf numFmtId="0" fontId="14" fillId="8" borderId="6" xfId="3" applyFont="1" applyFill="1" applyBorder="1" applyAlignment="1">
      <alignment horizontal="center" vertical="center" wrapText="1" readingOrder="1"/>
    </xf>
    <xf numFmtId="0" fontId="14" fillId="8" borderId="22" xfId="3" applyFont="1" applyFill="1" applyBorder="1" applyAlignment="1">
      <alignment horizontal="center" vertical="center" wrapText="1" readingOrder="1"/>
    </xf>
    <xf numFmtId="0" fontId="14" fillId="8" borderId="23" xfId="3" applyFont="1" applyFill="1" applyBorder="1" applyAlignment="1">
      <alignment horizontal="center" vertical="center" wrapText="1" readingOrder="1"/>
    </xf>
    <xf numFmtId="0" fontId="14" fillId="8" borderId="33" xfId="3" applyFont="1" applyFill="1" applyBorder="1" applyAlignment="1">
      <alignment horizontal="center" vertical="center" wrapText="1" readingOrder="1"/>
    </xf>
    <xf numFmtId="0" fontId="14" fillId="8" borderId="34" xfId="3" applyFont="1" applyFill="1" applyBorder="1" applyAlignment="1">
      <alignment horizontal="center" vertical="center" wrapText="1" readingOrder="1"/>
    </xf>
    <xf numFmtId="0" fontId="14" fillId="8" borderId="2" xfId="3" applyFont="1" applyFill="1" applyBorder="1" applyAlignment="1">
      <alignment horizontal="center" vertical="center" wrapText="1" readingOrder="1"/>
    </xf>
    <xf numFmtId="0" fontId="14" fillId="8" borderId="9" xfId="3" applyFont="1" applyFill="1" applyBorder="1" applyAlignment="1">
      <alignment horizontal="center" vertical="center" wrapText="1" readingOrder="1"/>
    </xf>
    <xf numFmtId="0" fontId="2" fillId="4" borderId="1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5" borderId="10" xfId="2" applyFont="1" applyFill="1" applyBorder="1" applyAlignment="1">
      <alignment horizontal="center" vertical="center" wrapText="1"/>
    </xf>
    <xf numFmtId="0" fontId="2" fillId="5" borderId="2" xfId="2" applyFont="1" applyFill="1" applyBorder="1" applyAlignment="1">
      <alignment horizontal="center" vertical="center" wrapText="1"/>
    </xf>
    <xf numFmtId="0" fontId="2" fillId="5" borderId="18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horizontal="center" vertical="center" wrapText="1"/>
    </xf>
    <xf numFmtId="0" fontId="2" fillId="6" borderId="8" xfId="2" applyFont="1" applyFill="1" applyBorder="1" applyAlignment="1">
      <alignment horizontal="center" vertical="center" wrapText="1"/>
    </xf>
    <xf numFmtId="0" fontId="2" fillId="5" borderId="19" xfId="2" applyFont="1" applyFill="1" applyBorder="1" applyAlignment="1">
      <alignment horizontal="center" vertical="center" wrapText="1"/>
    </xf>
    <xf numFmtId="0" fontId="2" fillId="5" borderId="20" xfId="2" applyFont="1" applyFill="1" applyBorder="1" applyAlignment="1">
      <alignment horizontal="center" vertical="center" wrapText="1"/>
    </xf>
    <xf numFmtId="0" fontId="2" fillId="5" borderId="21" xfId="2" applyFont="1" applyFill="1" applyBorder="1" applyAlignment="1">
      <alignment horizontal="center" vertical="center" wrapText="1"/>
    </xf>
    <xf numFmtId="0" fontId="14" fillId="7" borderId="19" xfId="2" applyFont="1" applyFill="1" applyBorder="1" applyAlignment="1">
      <alignment horizontal="center" vertical="center" wrapText="1" readingOrder="1"/>
    </xf>
    <xf numFmtId="0" fontId="14" fillId="7" borderId="21" xfId="2" applyFont="1" applyFill="1" applyBorder="1" applyAlignment="1">
      <alignment horizontal="center" vertical="center" wrapText="1" readingOrder="1"/>
    </xf>
    <xf numFmtId="17" fontId="14" fillId="8" borderId="25" xfId="4" applyNumberFormat="1" applyFont="1" applyFill="1" applyBorder="1" applyAlignment="1">
      <alignment horizontal="center" vertical="center"/>
    </xf>
    <xf numFmtId="0" fontId="14" fillId="8" borderId="25" xfId="4" applyFont="1" applyFill="1" applyBorder="1" applyAlignment="1">
      <alignment horizontal="center" vertical="center"/>
    </xf>
    <xf numFmtId="0" fontId="14" fillId="8" borderId="8" xfId="3" applyFont="1" applyFill="1" applyBorder="1" applyAlignment="1">
      <alignment horizontal="center" vertical="center" wrapText="1" readingOrder="1"/>
    </xf>
    <xf numFmtId="0" fontId="14" fillId="8" borderId="7" xfId="3" applyFont="1" applyFill="1" applyBorder="1" applyAlignment="1">
      <alignment horizontal="center" vertical="center" wrapText="1" readingOrder="1"/>
    </xf>
    <xf numFmtId="17" fontId="14" fillId="8" borderId="24" xfId="4" applyNumberFormat="1" applyFont="1" applyFill="1" applyBorder="1" applyAlignment="1">
      <alignment horizontal="center" vertical="center"/>
    </xf>
    <xf numFmtId="0" fontId="14" fillId="8" borderId="22" xfId="4" applyFont="1" applyFill="1" applyBorder="1" applyAlignment="1">
      <alignment horizontal="center" vertical="center"/>
    </xf>
    <xf numFmtId="0" fontId="14" fillId="8" borderId="26" xfId="4" applyFont="1" applyFill="1" applyBorder="1" applyAlignment="1">
      <alignment horizontal="center" vertical="center"/>
    </xf>
    <xf numFmtId="17" fontId="14" fillId="8" borderId="23" xfId="4" applyNumberFormat="1" applyFont="1" applyFill="1" applyBorder="1" applyAlignment="1">
      <alignment horizontal="center" vertical="center"/>
    </xf>
    <xf numFmtId="0" fontId="14" fillId="8" borderId="2" xfId="3" applyFont="1" applyFill="1" applyBorder="1" applyAlignment="1">
      <alignment horizontal="center" vertical="center" textRotation="90" wrapText="1" readingOrder="1"/>
    </xf>
    <xf numFmtId="0" fontId="14" fillId="8" borderId="12" xfId="3" applyFont="1" applyFill="1" applyBorder="1" applyAlignment="1">
      <alignment horizontal="center" vertical="center" textRotation="90" wrapText="1" readingOrder="1"/>
    </xf>
    <xf numFmtId="0" fontId="14" fillId="8" borderId="12" xfId="3" applyFont="1" applyFill="1" applyBorder="1" applyAlignment="1">
      <alignment horizontal="center" vertical="center" wrapText="1" readingOrder="1"/>
    </xf>
    <xf numFmtId="0" fontId="14" fillId="8" borderId="14" xfId="3" applyFont="1" applyFill="1" applyBorder="1" applyAlignment="1">
      <alignment horizontal="center" vertical="center" wrapText="1" readingOrder="1"/>
    </xf>
    <xf numFmtId="0" fontId="14" fillId="8" borderId="3" xfId="3" applyFont="1" applyFill="1" applyBorder="1" applyAlignment="1">
      <alignment horizontal="center" vertical="center" textRotation="90" wrapText="1" readingOrder="1"/>
    </xf>
    <xf numFmtId="0" fontId="14" fillId="8" borderId="4" xfId="3" applyFont="1" applyFill="1" applyBorder="1" applyAlignment="1">
      <alignment horizontal="center" vertical="center" textRotation="90" wrapText="1" readingOrder="1"/>
    </xf>
    <xf numFmtId="0" fontId="14" fillId="8" borderId="4" xfId="3" applyFont="1" applyFill="1" applyBorder="1" applyAlignment="1">
      <alignment horizontal="center" vertical="center" wrapText="1" readingOrder="1"/>
    </xf>
    <xf numFmtId="1" fontId="2" fillId="9" borderId="27" xfId="2" applyNumberFormat="1" applyFont="1" applyFill="1" applyBorder="1" applyAlignment="1">
      <alignment horizontal="center" vertical="center"/>
    </xf>
    <xf numFmtId="1" fontId="2" fillId="9" borderId="28" xfId="2" applyNumberFormat="1" applyFont="1" applyFill="1" applyBorder="1" applyAlignment="1">
      <alignment horizontal="center" vertical="center"/>
    </xf>
    <xf numFmtId="1" fontId="2" fillId="9" borderId="29" xfId="2" applyNumberFormat="1" applyFont="1" applyFill="1" applyBorder="1" applyAlignment="1">
      <alignment horizontal="center" vertical="center"/>
    </xf>
    <xf numFmtId="1" fontId="2" fillId="9" borderId="1" xfId="2" applyNumberFormat="1" applyFont="1" applyFill="1" applyBorder="1" applyAlignment="1">
      <alignment horizontal="center" vertical="center"/>
    </xf>
    <xf numFmtId="1" fontId="2" fillId="9" borderId="2" xfId="2" applyNumberFormat="1" applyFont="1" applyFill="1" applyBorder="1" applyAlignment="1">
      <alignment horizontal="center" vertical="center"/>
    </xf>
    <xf numFmtId="1" fontId="2" fillId="9" borderId="8" xfId="2" applyNumberFormat="1" applyFont="1" applyFill="1" applyBorder="1" applyAlignment="1">
      <alignment horizontal="center" vertical="center"/>
    </xf>
    <xf numFmtId="0" fontId="12" fillId="2" borderId="14" xfId="3" applyFont="1" applyFill="1" applyBorder="1" applyAlignment="1">
      <alignment horizontal="justify" vertical="center" wrapText="1" readingOrder="1"/>
    </xf>
    <xf numFmtId="0" fontId="12" fillId="2" borderId="11" xfId="3" applyFont="1" applyFill="1" applyBorder="1" applyAlignment="1">
      <alignment horizontal="justify" vertical="center" wrapText="1" readingOrder="1"/>
    </xf>
    <xf numFmtId="9" fontId="14" fillId="2" borderId="5" xfId="5" applyFont="1" applyFill="1" applyBorder="1" applyAlignment="1">
      <alignment horizontal="center" vertical="center" wrapText="1" readingOrder="1"/>
    </xf>
    <xf numFmtId="9" fontId="14" fillId="2" borderId="14" xfId="5" applyFont="1" applyFill="1" applyBorder="1" applyAlignment="1">
      <alignment horizontal="center" vertical="center" wrapText="1" readingOrder="1"/>
    </xf>
    <xf numFmtId="9" fontId="14" fillId="2" borderId="8" xfId="5" applyFont="1" applyFill="1" applyBorder="1" applyAlignment="1">
      <alignment horizontal="center" vertical="center" wrapText="1" readingOrder="1"/>
    </xf>
    <xf numFmtId="9" fontId="14" fillId="2" borderId="40" xfId="5" applyFont="1" applyFill="1" applyBorder="1" applyAlignment="1">
      <alignment horizontal="center" vertical="center" wrapText="1" readingOrder="1"/>
    </xf>
    <xf numFmtId="9" fontId="14" fillId="7" borderId="40" xfId="2" applyNumberFormat="1" applyFont="1" applyFill="1" applyBorder="1" applyAlignment="1">
      <alignment horizontal="center" vertical="center" wrapText="1"/>
    </xf>
    <xf numFmtId="9" fontId="14" fillId="7" borderId="5" xfId="2" applyNumberFormat="1" applyFont="1" applyFill="1" applyBorder="1" applyAlignment="1">
      <alignment horizontal="center" vertical="center" wrapText="1"/>
    </xf>
    <xf numFmtId="0" fontId="14" fillId="7" borderId="5" xfId="2" applyFont="1" applyFill="1" applyBorder="1" applyAlignment="1">
      <alignment horizontal="center" vertical="center" wrapText="1"/>
    </xf>
    <xf numFmtId="0" fontId="14" fillId="8" borderId="38" xfId="3" applyFont="1" applyFill="1" applyBorder="1" applyAlignment="1">
      <alignment horizontal="center" vertical="center" wrapText="1" readingOrder="1"/>
    </xf>
    <xf numFmtId="0" fontId="14" fillId="7" borderId="1" xfId="3" applyFont="1" applyFill="1" applyBorder="1" applyAlignment="1">
      <alignment horizontal="center" vertical="center" wrapText="1" readingOrder="1"/>
    </xf>
    <xf numFmtId="0" fontId="14" fillId="7" borderId="6" xfId="3" applyFont="1" applyFill="1" applyBorder="1" applyAlignment="1">
      <alignment horizontal="center" vertical="center" wrapText="1" readingOrder="1"/>
    </xf>
    <xf numFmtId="0" fontId="14" fillId="7" borderId="8" xfId="3" applyFont="1" applyFill="1" applyBorder="1" applyAlignment="1">
      <alignment horizontal="center" vertical="center" wrapText="1" readingOrder="1"/>
    </xf>
    <xf numFmtId="0" fontId="14" fillId="7" borderId="7" xfId="3" applyFont="1" applyFill="1" applyBorder="1" applyAlignment="1">
      <alignment horizontal="center" vertical="center" wrapText="1" readingOrder="1"/>
    </xf>
    <xf numFmtId="1" fontId="2" fillId="9" borderId="19" xfId="2" applyNumberFormat="1" applyFont="1" applyFill="1" applyBorder="1" applyAlignment="1">
      <alignment horizontal="center" vertical="center"/>
    </xf>
    <xf numFmtId="1" fontId="2" fillId="9" borderId="20" xfId="2" applyNumberFormat="1" applyFont="1" applyFill="1" applyBorder="1" applyAlignment="1">
      <alignment horizontal="center" vertical="center"/>
    </xf>
    <xf numFmtId="1" fontId="2" fillId="9" borderId="30" xfId="2" applyNumberFormat="1" applyFont="1" applyFill="1" applyBorder="1" applyAlignment="1">
      <alignment horizontal="center" vertical="center"/>
    </xf>
    <xf numFmtId="1" fontId="2" fillId="9" borderId="31" xfId="2" applyNumberFormat="1" applyFont="1" applyFill="1" applyBorder="1" applyAlignment="1">
      <alignment horizontal="center" vertical="center"/>
    </xf>
    <xf numFmtId="1" fontId="2" fillId="9" borderId="32" xfId="2" applyNumberFormat="1" applyFont="1" applyFill="1" applyBorder="1" applyAlignment="1">
      <alignment horizontal="center" vertical="center"/>
    </xf>
    <xf numFmtId="0" fontId="14" fillId="8" borderId="5" xfId="3" applyFont="1" applyFill="1" applyBorder="1" applyAlignment="1">
      <alignment horizontal="center" vertical="center" wrapText="1" readingOrder="1"/>
    </xf>
    <xf numFmtId="0" fontId="14" fillId="8" borderId="1" xfId="3" applyFont="1" applyFill="1" applyBorder="1" applyAlignment="1">
      <alignment horizontal="center" vertical="center" textRotation="90" wrapText="1" readingOrder="1"/>
    </xf>
    <xf numFmtId="0" fontId="14" fillId="8" borderId="37" xfId="3" applyFont="1" applyFill="1" applyBorder="1" applyAlignment="1">
      <alignment horizontal="center" vertical="center" textRotation="90" wrapText="1" readingOrder="1"/>
    </xf>
    <xf numFmtId="0" fontId="17" fillId="0" borderId="0" xfId="2" applyFont="1" applyAlignment="1">
      <alignment horizontal="left" vertical="center" wrapText="1"/>
    </xf>
    <xf numFmtId="0" fontId="11" fillId="11" borderId="4" xfId="7" applyFont="1" applyFill="1" applyBorder="1" applyAlignment="1">
      <alignment horizontal="center" vertical="center" wrapText="1"/>
    </xf>
    <xf numFmtId="0" fontId="19" fillId="0" borderId="0" xfId="2" applyFont="1" applyAlignment="1">
      <alignment horizontal="left" vertical="center" wrapText="1"/>
    </xf>
    <xf numFmtId="0" fontId="13" fillId="2" borderId="22" xfId="2" applyFont="1" applyFill="1" applyBorder="1" applyAlignment="1">
      <alignment horizontal="center" vertical="center" wrapText="1"/>
    </xf>
    <xf numFmtId="0" fontId="13" fillId="2" borderId="23" xfId="2" applyFont="1" applyFill="1" applyBorder="1" applyAlignment="1">
      <alignment horizontal="center" vertical="center" wrapText="1"/>
    </xf>
    <xf numFmtId="0" fontId="13" fillId="2" borderId="47" xfId="2" applyFont="1" applyFill="1" applyBorder="1" applyAlignment="1">
      <alignment horizontal="center" vertical="center" wrapText="1"/>
    </xf>
    <xf numFmtId="0" fontId="13" fillId="2" borderId="48" xfId="2" applyFont="1" applyFill="1" applyBorder="1" applyAlignment="1">
      <alignment horizontal="center" vertical="center" wrapText="1"/>
    </xf>
    <xf numFmtId="0" fontId="13" fillId="2" borderId="15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center" vertical="center" wrapText="1"/>
    </xf>
    <xf numFmtId="0" fontId="14" fillId="8" borderId="11" xfId="3" applyFont="1" applyFill="1" applyBorder="1" applyAlignment="1">
      <alignment horizontal="center" vertical="center" textRotation="90" wrapText="1" readingOrder="1"/>
    </xf>
    <xf numFmtId="0" fontId="14" fillId="8" borderId="11" xfId="3" applyFont="1" applyFill="1" applyBorder="1" applyAlignment="1">
      <alignment horizontal="center" vertical="center" wrapText="1" readingOrder="1"/>
    </xf>
  </cellXfs>
  <cellStyles count="9">
    <cellStyle name="Millares [0] 2" xfId="6" xr:uid="{B8C19DA8-3D1A-4AD0-802C-A2F92B47DC96}"/>
    <cellStyle name="Normal" xfId="0" builtinId="0"/>
    <cellStyle name="Normal 2" xfId="1" xr:uid="{00000000-0005-0000-0000-000001000000}"/>
    <cellStyle name="Normal 2 2" xfId="3" xr:uid="{DAA92E8C-EB76-4314-A425-33ED00B01BD2}"/>
    <cellStyle name="Normal 2 2 2" xfId="4" xr:uid="{97C06476-AF5B-4CBE-A01F-04DB87D933B5}"/>
    <cellStyle name="Normal 2 3 2" xfId="7" xr:uid="{60C2E246-180C-4AD6-A04E-74D271CDB3AF}"/>
    <cellStyle name="Normal 3" xfId="2" xr:uid="{E071759D-1826-4196-9DA3-E76B228D750E}"/>
    <cellStyle name="Porcentaje 2" xfId="5" xr:uid="{5490291B-FAB0-4C23-8097-41904557A3C1}"/>
    <cellStyle name="Porcentaje 2 2 2" xfId="8" xr:uid="{C8551A9A-5CB0-4814-AE29-1B4B05819302}"/>
  </cellStyles>
  <dxfs count="0"/>
  <tableStyles count="0" defaultTableStyle="TableStyleMedium2" defaultPivotStyle="PivotStyleLight16"/>
  <colors>
    <mruColors>
      <color rgb="FF88FACC"/>
      <color rgb="FFFCD8F8"/>
      <color rgb="FFE010C7"/>
      <color rgb="FFFFFF93"/>
      <color rgb="FF2CF527"/>
      <color rgb="FFFFFAEB"/>
      <color rgb="FFF2F7FC"/>
      <color rgb="FFFFFFC5"/>
      <color rgb="FFFFFFD9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1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Seguimiento Plan estrategias de participación ciudadana  -  Primer Trimestre de 2022</a:t>
            </a:r>
          </a:p>
        </c:rich>
      </c:tx>
      <c:layout>
        <c:manualLayout>
          <c:xMode val="edge"/>
          <c:yMode val="edge"/>
          <c:x val="0.38919892711956833"/>
          <c:y val="3.9372906321148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8.1088897281771183E-2"/>
          <c:y val="0.22624218676541538"/>
          <c:w val="0.88843137667210204"/>
          <c:h val="0.60589794309706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Participacion Ciudadana'!$C$23</c:f>
              <c:strCache>
                <c:ptCount val="1"/>
                <c:pt idx="0">
                  <c:v>% PROGRAMADO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Participacion Ciudadana'!$A$24:$A$31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'Plan Participacion Ciudadana'!$C$24:$C$31</c:f>
              <c:numCache>
                <c:formatCode>0%</c:formatCode>
                <c:ptCount val="8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1</c:v>
                </c:pt>
                <c:pt idx="5">
                  <c:v>0</c:v>
                </c:pt>
                <c:pt idx="6">
                  <c:v>0.25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B-4222-BB12-A4ED8852B56C}"/>
            </c:ext>
          </c:extLst>
        </c:ser>
        <c:ser>
          <c:idx val="1"/>
          <c:order val="1"/>
          <c:tx>
            <c:strRef>
              <c:f>'Plan Participacion Ciudadana'!$D$23</c:f>
              <c:strCache>
                <c:ptCount val="1"/>
                <c:pt idx="0">
                  <c:v>% EJECUTADO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Participacion Ciudadana'!$A$24:$A$31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'Plan Participacion Ciudadana'!$D$24:$D$31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B-4222-BB12-A4ED8852B56C}"/>
            </c:ext>
          </c:extLst>
        </c:ser>
        <c:ser>
          <c:idx val="2"/>
          <c:order val="2"/>
          <c:tx>
            <c:strRef>
              <c:f>'Plan Participacion Ciudadana'!$E$23</c:f>
              <c:strCache>
                <c:ptCount val="1"/>
                <c:pt idx="0">
                  <c:v>% ACUMULADO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Participacion Ciudadana'!$A$24:$A$31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'Plan Participacion Ciudadana'!$E$24:$E$31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B-4222-BB12-A4ED8852B5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0626496"/>
        <c:axId val="55063139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_tradn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'PDA C. Coactivo'!#REF!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'PDA C. Coactivo'!#REF!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34B-4222-BB12-A4ED8852B56C}"/>
                  </c:ext>
                </c:extLst>
              </c15:ser>
            </c15:filteredBarSeries>
          </c:ext>
        </c:extLst>
      </c:barChart>
      <c:catAx>
        <c:axId val="5506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50631392"/>
        <c:crosses val="autoZero"/>
        <c:auto val="1"/>
        <c:lblAlgn val="ctr"/>
        <c:lblOffset val="100"/>
        <c:noMultiLvlLbl val="0"/>
      </c:catAx>
      <c:valAx>
        <c:axId val="550631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5062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650487526091945"/>
          <c:y val="0.92152725724489903"/>
          <c:w val="0.34439259051619203"/>
          <c:h val="3.6823604462643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920" b="0" i="0" u="none" strike="noStrike" baseline="0">
                <a:effectLst/>
              </a:rPr>
              <a:t>Seguimiento Plan estrategias de participación ciudadana  </a:t>
            </a:r>
            <a:r>
              <a:rPr lang="es-CO"/>
              <a:t>-  Segundo  Trimestre de 2022</a:t>
            </a:r>
          </a:p>
        </c:rich>
      </c:tx>
      <c:layout>
        <c:manualLayout>
          <c:xMode val="edge"/>
          <c:yMode val="edge"/>
          <c:x val="0.40214042122321475"/>
          <c:y val="3.0378846434130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8.1088897281771183E-2"/>
          <c:y val="0.22624218676541538"/>
          <c:w val="0.88843137667210204"/>
          <c:h val="0.60589794309706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Participacion Ciudadana'!$C$42</c:f>
              <c:strCache>
                <c:ptCount val="1"/>
                <c:pt idx="0">
                  <c:v>% PROGRAMADO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Participacion Ciudadana'!$A$43:$A$50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'Plan Participacion Ciudadana'!$C$43:$C$50</c:f>
              <c:numCache>
                <c:formatCode>0%</c:formatCode>
                <c:ptCount val="8"/>
                <c:pt idx="0">
                  <c:v>1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</c:v>
                </c:pt>
                <c:pt idx="5">
                  <c:v>1</c:v>
                </c:pt>
                <c:pt idx="6">
                  <c:v>0.25</c:v>
                </c:pt>
                <c:pt idx="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6-43C2-8399-7AEE3C709592}"/>
            </c:ext>
          </c:extLst>
        </c:ser>
        <c:ser>
          <c:idx val="1"/>
          <c:order val="1"/>
          <c:tx>
            <c:strRef>
              <c:f>'Plan Participacion Ciudadana'!$D$42</c:f>
              <c:strCache>
                <c:ptCount val="1"/>
                <c:pt idx="0">
                  <c:v>% EJECUTADO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Participacion Ciudadana'!$A$43:$A$50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'Plan Participacion Ciudadana'!$D$43:$D$50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6-43C2-8399-7AEE3C709592}"/>
            </c:ext>
          </c:extLst>
        </c:ser>
        <c:ser>
          <c:idx val="2"/>
          <c:order val="2"/>
          <c:tx>
            <c:strRef>
              <c:f>'Plan Participacion Ciudadana'!$E$42</c:f>
              <c:strCache>
                <c:ptCount val="1"/>
                <c:pt idx="0">
                  <c:v>% ACUMULADO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Participacion Ciudadana'!$A$43:$A$50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'Plan Participacion Ciudadana'!$E$43:$E$50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6-43C2-8399-7AEE3C7095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0623776"/>
        <c:axId val="550632480"/>
        <c:extLst/>
      </c:barChart>
      <c:catAx>
        <c:axId val="55062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50632480"/>
        <c:crosses val="autoZero"/>
        <c:auto val="1"/>
        <c:lblAlgn val="ctr"/>
        <c:lblOffset val="100"/>
        <c:noMultiLvlLbl val="0"/>
      </c:catAx>
      <c:valAx>
        <c:axId val="5506324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5062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650487526091945"/>
          <c:y val="0.92152725724489903"/>
          <c:w val="0.2073789324724982"/>
          <c:h val="4.65329615836037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920" b="0" i="0" u="none" strike="noStrike" baseline="0">
                <a:effectLst/>
              </a:rPr>
              <a:t>Seguimiento Plan estrategias de participación ciudadana  </a:t>
            </a:r>
            <a:r>
              <a:rPr lang="es-CO"/>
              <a:t>-  Tercer</a:t>
            </a:r>
            <a:r>
              <a:rPr lang="es-CO" baseline="0"/>
              <a:t> </a:t>
            </a:r>
            <a:r>
              <a:rPr lang="es-CO"/>
              <a:t> Trimestre de 2022</a:t>
            </a:r>
          </a:p>
        </c:rich>
      </c:tx>
      <c:layout>
        <c:manualLayout>
          <c:xMode val="edge"/>
          <c:yMode val="edge"/>
          <c:x val="0.38919892711956833"/>
          <c:y val="5.3894274725750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8.1088897281771183E-2"/>
          <c:y val="0.22624218676541538"/>
          <c:w val="0.88843137667210204"/>
          <c:h val="0.60589794309706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Participacion Ciudadana'!$C$61</c:f>
              <c:strCache>
                <c:ptCount val="1"/>
                <c:pt idx="0">
                  <c:v>% PROGRAMADO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Participacion Ciudadana'!$A$62:$A$69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'Plan Participacion Ciudadana'!$C$62:$C$69</c:f>
              <c:numCache>
                <c:formatCode>0%</c:formatCode>
                <c:ptCount val="8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6-41E7-AE6B-376417BA594C}"/>
            </c:ext>
          </c:extLst>
        </c:ser>
        <c:ser>
          <c:idx val="1"/>
          <c:order val="1"/>
          <c:tx>
            <c:strRef>
              <c:f>'Plan Participacion Ciudadana'!$D$61</c:f>
              <c:strCache>
                <c:ptCount val="1"/>
                <c:pt idx="0">
                  <c:v>% EJECUTADO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Participacion Ciudadana'!$A$62:$A$69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'Plan Participacion Ciudadana'!$D$62:$D$69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6-41E7-AE6B-376417BA594C}"/>
            </c:ext>
          </c:extLst>
        </c:ser>
        <c:ser>
          <c:idx val="2"/>
          <c:order val="2"/>
          <c:tx>
            <c:strRef>
              <c:f>'Plan Participacion Ciudadana'!$E$61</c:f>
              <c:strCache>
                <c:ptCount val="1"/>
                <c:pt idx="0">
                  <c:v>% ACUMULADO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Participacion Ciudadana'!$A$62:$A$69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'Plan Participacion Ciudadana'!$E$62:$E$69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6-41E7-AE6B-376417BA59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0631936"/>
        <c:axId val="550633024"/>
        <c:extLst/>
      </c:barChart>
      <c:catAx>
        <c:axId val="5506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50633024"/>
        <c:crosses val="autoZero"/>
        <c:auto val="1"/>
        <c:lblAlgn val="ctr"/>
        <c:lblOffset val="100"/>
        <c:noMultiLvlLbl val="0"/>
      </c:catAx>
      <c:valAx>
        <c:axId val="550633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5063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650487526091945"/>
          <c:y val="0.92152725724489903"/>
          <c:w val="0.2073789324724982"/>
          <c:h val="4.65329615836037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920" b="0" i="0" u="none" strike="noStrike" baseline="0">
                <a:effectLst/>
              </a:rPr>
              <a:t>Seguimiento Plan estrategias de participación ciudadana  </a:t>
            </a:r>
            <a:r>
              <a:rPr lang="es-CO"/>
              <a:t>-  Cuarto</a:t>
            </a:r>
            <a:r>
              <a:rPr lang="es-CO" baseline="0"/>
              <a:t> </a:t>
            </a:r>
            <a:r>
              <a:rPr lang="es-CO"/>
              <a:t> Trimestre de 2022</a:t>
            </a:r>
          </a:p>
        </c:rich>
      </c:tx>
      <c:layout>
        <c:manualLayout>
          <c:xMode val="edge"/>
          <c:yMode val="edge"/>
          <c:x val="0.38661062829883902"/>
          <c:y val="5.732093954537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8.1088897281771183E-2"/>
          <c:y val="0.22624218676541538"/>
          <c:w val="0.88843137667210204"/>
          <c:h val="0.60589794309706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Participacion Ciudadana'!$C$80</c:f>
              <c:strCache>
                <c:ptCount val="1"/>
                <c:pt idx="0">
                  <c:v>% PROGRAMADO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Participacion Ciudadana'!$A$81:$A$88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'Plan Participacion Ciudadana'!$C$81:$C$88</c:f>
              <c:numCache>
                <c:formatCode>0%</c:formatCode>
                <c:ptCount val="8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3-4581-98FB-A61ECD2C6BC8}"/>
            </c:ext>
          </c:extLst>
        </c:ser>
        <c:ser>
          <c:idx val="1"/>
          <c:order val="1"/>
          <c:tx>
            <c:strRef>
              <c:f>'Plan Participacion Ciudadana'!$D$80</c:f>
              <c:strCache>
                <c:ptCount val="1"/>
                <c:pt idx="0">
                  <c:v>% EJECUTADO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Participacion Ciudadana'!$A$81:$A$88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'Plan Participacion Ciudadana'!$D$81:$D$88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3-4581-98FB-A61ECD2C6BC8}"/>
            </c:ext>
          </c:extLst>
        </c:ser>
        <c:ser>
          <c:idx val="2"/>
          <c:order val="2"/>
          <c:tx>
            <c:strRef>
              <c:f>'Plan Participacion Ciudadana'!$E$80</c:f>
              <c:strCache>
                <c:ptCount val="1"/>
                <c:pt idx="0">
                  <c:v>% ACUMULADO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Participacion Ciudadana'!$A$81:$A$88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'Plan Participacion Ciudadana'!$E$81:$E$88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13-4581-98FB-A61ECD2C6B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0633568"/>
        <c:axId val="550637920"/>
        <c:extLst/>
      </c:barChart>
      <c:catAx>
        <c:axId val="55063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50637920"/>
        <c:crosses val="autoZero"/>
        <c:auto val="1"/>
        <c:lblAlgn val="ctr"/>
        <c:lblOffset val="100"/>
        <c:noMultiLvlLbl val="0"/>
      </c:catAx>
      <c:valAx>
        <c:axId val="550637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5063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650487526091945"/>
          <c:y val="0.92152725724489903"/>
          <c:w val="0.2073789324724982"/>
          <c:h val="4.65329615836037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Cumplimiento Plan</a:t>
            </a:r>
            <a:r>
              <a:rPr lang="es-CO" baseline="0"/>
              <a:t> estrategias de participación ciudadana</a:t>
            </a:r>
            <a:endParaRPr lang="es-CO"/>
          </a:p>
        </c:rich>
      </c:tx>
      <c:layout>
        <c:manualLayout>
          <c:xMode val="edge"/>
          <c:yMode val="edge"/>
          <c:x val="0.37785279843105091"/>
          <c:y val="4.99050322718034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9.9055451221341545E-2"/>
          <c:y val="0.25303568561794115"/>
          <c:w val="0.82968497710935307"/>
          <c:h val="0.584428177006977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'Plan Participacion Ciudadana'!$C$97</c:f>
              <c:strCache>
                <c:ptCount val="1"/>
                <c:pt idx="0">
                  <c:v>% PROGRAMADO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A81-4160-990C-49CEF021F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Participacion Ciudadana'!$A$98:$A$106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TOTAL</c:v>
                </c:pt>
              </c:strCache>
            </c:strRef>
          </c:cat>
          <c:val>
            <c:numRef>
              <c:f>'Plan Participacion Ciudadana'!$C$98:$C$106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E-44A9-B2A7-3E3CE45608B0}"/>
            </c:ext>
          </c:extLst>
        </c:ser>
        <c:ser>
          <c:idx val="2"/>
          <c:order val="2"/>
          <c:tx>
            <c:strRef>
              <c:f>'Plan Participacion Ciudadana'!$D$97</c:f>
              <c:strCache>
                <c:ptCount val="1"/>
                <c:pt idx="0">
                  <c:v>% EJECUTADO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A81-4160-990C-49CEF021F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Participacion Ciudadana'!$A$98:$A$106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TOTAL</c:v>
                </c:pt>
              </c:strCache>
            </c:strRef>
          </c:cat>
          <c:val>
            <c:numRef>
              <c:f>'Plan Participacion Ciudadana'!$D$98:$D$106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461E-44A9-B2A7-3E3CE45608B0}"/>
            </c:ext>
          </c:extLst>
        </c:ser>
        <c:ser>
          <c:idx val="3"/>
          <c:order val="3"/>
          <c:tx>
            <c:strRef>
              <c:f>'Plan Participacion Ciudadana'!$E$97</c:f>
              <c:strCache>
                <c:ptCount val="1"/>
                <c:pt idx="0">
                  <c:v>% ACUMULADO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Participacion Ciudadana'!$A$98:$A$106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TOTAL</c:v>
                </c:pt>
              </c:strCache>
            </c:strRef>
          </c:cat>
          <c:val>
            <c:numRef>
              <c:f>'Plan Participacion Ciudadana'!$E$98:$E$106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1E-44A9-B2A7-3E3CE45608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0624864"/>
        <c:axId val="550625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'Plan Participacion Ciudadana'!$B$97</c15:sqref>
                        </c15:formulaRef>
                      </c:ext>
                    </c:extLst>
                    <c:strCache>
                      <c:ptCount val="1"/>
                      <c:pt idx="0">
                        <c:v>ACCIONES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_tradn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'Plan Participacion Ciudadana'!$A$98:$A$106</c15:sqref>
                        </c15:formulaRef>
                      </c:ext>
                    </c:extLst>
                    <c:strCache>
                      <c:ptCount val="9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'Plan Participacion Ciudadana'!$B$98:$B$106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61E-44A9-B2A7-3E3CE45608B0}"/>
                  </c:ext>
                </c:extLst>
              </c15:ser>
            </c15:filteredBarSeries>
          </c:ext>
        </c:extLst>
      </c:barChart>
      <c:catAx>
        <c:axId val="55062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50625408"/>
        <c:crosses val="autoZero"/>
        <c:auto val="1"/>
        <c:lblAlgn val="ctr"/>
        <c:lblOffset val="100"/>
        <c:noMultiLvlLbl val="0"/>
      </c:catAx>
      <c:valAx>
        <c:axId val="550625408"/>
        <c:scaling>
          <c:orientation val="minMax"/>
          <c:max val="1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5062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48891183684009"/>
          <c:y val="0.91339107600863068"/>
          <c:w val="0.33606189661074976"/>
          <c:h val="4.5039370078740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158749</xdr:colOff>
      <xdr:row>0</xdr:row>
      <xdr:rowOff>0</xdr:rowOff>
    </xdr:from>
    <xdr:ext cx="6667501" cy="2285999"/>
    <xdr:pic>
      <xdr:nvPicPr>
        <xdr:cNvPr id="2" name="Imagen 1">
          <a:extLst>
            <a:ext uri="{FF2B5EF4-FFF2-40B4-BE49-F238E27FC236}">
              <a16:creationId xmlns:a16="http://schemas.microsoft.com/office/drawing/2014/main" id="{2A4A9032-437B-491A-9EC3-9D56D33C11C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92" t="45679" r="43354" b="13596"/>
        <a:stretch/>
      </xdr:blipFill>
      <xdr:spPr>
        <a:xfrm>
          <a:off x="1682749" y="0"/>
          <a:ext cx="6667501" cy="2285999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5</xdr:col>
      <xdr:colOff>793751</xdr:colOff>
      <xdr:row>19</xdr:row>
      <xdr:rowOff>35982</xdr:rowOff>
    </xdr:from>
    <xdr:to>
      <xdr:col>23</xdr:col>
      <xdr:colOff>79375</xdr:colOff>
      <xdr:row>35</xdr:row>
      <xdr:rowOff>476250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010361D-346E-4C92-8FAB-F700A2D1F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793751</xdr:colOff>
      <xdr:row>38</xdr:row>
      <xdr:rowOff>35982</xdr:rowOff>
    </xdr:from>
    <xdr:to>
      <xdr:col>23</xdr:col>
      <xdr:colOff>79375</xdr:colOff>
      <xdr:row>54</xdr:row>
      <xdr:rowOff>492125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A2673C7-2267-4ED9-BE1D-9AD90479F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793751</xdr:colOff>
      <xdr:row>57</xdr:row>
      <xdr:rowOff>35982</xdr:rowOff>
    </xdr:from>
    <xdr:to>
      <xdr:col>23</xdr:col>
      <xdr:colOff>79375</xdr:colOff>
      <xdr:row>73</xdr:row>
      <xdr:rowOff>428625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AD8185D-8082-4F26-90EE-A47FB3109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793751</xdr:colOff>
      <xdr:row>76</xdr:row>
      <xdr:rowOff>35982</xdr:rowOff>
    </xdr:from>
    <xdr:to>
      <xdr:col>23</xdr:col>
      <xdr:colOff>79375</xdr:colOff>
      <xdr:row>93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A5BDBA8-966B-4910-A5FF-F25DC7AB5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777875</xdr:colOff>
      <xdr:row>94</xdr:row>
      <xdr:rowOff>365125</xdr:rowOff>
    </xdr:from>
    <xdr:to>
      <xdr:col>23</xdr:col>
      <xdr:colOff>206375</xdr:colOff>
      <xdr:row>117</xdr:row>
      <xdr:rowOff>423333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C04B61A-3651-40F3-A58B-3FCC9CCB3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po%20GC%20Consultores/Downloads/Riesgos%20IGAC%20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llaboration@82\DavWWWRoot\RTCPortal\Arp\Magda.Vargas\Documentos%20compartidos\Empresas%20por%20GPS\ANA%20ESPERANZA%20BARRERA\PROGRAMACION\CRONOGRAMAS\Cronograma%20-%20Matriz%20de%20cos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53\Planeacion\Users\carotorres\Documents\Tareas%202017\Enero\PA%20VERSI&#211;N%20ENERO\Plan%20Indicativo%20Ejemplo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00%20SG%20Secretaria%20General\2010%20GP%20Grupo%20de%20Planeaci&#243;n\Modelo%20Disco%20S\2020\EQUIPO%20PLANEACI&#211;N%20Y%20GESTI&#211;N\Plan%20de%20Acci&#243;n%202021\Planes%20Formalizados\DVR\DV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ownloads/Borrador%20Plan%20de%20Acci&#243;n%20Anual%20(PAA)%202020%20-%20IGA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ksa\bdcontroli\Users\mpgarcia\AppData\Local\Microsoft\Windows\Temporary%20Internet%20Files\Content.Outlook\CO6SRQWZ\PLAN%20ESTRATEGIA%20ANTITRAMITES%20g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BARRANCABERMEJA%202021\INFORME%20CUIPO%202021%20BCA\18-02-2021%20PLAN%20INDICATIVO%20HOMOLOGADO%20Y%20MODIFICADO%20NUEVAS%20SECRETA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VO"/>
      <sheetName val="2 CONTEXTO E IDENTIFICACIÓN"/>
      <sheetName val="3 PROBABIL E IMPACTO INHERENTE"/>
      <sheetName val="4 MAPA CALOR INHERENTE"/>
      <sheetName val="5 VALORACIÓN DEL CONTROL"/>
      <sheetName val="6 MAPA CALOR RESIDUAL"/>
      <sheetName val="7 MAPA CALOR INHEREN Y RESIDUAL"/>
      <sheetName val="8 MAPA RIESGOS"/>
      <sheetName val="9 RIESGO DEL PROCESO"/>
      <sheetName val="10 CONTROL DE CAMBIOS"/>
      <sheetName val="11 FORMULAS"/>
      <sheetName val="Hoja3"/>
    </sheetNames>
    <sheetDataSet>
      <sheetData sheetId="0" refreshError="1"/>
      <sheetData sheetId="1" refreshError="1"/>
      <sheetData sheetId="2" refreshError="1">
        <row r="9">
          <cell r="Z9" t="str">
            <v>Menor a 10 SMLMV</v>
          </cell>
          <cell r="AA9" t="str">
            <v>El riesgo afecta la imagen de algún área de la organización.</v>
          </cell>
        </row>
        <row r="10">
          <cell r="Z10" t="str">
            <v>Entre 10 y 50 SMLMV</v>
          </cell>
          <cell r="AA10" t="str">
            <v>El riesgo afecta la imagen de la entidad internamente, de conocimiento general nivel interno, de junta directiva y accionistas y/o de proveedores.</v>
          </cell>
        </row>
        <row r="11">
          <cell r="Z11" t="str">
            <v>Entre 50 y 100 SMLMV</v>
          </cell>
          <cell r="AA11" t="str">
            <v>El riesgo afecta la imagen de la entidad con algunos usuarios de relevancia frente al logro de los objetivos.</v>
          </cell>
        </row>
        <row r="12">
          <cell r="Z12" t="str">
            <v>Entre 100 y 500 SMLMV</v>
          </cell>
          <cell r="AA12" t="str">
            <v>El riesgo afecta la imagen de la entidad con efecto publicitario sostenido a nivel de sector administrativo, nivel departamental o municipal.</v>
          </cell>
        </row>
        <row r="13">
          <cell r="Z13" t="str">
            <v>Mayor a 500 SMLMV</v>
          </cell>
          <cell r="AA13" t="str">
            <v>El riesgo afecta la imagen de la entidad a nivel nacional, con efecto publicitario sostenido a nivel país</v>
          </cell>
        </row>
        <row r="14">
          <cell r="Z14" t="str">
            <v>N/A</v>
          </cell>
          <cell r="AA14" t="str">
            <v>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Costos"/>
      <sheetName val="Análisis Financiero"/>
      <sheetName val="Programas"/>
    </sheetNames>
    <sheetDataSet>
      <sheetData sheetId="0"/>
      <sheetData sheetId="1"/>
      <sheetData sheetId="2"/>
      <sheetData sheetId="3">
        <row r="2">
          <cell r="A2" t="str">
            <v xml:space="preserve">ACOMPAÑAMIENTO REUNION MENSUAL COPASO                                           </v>
          </cell>
          <cell r="B2" t="str">
            <v xml:space="preserve">ACTIVIDADES COMPLEMENTARIAS                                                     </v>
          </cell>
        </row>
        <row r="3">
          <cell r="A3" t="str">
            <v xml:space="preserve">ACTUALIZACION COMITE PARITARIO DE SALUD OCUPACIONAL                             </v>
          </cell>
          <cell r="B3" t="str">
            <v xml:space="preserve">ACTIVIDADES PREVENTIVAS                                                         </v>
          </cell>
        </row>
        <row r="4">
          <cell r="A4" t="str">
            <v xml:space="preserve">ACTUALIZACION DEL PROGRAMA DE SALUD OCUPACIONAL                                 </v>
          </cell>
          <cell r="B4" t="str">
            <v xml:space="preserve">ANALISIS DOSIMETRICO LUXEL(OSL)MENSUAL:INFORME TECNICO                          </v>
          </cell>
        </row>
        <row r="5">
          <cell r="A5" t="str">
            <v xml:space="preserve">ACTUALIZACION DEL REGLAMENTO                                                    </v>
          </cell>
          <cell r="B5" t="str">
            <v xml:space="preserve">ANALISIS DOSIMETRICO NEUTRAK MENSUAL                                            </v>
          </cell>
        </row>
        <row r="6">
          <cell r="A6" t="str">
            <v xml:space="preserve">APOYO ADMINISTRATIVO Y LOGISTICO                                                </v>
          </cell>
          <cell r="B6" t="str">
            <v xml:space="preserve">ANEXO EXAMEN MEDICO OCUPACIONAL ESPECIFICO                                      </v>
          </cell>
        </row>
        <row r="7">
          <cell r="A7" t="str">
            <v xml:space="preserve">APOYO ADMINISTRATIVO Y LOGISTICO(PASAJES Y ALOJAMIENTO)                         </v>
          </cell>
          <cell r="B7" t="str">
            <v xml:space="preserve">ANTICUERPOS HEPATITIS B                                                         </v>
          </cell>
        </row>
        <row r="8">
          <cell r="A8" t="str">
            <v xml:space="preserve">ASESORIA ACTUALIZACION DEL PANORAMA DE FACTORES DE RIESGO                       </v>
          </cell>
          <cell r="B8" t="str">
            <v xml:space="preserve">ANTICUERPOS IGG VARICELA                                                        </v>
          </cell>
        </row>
        <row r="9">
          <cell r="A9" t="str">
            <v xml:space="preserve">ASESORIA DISEÑO Y / O ACTUALIZACION MANUAL INDUCCION EN S. O.                   </v>
          </cell>
          <cell r="B9" t="str">
            <v xml:space="preserve">ANTIGENOS SUPERFICIE HEPATITIS B                                                </v>
          </cell>
        </row>
        <row r="10">
          <cell r="A10" t="str">
            <v xml:space="preserve">ASESORIA ELABORACION DEL PANORAMA DE FACTORES DE RIESGO                         </v>
          </cell>
          <cell r="B10" t="str">
            <v xml:space="preserve">APLICACION DE PRUEBA DIAGNOSTICA                                                </v>
          </cell>
        </row>
        <row r="11">
          <cell r="A11" t="str">
            <v xml:space="preserve">ASESORIA EN EL DISEÑO Y/0 ELABORACION DE MATERIAL                               </v>
          </cell>
          <cell r="B11" t="str">
            <v xml:space="preserve">APOYO ADMINISTRATIVO Y LOGISTICO(PASAJES Y ALOJAMIENTO)                         </v>
          </cell>
        </row>
        <row r="12">
          <cell r="B12" t="str">
            <v xml:space="preserve">ASESORIA IMPLEMENTACION DE NORMAS Y MANUAL DE BIOSEGURIDAD                      </v>
          </cell>
        </row>
        <row r="13">
          <cell r="A13" t="str">
            <v xml:space="preserve">ASESORIA PROGRAMA ALCOHOL Y DROGAS                                              </v>
          </cell>
          <cell r="B13" t="str">
            <v xml:space="preserve">ASESORIA IMPLEMENTACION DEL P.V.E. SEGUIMIENTO Y CONTROL DE RESULTADOS          </v>
          </cell>
        </row>
        <row r="14">
          <cell r="A14" t="str">
            <v xml:space="preserve">ASESORIA SEGUIMIENTO A RECOMENDACIONES Y SISTEMAS DE CONTROL                    </v>
          </cell>
          <cell r="B14" t="str">
            <v xml:space="preserve">ASESORIA IMPLEMENTACION DEL PROGRAMA                                            </v>
          </cell>
        </row>
        <row r="15">
          <cell r="A15" t="str">
            <v xml:space="preserve">CAPACITACION  DE PRIMEROS AUXILIOS                                              </v>
          </cell>
          <cell r="B15" t="str">
            <v xml:space="preserve">ASESORIA IMPLEMENTACION TOTAL DEL PROGRAMA                                      </v>
          </cell>
        </row>
        <row r="16">
          <cell r="A16" t="str">
            <v xml:space="preserve">CAPACITACION  EN LIDERAZGO Y MOTIVACION                                         </v>
          </cell>
          <cell r="B16" t="str">
            <v xml:space="preserve">ASESORIA IMPLENTACION DEL PROGRAMA                                              </v>
          </cell>
        </row>
        <row r="17">
          <cell r="A17" t="str">
            <v xml:space="preserve">CAPACITACION  Y RESPONSABILIDAD CIVIL Y PENAL DE ATEP                           </v>
          </cell>
          <cell r="B17" t="str">
            <v xml:space="preserve">ASESORIA INTEGRAL EN PROGRAMAS DE PREVENCION DEPORTIVA                          </v>
          </cell>
        </row>
        <row r="18">
          <cell r="A18" t="str">
            <v xml:space="preserve">CAPACITACION ALCOHOLISMO Y TABAQUISMO                                           </v>
          </cell>
          <cell r="B18" t="str">
            <v xml:space="preserve">ASESORIA RIESGO CARDIOVASCULAR                                                  </v>
          </cell>
        </row>
        <row r="19">
          <cell r="A19" t="str">
            <v xml:space="preserve">CAPACITACION BASICA EN LIDERAZGO Y MOTIVACION                                   </v>
          </cell>
          <cell r="B19" t="str">
            <v xml:space="preserve">ASESORIA Y CAPACITACION EN PREVENCION DE LESIONES DEPORTIVAS                    </v>
          </cell>
        </row>
        <row r="20">
          <cell r="A20" t="str">
            <v xml:space="preserve">CAPACITACION BASICA EN NUTRICION Y BUENOS HABITOS ALIMENTARIOS                  </v>
          </cell>
          <cell r="B20" t="str">
            <v xml:space="preserve">BILIRRUBINA TOTAL Y DIRECTA                                                     </v>
          </cell>
        </row>
        <row r="21">
          <cell r="A21" t="str">
            <v xml:space="preserve">CAPACITACION BASICA FARMACODEPENDENCIA                                          </v>
          </cell>
          <cell r="B21" t="str">
            <v xml:space="preserve">BUN                                                                             </v>
          </cell>
        </row>
        <row r="22">
          <cell r="A22" t="str">
            <v xml:space="preserve">CAPACITACION EN ENFERMEDADES DE TRANSMISION SEXUAL                              </v>
          </cell>
          <cell r="B22" t="str">
            <v xml:space="preserve">CAPACITACION COMUNICACION Y TRABAJO EN EQUIPO                                   </v>
          </cell>
        </row>
        <row r="23">
          <cell r="A23" t="str">
            <v xml:space="preserve">CAPACITACION EN FARMACODEPENDENCIA                                              </v>
          </cell>
          <cell r="B23" t="str">
            <v xml:space="preserve">CAPACITACION EN PREVENCION DEL RIESGO CARDIOVASCULAR                            </v>
          </cell>
        </row>
        <row r="24">
          <cell r="A24" t="str">
            <v xml:space="preserve">CAPACITACION EN HIGIENE POSTURAL                                                </v>
          </cell>
          <cell r="B24" t="str">
            <v xml:space="preserve">CAPACITACION EN PREVENCION DEL RIESGO PSICOSOCIAL                               </v>
          </cell>
        </row>
        <row r="25">
          <cell r="A25" t="str">
            <v xml:space="preserve">CAPACITACIÒN EN HIPERTENSIÒN ARTERIAL                                           </v>
          </cell>
          <cell r="B25" t="str">
            <v xml:space="preserve">CAPACITACION EN RADIOPROTECCION                                                 </v>
          </cell>
        </row>
        <row r="26">
          <cell r="A26" t="str">
            <v xml:space="preserve">CAPACITACIÓN EN MANEJO DE LA VOZ                                                </v>
          </cell>
          <cell r="B26" t="str">
            <v xml:space="preserve">CAPACITACION EN STRESS LABORAL                                                  </v>
          </cell>
        </row>
        <row r="27">
          <cell r="A27" t="str">
            <v xml:space="preserve">CAPACITACION EN NUTRICION Y BUENOS HABITOS ALIMENTICIOS                         </v>
          </cell>
          <cell r="B27" t="str">
            <v xml:space="preserve">CAPACITACION Y ENTRENAMIENTO EN CONSERVACION AUDITIVA                           </v>
          </cell>
        </row>
        <row r="28">
          <cell r="A28" t="str">
            <v xml:space="preserve">CAPACITACIÒN ESTILOS DE VIDA Y TRABAJO SALUDABLE                                </v>
          </cell>
          <cell r="B28" t="str">
            <v xml:space="preserve">CAPACITACION Y ENTRENAMIENTO EN CONSERVACION CUTANEA                            </v>
          </cell>
        </row>
        <row r="29">
          <cell r="A29" t="str">
            <v xml:space="preserve">CAPACITACIÓN GESTIÓN DE LA SEGURIDAD BASADA EN COMPORTAMIENTO                   </v>
          </cell>
          <cell r="B29" t="str">
            <v xml:space="preserve">CAPACITACION Y ENTRENAMIENTO EN CONSERVACION RESPIRATORIA                       </v>
          </cell>
        </row>
        <row r="30">
          <cell r="A30" t="str">
            <v xml:space="preserve">CAPACITACIÓN MANEJO DEL ESTRES                                                  </v>
          </cell>
          <cell r="B30" t="str">
            <v xml:space="preserve">CAPACITACION Y ENTRENAMIENTO EN CONSERVACION VISUAL                             </v>
          </cell>
        </row>
        <row r="31">
          <cell r="A31" t="str">
            <v>CAPACITACION METODOLOGIAS PARA LA ELABORACION DEL PANORAMA DE FACTORES DE RIESGO</v>
          </cell>
          <cell r="B31" t="str">
            <v xml:space="preserve">CAPACITACION Y ENTRENAMIENTO EN MANEJO DE DOSIMETRO                             </v>
          </cell>
        </row>
        <row r="32">
          <cell r="A32" t="str">
            <v xml:space="preserve">CAPACITACION PREVENCION DE ENFERMEDAD VARICOSA                                  </v>
          </cell>
          <cell r="B32" t="str">
            <v xml:space="preserve">CAPACITACION Y SENSIBILIZACION EN BIOSEGURIDAD                                  </v>
          </cell>
        </row>
        <row r="33">
          <cell r="A33" t="str">
            <v xml:space="preserve">CAPACITACION PROGRAMA DE SALUD OCUPACIONAL                                      </v>
          </cell>
          <cell r="B33" t="str">
            <v xml:space="preserve">CERTIFICACION DE APTITUD                                                        </v>
          </cell>
        </row>
        <row r="34">
          <cell r="A34" t="str">
            <v xml:space="preserve">CAPACITACION Y ASESORIA COPASO                                                  </v>
          </cell>
          <cell r="B34" t="str">
            <v xml:space="preserve">COLESTEROL TOTAL                                                                </v>
          </cell>
        </row>
        <row r="35">
          <cell r="A35" t="str">
            <v xml:space="preserve">COMPRA MATERIAL DIDACTICO (LIBROS, AFICHES Y VIDEOS)                            </v>
          </cell>
          <cell r="B35" t="str">
            <v xml:space="preserve">CONSERVACION CARDIOVASCULAR                                                     </v>
          </cell>
        </row>
        <row r="36">
          <cell r="A36" t="str">
            <v xml:space="preserve">CONFORMACION COMITE PARITARIO SALUD OCUPACIONAL                                 </v>
          </cell>
          <cell r="B36" t="str">
            <v xml:space="preserve">CREATININA                                                                      </v>
          </cell>
        </row>
        <row r="37">
          <cell r="A37" t="str">
            <v xml:space="preserve">DISEÑO Y ELABORACION DE MATERIAL                                                </v>
          </cell>
          <cell r="B37" t="str">
            <v xml:space="preserve">CUADRO HEMATICO                                                                 </v>
          </cell>
        </row>
        <row r="38">
          <cell r="A38" t="str">
            <v xml:space="preserve">DIVULGACION Y SENSIBILIZACION DEL REGLAMENTO                                    </v>
          </cell>
          <cell r="B38" t="str">
            <v xml:space="preserve">DIAGNOSTICO DE CONDICIONES DE SALUD                                             </v>
          </cell>
        </row>
        <row r="39">
          <cell r="A39" t="str">
            <v xml:space="preserve">ELABORACION DEL DIAGNOSTICO EN SALUD OCUPACIONAL                                </v>
          </cell>
          <cell r="B39" t="str">
            <v xml:space="preserve">DISEÑO DEL SISTEMA DE PREVENCION Y CONTROL DEL FACTOR DE RIESGO                 </v>
          </cell>
        </row>
        <row r="40">
          <cell r="A40" t="str">
            <v xml:space="preserve">ELABORACION DEL PROGRAMA DE SALUD OCUPACIONAL                                   </v>
          </cell>
          <cell r="B40" t="str">
            <v xml:space="preserve">DISEÑO Y PRESENTACION DEL P.V.E.                                                </v>
          </cell>
        </row>
        <row r="41">
          <cell r="A41" t="str">
            <v xml:space="preserve">ELABORACION DEL REGLAMENTO                                                      </v>
          </cell>
          <cell r="B41" t="str">
            <v xml:space="preserve">DISEÑO Y PRESENTACION DEL PVE                                                   </v>
          </cell>
        </row>
        <row r="42">
          <cell r="A42" t="str">
            <v xml:space="preserve">ENFERMEDADES DE TRANSMISION SEXUAL                                              </v>
          </cell>
          <cell r="B42" t="str">
            <v xml:space="preserve">DRAMACONFERENCIA PUESTO A PUESTO                                                </v>
          </cell>
        </row>
        <row r="43">
          <cell r="A43" t="str">
            <v xml:space="preserve">IMPRESIÓN MATERIAL DIDACTICO AFICHE TAMAÑO 1/2 PLIEGO                           </v>
          </cell>
          <cell r="B43" t="str">
            <v xml:space="preserve">ELECTROCARDIOGRAMA                                                              </v>
          </cell>
        </row>
        <row r="44">
          <cell r="A44" t="str">
            <v xml:space="preserve">IMPRESIÓN MATERIAL DIDACTICO AFICHE TAMAÑO 1/4 PLIEGO                           </v>
          </cell>
          <cell r="B44" t="str">
            <v xml:space="preserve">ENCUENTROS DE DINAMICA INTERACTIVA                                              </v>
          </cell>
        </row>
        <row r="45">
          <cell r="A45" t="str">
            <v xml:space="preserve">NORMAS NFPA EN INGLES                                                           </v>
          </cell>
          <cell r="B45" t="str">
            <v xml:space="preserve">ESTILO DE VIDA Y TRABAJO SALUDABLE                                              </v>
          </cell>
        </row>
        <row r="46">
          <cell r="A46" t="str">
            <v xml:space="preserve">REGISTRO Y ANALISIS DE AUSENTISMO Y ACCIDENTALIDAD                              </v>
          </cell>
          <cell r="B46" t="str">
            <v xml:space="preserve">EVALUACION  DE CARGA MENTAL DEL TRABAJADOR                                      </v>
          </cell>
        </row>
        <row r="47">
          <cell r="A47" t="str">
            <v xml:space="preserve">RENOVACIÓN CONTRATO SOFTWARE LEGISLACIÓN                                        </v>
          </cell>
          <cell r="B47" t="str">
            <v xml:space="preserve">EVALUACION DE CONDICION FISICA EN PISCINA                                       </v>
          </cell>
        </row>
        <row r="48">
          <cell r="B48" t="str">
            <v xml:space="preserve">EVALUACION DE CONDICION FISICA Y AEROBICA                                       </v>
          </cell>
        </row>
        <row r="49">
          <cell r="B49" t="str">
            <v xml:space="preserve">EVALUACION DE DIAGNOSTICO                                                       </v>
          </cell>
        </row>
        <row r="50">
          <cell r="B50" t="str">
            <v xml:space="preserve">EVALUACION DEL PROGRAMA Y SEGUIMIENTO                                           </v>
          </cell>
        </row>
        <row r="51">
          <cell r="B51" t="str">
            <v xml:space="preserve">EXAMEN MÉDICO DE AVIACIÓN - PVEO                                                </v>
          </cell>
        </row>
        <row r="52">
          <cell r="B52" t="str">
            <v xml:space="preserve">FOSFATASA ALCALINA                                                              </v>
          </cell>
        </row>
        <row r="53">
          <cell r="B53" t="str">
            <v xml:space="preserve">FUNCIÓN RENAL                                                                   </v>
          </cell>
        </row>
        <row r="54">
          <cell r="B54" t="str">
            <v xml:space="preserve">GEL ANTIBACTERIAL AHI1N1                                                        </v>
          </cell>
        </row>
        <row r="55">
          <cell r="B55" t="str">
            <v xml:space="preserve">GLICEMIA                                                                        </v>
          </cell>
        </row>
        <row r="56">
          <cell r="B56" t="str">
            <v xml:space="preserve">GOT Y GPT PRUEBAS DE FUNCIONAMIENTO HEPATICO                                    </v>
          </cell>
        </row>
        <row r="57">
          <cell r="B57" t="str">
            <v xml:space="preserve">HORA ASESORIA INTEGRAL EN CAMPO PETROLERO                                       </v>
          </cell>
        </row>
        <row r="58">
          <cell r="B58" t="str">
            <v xml:space="preserve">IDENTICACIÓN Y EVALUACION DEL FACTOR DE RIESGO:DOC TECNICO                      </v>
          </cell>
        </row>
        <row r="59">
          <cell r="B59" t="str">
            <v xml:space="preserve">IDENTIFICACION DE LA POBLACION EXPUESTA                                         </v>
          </cell>
        </row>
        <row r="60">
          <cell r="B60" t="str">
            <v xml:space="preserve">IDENTIFICACION DE NECESIDADES PARA DX SALUD                                     </v>
          </cell>
        </row>
        <row r="61">
          <cell r="B61" t="str">
            <v xml:space="preserve">IDENTIFICACION Y EVALUACION DE CONDICIONES PSICOSOCIALES: INFORME TÉCNICO       </v>
          </cell>
        </row>
        <row r="62">
          <cell r="B62" t="str">
            <v xml:space="preserve">IDENTIFICACION Y EVALUACION DE POBLACION EXPUESTA : DOC TECNICO                 </v>
          </cell>
        </row>
        <row r="63">
          <cell r="B63" t="str">
            <v xml:space="preserve">IDENTIFICACION Y EVALUACION DE POBLACION EXPUESTA: DOCUMENTO TECNICO            </v>
          </cell>
        </row>
        <row r="64">
          <cell r="B64" t="str">
            <v xml:space="preserve">IDENTIFICACION Y EVALUACION DEL FACTOR DE RIESGO: DOCUMENTO TECNICO             </v>
          </cell>
        </row>
        <row r="65">
          <cell r="B65" t="str">
            <v xml:space="preserve">IMPLEMENTACION DEL P.V.E. SEGUIMIENTO Y CONTROL DE RESULTADOS                   </v>
          </cell>
        </row>
        <row r="66">
          <cell r="B66" t="str">
            <v xml:space="preserve">IMPLEMENTACION DEL PROGRAMA                                                     </v>
          </cell>
        </row>
        <row r="67">
          <cell r="B67" t="str">
            <v xml:space="preserve">INFORME TECNICO                                                                 </v>
          </cell>
        </row>
        <row r="68">
          <cell r="B68" t="str">
            <v xml:space="preserve">INSPECCION Y EVALUACIÓN DEL RIESGO BIOLÒGICO : DOC TEC                          </v>
          </cell>
        </row>
        <row r="69">
          <cell r="B69" t="str">
            <v xml:space="preserve">INTERVENCION Y EDUCACION                                                        </v>
          </cell>
        </row>
        <row r="70">
          <cell r="B70" t="str">
            <v xml:space="preserve">LISTA DE VERIFICACIÓN CONDICIONES ERGONÓMICAS                                   </v>
          </cell>
        </row>
        <row r="71">
          <cell r="B71" t="str">
            <v xml:space="preserve">MUSIDRAMA PUESTO A PUESTO                                                       </v>
          </cell>
        </row>
        <row r="72">
          <cell r="B72" t="str">
            <v xml:space="preserve">PAQUETE DE PUREBAS DIAGNOSTICAS                                                 </v>
          </cell>
        </row>
        <row r="73">
          <cell r="B73" t="str">
            <v xml:space="preserve">PAQUETE PRUEBAS DIAGNÓSTICAS                                                    </v>
          </cell>
        </row>
        <row r="74">
          <cell r="B74" t="str">
            <v xml:space="preserve">PARCIAL DE ORINA                                                                </v>
          </cell>
        </row>
        <row r="75">
          <cell r="B75" t="str">
            <v xml:space="preserve">PAUSAS ACTIVAS                                                                  </v>
          </cell>
        </row>
        <row r="76">
          <cell r="B76" t="str">
            <v xml:space="preserve">PERFIL LIPIDICO                                                                 </v>
          </cell>
        </row>
        <row r="77">
          <cell r="B77" t="str">
            <v xml:space="preserve">PERFIL RENAL                                                                    </v>
          </cell>
        </row>
        <row r="78">
          <cell r="B78" t="str">
            <v xml:space="preserve">PERFIL SOCIO DEMOGRAFICO                                                        </v>
          </cell>
        </row>
        <row r="79">
          <cell r="B79" t="str">
            <v xml:space="preserve">PLOMO EN SANGRE                                                                 </v>
          </cell>
        </row>
        <row r="80">
          <cell r="B80" t="str">
            <v xml:space="preserve">PROGRAMA DE ACONDICIONAMIENTO FISICO                                            </v>
          </cell>
        </row>
        <row r="81">
          <cell r="B81" t="str">
            <v xml:space="preserve">PROGRAMA DE INMUNIZACION PARA AGENTES INFECCIOSOS                               </v>
          </cell>
        </row>
        <row r="82">
          <cell r="B82" t="str">
            <v xml:space="preserve">PROGRAMA INMUN. AGENTE INFECCIOSO INFLUENZA                                     </v>
          </cell>
        </row>
        <row r="83">
          <cell r="B83" t="str">
            <v xml:space="preserve">PROGRAMA INMUNIZACIÒN AGENTE INFECCIOSO  HEPATITIS B                            </v>
          </cell>
        </row>
        <row r="84">
          <cell r="B84" t="str">
            <v xml:space="preserve">PROGRAMA INMUNIZACIÒN AGENTE INFECCIOSO  VARICELA                               </v>
          </cell>
        </row>
        <row r="85">
          <cell r="B85" t="str">
            <v xml:space="preserve">PROGRAMA INMUNIZACIÒN AGENTE INFECCIOSO TETANO                                  </v>
          </cell>
        </row>
        <row r="86">
          <cell r="B86" t="str">
            <v xml:space="preserve">PROGRAMA INMUNIZACIÓN TRIPLE VIRAL                                              </v>
          </cell>
        </row>
        <row r="87">
          <cell r="B87" t="str">
            <v xml:space="preserve">PROYECTOS ESPECIALES                                                            </v>
          </cell>
        </row>
        <row r="88">
          <cell r="B88" t="str">
            <v xml:space="preserve">PRUEBA DIAGNÓSTICA                                                              </v>
          </cell>
        </row>
        <row r="89">
          <cell r="B89" t="str">
            <v xml:space="preserve">PRUEBA DIAGNOSTICA  MAYORES 40 AÑOS                                             </v>
          </cell>
        </row>
        <row r="90">
          <cell r="B90" t="str">
            <v xml:space="preserve">PRUEBA DIAGNOSTICA  MENORES 40 AÑOS                                             </v>
          </cell>
        </row>
        <row r="91">
          <cell r="B91" t="str">
            <v xml:space="preserve">PRUEBA DIAGNOSTICA MUJERES MAYORES 40 AÑOS                                      </v>
          </cell>
        </row>
        <row r="92">
          <cell r="B92" t="str">
            <v xml:space="preserve">PRUEBA DIAGNOSTICA MUJERES MENORES 40 AÑOS                                      </v>
          </cell>
        </row>
        <row r="93">
          <cell r="B93" t="str">
            <v xml:space="preserve">PRUEBA RAYOS X - AP                                                             </v>
          </cell>
        </row>
        <row r="94">
          <cell r="B94" t="str">
            <v xml:space="preserve">PRUEBA RAYOS X - LATERAL                                                        </v>
          </cell>
        </row>
        <row r="95">
          <cell r="B95" t="str">
            <v xml:space="preserve">PRUEBAS DIAGNOSTICAS                                                            </v>
          </cell>
        </row>
        <row r="96">
          <cell r="B96" t="str">
            <v xml:space="preserve">PRUEBAS DIAGNOSTICAS - EJECUTIVOS HOMBRES MAYORES DE 40                         </v>
          </cell>
        </row>
        <row r="97">
          <cell r="B97" t="str">
            <v xml:space="preserve">PRUEBAS DIAGNOSTICAS - EJECUTIVOS MENORES DE 40                                 </v>
          </cell>
        </row>
        <row r="98">
          <cell r="B98" t="str">
            <v xml:space="preserve">PRUEBAS DIAGNOSTICAS - EJECUTIVOS MUJERES MAYORES DE 40                         </v>
          </cell>
        </row>
        <row r="99">
          <cell r="B99" t="str">
            <v xml:space="preserve">PRUEBAS DIAGNOSTICAS - EXAMEN MEDICO OCUPAC MAS DE 50                           </v>
          </cell>
        </row>
        <row r="100">
          <cell r="B100" t="str">
            <v xml:space="preserve">PRUEBAS DIAGNOSTICAS - EXAMEN MEDICO OCUPAC MENOS DE 50                         </v>
          </cell>
        </row>
        <row r="101">
          <cell r="B101" t="str">
            <v xml:space="preserve">PRUEBAS DIAGNÓSTICAS - EXAMEN MÉDICO OCUPACIONAL SISTEMATIZADO                  </v>
          </cell>
        </row>
        <row r="102">
          <cell r="B102" t="str">
            <v xml:space="preserve">PRUEBAS DIAGNOSTICAS (OPTOMETRIA) MAS DE 50                                     </v>
          </cell>
        </row>
        <row r="103">
          <cell r="B103" t="str">
            <v xml:space="preserve">PRUEBAS DIAGNOSTICAS (OPTOMETRIA) MENOS DE 50                                   </v>
          </cell>
        </row>
        <row r="104">
          <cell r="B104" t="str">
            <v xml:space="preserve">PRUEBAS DIAGNOSTICAS (VISIOMETRIA)                                              </v>
          </cell>
        </row>
        <row r="105">
          <cell r="B105" t="str">
            <v xml:space="preserve">PRUEBAS DIAGNOSTICAS AUDIO CON CABINA MAS DE 50                                 </v>
          </cell>
        </row>
        <row r="106">
          <cell r="B106" t="str">
            <v xml:space="preserve">PRUEBAS DIAGNOSTICAS AUDIO CON CABINA MENOS DE 50                               </v>
          </cell>
        </row>
        <row r="107">
          <cell r="B107" t="str">
            <v xml:space="preserve">PRUEBAS DIAGNOSTICAS AUDIO SIN CABINA MAS DE 50                                 </v>
          </cell>
        </row>
        <row r="108">
          <cell r="B108" t="str">
            <v xml:space="preserve">PRUEBAS DIAGNOSTICAS AUDIO SIN CABINA MENOS DE 50                               </v>
          </cell>
        </row>
        <row r="109">
          <cell r="B109" t="str">
            <v xml:space="preserve">PRUEBAS DIAGNÓSTICAS AUDIOMETRÍA CLÍNICA COLCERÁMICA                            </v>
          </cell>
        </row>
        <row r="110">
          <cell r="B110" t="str">
            <v xml:space="preserve">PRUEBAS DIAGNÓSTICAS ESPIROMETRIA MAS DE 50                                     </v>
          </cell>
        </row>
        <row r="111">
          <cell r="B111" t="str">
            <v xml:space="preserve">PRUEBAS DIAGNÓSTICAS ESPIROMETRIA MENOS DE 50                                   </v>
          </cell>
        </row>
        <row r="112">
          <cell r="B112" t="str">
            <v xml:space="preserve">PRUEBAS DIAGNÓSTICAS: TEST CROMÁTICO                                            </v>
          </cell>
        </row>
        <row r="113">
          <cell r="B113" t="str">
            <v xml:space="preserve">PRUEBAS HEPATICAS                                                               </v>
          </cell>
        </row>
        <row r="114">
          <cell r="B114" t="str">
            <v xml:space="preserve">RETICULOSITOS                                                                   </v>
          </cell>
        </row>
        <row r="115">
          <cell r="B115" t="str">
            <v xml:space="preserve">SEGUIMIENTO A RECOMENDACIONES Y CONTROL DE RESULTADOS                           </v>
          </cell>
        </row>
        <row r="116">
          <cell r="B116" t="str">
            <v xml:space="preserve">SEGUIMIENTO Y CONTROL DE RESULTADOS                                             </v>
          </cell>
        </row>
        <row r="117">
          <cell r="B117" t="str">
            <v xml:space="preserve">SEGUIMIENTO, RECOMENDACIONES Y CONTROL DE RESULTADOS                            </v>
          </cell>
        </row>
        <row r="118">
          <cell r="B118" t="str">
            <v xml:space="preserve">SEGURIDAD BASADA EN EL COMPORTAMIENTO                                           </v>
          </cell>
        </row>
        <row r="119">
          <cell r="B119" t="str">
            <v xml:space="preserve">SESIONES DE FISIOTERAPIA DIRIGIDA AL TRABAJADOR                                 </v>
          </cell>
        </row>
        <row r="120">
          <cell r="B120" t="str">
            <v xml:space="preserve">T3                                                                              </v>
          </cell>
        </row>
        <row r="121">
          <cell r="B121" t="str">
            <v xml:space="preserve">T4                                                                              </v>
          </cell>
        </row>
        <row r="122">
          <cell r="B122" t="str">
            <v xml:space="preserve">TAMIZAJE DE APTITUD DEPORTIVA SIMPLE                                            </v>
          </cell>
        </row>
        <row r="123">
          <cell r="B123" t="str">
            <v xml:space="preserve">TEST EXP. TRABAJO EN ALTURAS                                                    </v>
          </cell>
        </row>
        <row r="124">
          <cell r="B124" t="str">
            <v xml:space="preserve">TGO  TGP                                                                       </v>
          </cell>
        </row>
        <row r="125">
          <cell r="B125" t="str">
            <v xml:space="preserve">TITULACION ANTICUERPOS - ANTIGENOS SUP HEP B                                    </v>
          </cell>
        </row>
        <row r="126">
          <cell r="B126" t="str">
            <v xml:space="preserve">TRIGLICÉRIDOS                                                                   </v>
          </cell>
        </row>
        <row r="127">
          <cell r="B127" t="str">
            <v xml:space="preserve">TSH                                                                             </v>
          </cell>
        </row>
        <row r="128">
          <cell r="B128" t="str">
            <v xml:space="preserve">VACUNA DE FIEBRE AMARILLA                                                       </v>
          </cell>
        </row>
        <row r="129">
          <cell r="B129" t="str">
            <v xml:space="preserve">VALORACIOM DE ANTECEDENTES Y VERIFICACION DE EVENTOS PROGRAMADOS                </v>
          </cell>
        </row>
        <row r="130">
          <cell r="B130" t="str">
            <v xml:space="preserve">VALORACION DEL RIESGO                                                           </v>
          </cell>
        </row>
        <row r="131">
          <cell r="B131" t="str">
            <v xml:space="preserve">VALORACION NUTRICIONAL                                                        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Instrucciones "/>
      <sheetName val="1_Metas_Resultados"/>
      <sheetName val="2_Metas_Producto_ y_ $"/>
      <sheetName val="3_Plan Indicativo"/>
      <sheetName val="PI_Ejec"/>
      <sheetName val="Hoja2"/>
    </sheetNames>
    <sheetDataSet>
      <sheetData sheetId="0">
        <row r="3">
          <cell r="G3" t="str">
            <v>1. Fin de la pobreza</v>
          </cell>
          <cell r="K3" t="str">
            <v>Mantenimiento</v>
          </cell>
        </row>
        <row r="4">
          <cell r="B4" t="str">
            <v>Educación</v>
          </cell>
          <cell r="C4" t="str">
            <v>A.1</v>
          </cell>
          <cell r="G4" t="str">
            <v>2. Hambre cero</v>
          </cell>
          <cell r="K4" t="str">
            <v>Reducción</v>
          </cell>
        </row>
        <row r="5">
          <cell r="B5" t="str">
            <v>Salud</v>
          </cell>
          <cell r="C5" t="str">
            <v>A.2</v>
          </cell>
          <cell r="G5" t="str">
            <v>3. Salud y bienestar</v>
          </cell>
          <cell r="K5" t="str">
            <v>Incremento</v>
          </cell>
        </row>
        <row r="6">
          <cell r="B6" t="str">
            <v>APSB</v>
          </cell>
          <cell r="C6" t="str">
            <v>A.3</v>
          </cell>
          <cell r="G6" t="str">
            <v>4. Educación de calidad</v>
          </cell>
        </row>
        <row r="7">
          <cell r="B7" t="str">
            <v>Deporte y Recreación</v>
          </cell>
          <cell r="C7" t="str">
            <v>A.4</v>
          </cell>
          <cell r="G7" t="str">
            <v>5. Igualdad de género</v>
          </cell>
        </row>
        <row r="8">
          <cell r="B8" t="str">
            <v>Cultura</v>
          </cell>
          <cell r="C8" t="str">
            <v>A.5</v>
          </cell>
          <cell r="G8" t="str">
            <v>6. Agua limpia y saneamiento</v>
          </cell>
        </row>
        <row r="9">
          <cell r="B9" t="str">
            <v>Servicios Públicos</v>
          </cell>
          <cell r="C9" t="str">
            <v>A.6</v>
          </cell>
          <cell r="G9" t="str">
            <v>7. Energía Asequible y no contaminante</v>
          </cell>
        </row>
        <row r="10">
          <cell r="B10" t="str">
            <v>Vivienda</v>
          </cell>
          <cell r="C10" t="str">
            <v>A.7</v>
          </cell>
          <cell r="G10" t="str">
            <v>8. Trabajo decente y crecimiento económico</v>
          </cell>
        </row>
        <row r="11">
          <cell r="B11" t="str">
            <v>Agropecuario</v>
          </cell>
          <cell r="C11" t="str">
            <v>A.8</v>
          </cell>
          <cell r="G11" t="str">
            <v>9. Industria, innovación e infraestructura</v>
          </cell>
        </row>
        <row r="12">
          <cell r="B12" t="str">
            <v>Transporte</v>
          </cell>
          <cell r="C12" t="str">
            <v>A.9</v>
          </cell>
          <cell r="G12" t="str">
            <v>10. Reducción de las desigualdades</v>
          </cell>
        </row>
        <row r="13">
          <cell r="B13" t="str">
            <v>Ambiental</v>
          </cell>
          <cell r="C13" t="str">
            <v>A.10</v>
          </cell>
          <cell r="G13" t="str">
            <v>11. Ciudades y comunidades sostenibles</v>
          </cell>
        </row>
        <row r="14">
          <cell r="B14" t="str">
            <v>Centros de Reclusión</v>
          </cell>
          <cell r="C14" t="str">
            <v>A.11</v>
          </cell>
          <cell r="G14" t="str">
            <v>12. Producción y consumo responsables</v>
          </cell>
        </row>
        <row r="15">
          <cell r="B15" t="str">
            <v>Prevención y atención de desastres</v>
          </cell>
          <cell r="C15" t="str">
            <v>A.12</v>
          </cell>
          <cell r="G15" t="str">
            <v>13. Acción por el clima</v>
          </cell>
        </row>
        <row r="16">
          <cell r="B16" t="str">
            <v>Promoción del desarrollo</v>
          </cell>
          <cell r="C16" t="str">
            <v>A.13</v>
          </cell>
          <cell r="G16" t="str">
            <v>14. Vida Submarina</v>
          </cell>
        </row>
        <row r="17">
          <cell r="B17" t="str">
            <v>Atención a grupos vulnerables - promoción social</v>
          </cell>
          <cell r="C17" t="str">
            <v>A.14</v>
          </cell>
          <cell r="G17" t="str">
            <v>15. Vida de ecosistemas terrestres</v>
          </cell>
        </row>
        <row r="18">
          <cell r="B18" t="str">
            <v xml:space="preserve">Equipamiento </v>
          </cell>
          <cell r="C18" t="str">
            <v>A.15</v>
          </cell>
          <cell r="G18" t="str">
            <v>16. Paz, justicia e instituciones sólidas</v>
          </cell>
        </row>
        <row r="19">
          <cell r="B19" t="str">
            <v>Desarrollo comunitario</v>
          </cell>
          <cell r="C19" t="str">
            <v>A.16</v>
          </cell>
          <cell r="G19" t="str">
            <v>17. Alianzas para lograr los objetivos</v>
          </cell>
        </row>
        <row r="20">
          <cell r="B20" t="str">
            <v>Fortalecimiento institucional</v>
          </cell>
          <cell r="C20" t="str">
            <v>A.17</v>
          </cell>
        </row>
        <row r="21">
          <cell r="B21" t="str">
            <v>Justicia y seguridad</v>
          </cell>
          <cell r="C21" t="str">
            <v>A.18</v>
          </cell>
        </row>
      </sheetData>
      <sheetData sheetId="1"/>
      <sheetData sheetId="2">
        <row r="4">
          <cell r="D4" t="str">
            <v>1. Implementar acciones para Aumentar y/o mantener la cobertura  de educacion basica prescolar.</v>
          </cell>
        </row>
        <row r="5">
          <cell r="D5" t="str">
            <v>2. Implementar acciones para Aumentar y/o mantener la cobertura  de educacion basica prescolar.</v>
          </cell>
        </row>
        <row r="6">
          <cell r="D6" t="str">
            <v>3. Implementar acciones para Aumentar y/o mantener la cobertura  de educacion basica prescolar.</v>
          </cell>
        </row>
        <row r="7">
          <cell r="D7" t="str">
            <v>4. Implementar acciones para Aumentar y/o mantener la cobertura  de educacion basica primaria.</v>
          </cell>
        </row>
        <row r="8">
          <cell r="D8" t="str">
            <v>5. Implementar acciones para Aumentar y/o mantener la cobertura  de educacion basica primaria.</v>
          </cell>
        </row>
        <row r="9">
          <cell r="D9" t="str">
            <v>6. Implementar acciones para Aumentar y/o mantener la cobertura  de educacion basica primaria.</v>
          </cell>
        </row>
        <row r="10">
          <cell r="D10" t="str">
            <v>7. Implementar acciones para Aumentar y/o mantener la cobertura  de educacion basica secundaria.</v>
          </cell>
        </row>
        <row r="11">
          <cell r="D11" t="str">
            <v>8. Implementar acciones para Aumentar y/o mantener la cobertura  de educacion basica secundaria.</v>
          </cell>
        </row>
        <row r="12">
          <cell r="D12" t="str">
            <v>9. Implementar acciones para Aumentar y/o mantener la cobertura  de educacion basica secundaria.</v>
          </cell>
        </row>
        <row r="13">
          <cell r="D13" t="str">
            <v>10. Implementar acciones para Aumentar y/o mantener la cobertura  de educacion  media.</v>
          </cell>
        </row>
        <row r="14">
          <cell r="D14" t="str">
            <v>11. Implementar acciones para Aumentar y/o mantener la cobertura  de educacion  media.</v>
          </cell>
        </row>
        <row r="15">
          <cell r="D15" t="str">
            <v>12. Generar la oferta de educacion tecnica y superior  en el municipio</v>
          </cell>
        </row>
        <row r="16">
          <cell r="D16" t="str">
            <v>13. Disminuir la tasa de Deserción escolar</v>
          </cell>
        </row>
        <row r="17">
          <cell r="D17" t="str">
            <v>14. Disminuir la tasa de Deserción escolar</v>
          </cell>
        </row>
        <row r="18">
          <cell r="D18" t="str">
            <v>15. Disminuir la tasa de Deserción escolar</v>
          </cell>
        </row>
        <row r="19">
          <cell r="D19" t="str">
            <v>16. Disminuir la tasa de Deserción escolar</v>
          </cell>
        </row>
        <row r="20">
          <cell r="D20" t="str">
            <v>17. Disminuir la tasa de Deserción escolar</v>
          </cell>
        </row>
        <row r="21">
          <cell r="D21" t="str">
            <v>18. Disminuir la tasa de Deserción escolar</v>
          </cell>
        </row>
        <row r="22">
          <cell r="D22" t="str">
            <v>19. Disminuir la tasa de Deserción escolar</v>
          </cell>
        </row>
        <row r="23">
          <cell r="D23" t="str">
            <v>20. Disminuir la tasa de Deserción escolar</v>
          </cell>
        </row>
        <row r="24">
          <cell r="D24" t="str">
            <v>21. Disminuir la tasa de Deserción escolar</v>
          </cell>
        </row>
        <row r="25">
          <cell r="D25" t="str">
            <v>22. Disminuir la tasa de Deserción escolar</v>
          </cell>
        </row>
        <row r="26">
          <cell r="D26" t="str">
            <v>23. Reducir la Tasa de Analfabetismo</v>
          </cell>
        </row>
        <row r="27">
          <cell r="D27" t="str">
            <v>24. Reducir la Tasa de Analfabetismo</v>
          </cell>
        </row>
        <row r="28">
          <cell r="D28" t="str">
            <v>25. Mejorar la Calidad educativa y fortalecer el desarrollo de las competencias</v>
          </cell>
        </row>
        <row r="29">
          <cell r="D29" t="str">
            <v>26. Mejorar la Calidad educativa y fortalecer el desarrollo de las competencias</v>
          </cell>
        </row>
        <row r="30">
          <cell r="D30" t="str">
            <v>27. Mejorar la Calidad educativa y fortalecer el desarrollo de las competencias</v>
          </cell>
        </row>
        <row r="31">
          <cell r="D31" t="str">
            <v>28. Fortalecer la protección,  restauración y defensa del medio ambiente  en el Municipio de Pasca</v>
          </cell>
        </row>
        <row r="32">
          <cell r="D32" t="str">
            <v>29. Fortalecer la protección,  restauración y defensa del medio ambiente  en el Municipio de Pasca</v>
          </cell>
        </row>
        <row r="33">
          <cell r="D33" t="str">
            <v>30. Fortalecer la protección,  restauración y defensa del medio ambiente  en el Municipio de Pasca</v>
          </cell>
        </row>
        <row r="34">
          <cell r="D34" t="str">
            <v>31. Fortalecer la protección,  restauración y defensa del medio ambiente  en el Municipio de Pasca</v>
          </cell>
        </row>
        <row r="35">
          <cell r="D35" t="str">
            <v>32. Fortalecer la protección,  restauración y defensa del medio ambiente  en el Municipio de Pasca</v>
          </cell>
        </row>
        <row r="36">
          <cell r="D36" t="str">
            <v>33. Fortalecer la protección,  restauración y defensa del medio ambiente  en el Municipio de Pasca</v>
          </cell>
        </row>
        <row r="37">
          <cell r="D37" t="str">
            <v>34. Fortalecer la protección,  restauración y defensa del medio ambiente  en el Municipio de Pasca</v>
          </cell>
        </row>
        <row r="38">
          <cell r="D38" t="str">
            <v>35. Fortalecer la protección,  restauración y defensa del medio ambiente  en el Municipio de Pasca</v>
          </cell>
        </row>
        <row r="39">
          <cell r="D39" t="str">
            <v>36. Garantizar el acceso de los reclusos a los centros de reclusión a través de convenios con el INPEC</v>
          </cell>
        </row>
        <row r="40">
          <cell r="D40" t="str">
            <v>37. aumentar la Inversión Territorial Percápita en el sector de riesgos(Mantener actualizados los planes de emergencia y contingencia de las diferentes entidades que operan en el municipio)</v>
          </cell>
        </row>
        <row r="41">
          <cell r="D41" t="str">
            <v>38. aumentar la Inversión Territorial Percápita en el sector de riesgos(Mantener actualizados los planes de emergencia y contingencia de las diferentes entidades que operan en el municipio)</v>
          </cell>
        </row>
        <row r="42">
          <cell r="D42" t="str">
            <v>39. aumentar la Inversión Territorial Percápita en el sector de riesgos(Mantener actualizados los planes de emergencia y contingencia de las diferentes entidades que operan en el municipio)</v>
          </cell>
        </row>
        <row r="43">
          <cell r="D43" t="str">
            <v>40. aumentar la Inversión Territorial Percápita en el sector de riesgos(Mantener actualizados los planes de emergencia y contingencia de las diferentes entidades que operan en el municipio)</v>
          </cell>
        </row>
        <row r="44">
          <cell r="D44" t="str">
            <v>41. aumentar la Inversión Territorial Percápita en el sector de riesgos(Mantener actualizados los planes de emergencia y contingencia de las diferentes entidades que operan en el municipio)</v>
          </cell>
        </row>
        <row r="45">
          <cell r="D45" t="str">
            <v>42. aumentar la Inversión Territorial Percápita en el sector de riesgos(Mantener actualizados los planes de emergencia y contingencia de las diferentes entidades que operan en el municipio)</v>
          </cell>
        </row>
        <row r="46">
          <cell r="D46" t="str">
            <v>43. atender el % de desastres naturales que se presenten en el municipio(Mantener actualizados los planes de emergencia y contingencia de las diferentes entidades que operan en el municipio)</v>
          </cell>
        </row>
        <row r="47">
          <cell r="D47" t="str">
            <v>44. atender el % de desastres naturales que se presenten en el municipio(Mantener actualizados los planes de emergencia y contingencia de las diferentes entidades que operan en el municipio)</v>
          </cell>
        </row>
        <row r="48">
          <cell r="D48" t="str">
            <v>45. Promover acciones que repercutan en el desarrollo del Municipio a través de la promoción de la asociatividad y de la transferencia de conocimiento</v>
          </cell>
        </row>
        <row r="49">
          <cell r="D49" t="str">
            <v>46. Promover acciones que repercutan en el desarrollo del Municipio a través de la promoción de la asociatividad y de la transferencia de conocimiento</v>
          </cell>
        </row>
        <row r="50">
          <cell r="D50" t="str">
            <v>47. Promover acciones que repercutan en el desarrollo del Municipio a través de la promoción de la asociatividad y de la transferencia de conocimiento</v>
          </cell>
        </row>
        <row r="51">
          <cell r="D51" t="str">
            <v>48. Impulsar al Municipio de Pasca como destino turístico garantizando la sostenibilidad de la flora, fauna, el desarrrollo económico, bienestar social, cultura y ambiental de la comunidad</v>
          </cell>
        </row>
        <row r="52">
          <cell r="D52" t="str">
            <v>49. Impulsar al Municipio de Pasca como destino turístico garantizando la sostenibilidad de la flora, fauna, el desarrrollo económico, bienestar social, cultura y ambiental de la comunidad</v>
          </cell>
        </row>
        <row r="53">
          <cell r="D53" t="str">
            <v>50. Impulsar al Municipio de Pasca como destino turístico garantizando la sostenibilidad de la flora, fauna, el desarrrollo económico, bienestar social, cultura y ambiental de la comunidad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 PA"/>
      <sheetName val="ENTREGABLES PA "/>
      <sheetName val="OFERTA"/>
      <sheetName val="DEMANDA"/>
      <sheetName val="MIxto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 xml:space="preserve"> DIRECCION GENERAL</v>
          </cell>
        </row>
        <row r="4">
          <cell r="B4" t="str">
            <v xml:space="preserve"> SUBDIRECCION GENERAL SECTORIAL</v>
          </cell>
        </row>
        <row r="5">
          <cell r="B5" t="str">
            <v xml:space="preserve"> SUBDIRECCIÓN GENERAL TERRITORIAL</v>
          </cell>
        </row>
        <row r="6">
          <cell r="B6" t="str">
            <v xml:space="preserve"> DIRECCIÓN DE AMBIENTE Y DESARROLLO SOSTENIBLE</v>
          </cell>
        </row>
        <row r="7">
          <cell r="B7" t="str">
            <v xml:space="preserve"> DIRECCIÓN DE DESARROLLO DIGITAL</v>
          </cell>
        </row>
        <row r="8">
          <cell r="B8" t="str">
            <v xml:space="preserve"> DIRECCIÓN DE DESCENTRALIZACIÓN Y DESARROLLO REGIONAL</v>
          </cell>
        </row>
        <row r="9">
          <cell r="B9" t="str">
            <v xml:space="preserve"> DIRECCIÓN DE DESARROLLO RURAL SOSTENIBLE</v>
          </cell>
        </row>
        <row r="10">
          <cell r="B10" t="str">
            <v xml:space="preserve"> DIRECCIÓN DE DESARROLLO SOCIAL</v>
          </cell>
        </row>
        <row r="11">
          <cell r="B11" t="str">
            <v xml:space="preserve"> DIRECCIÓN DE DESARROLLO URBANO</v>
          </cell>
        </row>
        <row r="12">
          <cell r="B12" t="str">
            <v xml:space="preserve"> DIRECCIÓN DE ESTUDIOS ECONÓMICOS</v>
          </cell>
        </row>
        <row r="13">
          <cell r="B13" t="str">
            <v xml:space="preserve"> DIRECCIÓN DE INNOVACIÓN Y DESARROLLO EMPRESARIAL</v>
          </cell>
        </row>
        <row r="14">
          <cell r="B14" t="str">
            <v xml:space="preserve"> DIRECCIÓN DE INFRAESTRUCTURA Y ENERGIA SOSTENIBLE</v>
          </cell>
        </row>
        <row r="15">
          <cell r="B15" t="str">
            <v xml:space="preserve"> DIRECCIÓN DE INVERSIONES Y FINANZAS PÚBLICAS</v>
          </cell>
        </row>
        <row r="16">
          <cell r="B16" t="str">
            <v xml:space="preserve"> DIRECCIÓN DE JUSTICIA SEGURIDAD Y GOBIERNO</v>
          </cell>
        </row>
        <row r="17">
          <cell r="B17" t="str">
            <v xml:space="preserve"> DIRECCIÓN DE SEGUIMIENTO Y EVALUACION DE   POLITICAS PÚBLICAS</v>
          </cell>
        </row>
        <row r="18">
          <cell r="B18" t="str">
            <v xml:space="preserve"> DIRECCIÓN DEL SISTEMA GENERAL DE REGALIAS</v>
          </cell>
        </row>
        <row r="19">
          <cell r="B19" t="str">
            <v xml:space="preserve"> DIRECCIÓN DE VIGILANCIA DE LAS REGALÍAS</v>
          </cell>
        </row>
        <row r="20">
          <cell r="B20" t="str">
            <v xml:space="preserve">GRUPO CONPES </v>
          </cell>
        </row>
        <row r="21">
          <cell r="B21" t="str">
            <v>GRUPO DE MODERNIZACION DEL ESTADO</v>
          </cell>
        </row>
        <row r="22">
          <cell r="B22" t="str">
            <v xml:space="preserve"> GRUPO DE COMUNICACIONES Y RELACIONES PÚBLICAS </v>
          </cell>
        </row>
        <row r="23">
          <cell r="B23" t="str">
            <v xml:space="preserve"> GRUPO DE CONTRATACION</v>
          </cell>
        </row>
        <row r="24">
          <cell r="B24" t="str">
            <v xml:space="preserve"> GRUPO DE PLANEACION</v>
          </cell>
        </row>
        <row r="25">
          <cell r="B25" t="str">
            <v xml:space="preserve"> GRUPO DE PROYECTOS ESPECIALES</v>
          </cell>
        </row>
        <row r="26">
          <cell r="B26" t="str">
            <v xml:space="preserve"> OFICINA ASESORA JURÍDICA</v>
          </cell>
        </row>
        <row r="27">
          <cell r="B27" t="str">
            <v xml:space="preserve"> OFICINA DE CONTROL INTERNO</v>
          </cell>
        </row>
        <row r="28">
          <cell r="B28" t="str">
            <v xml:space="preserve"> OFICINA DE TECNOLOGIAS Y SISTEMAS DE INFORMACIÓN  </v>
          </cell>
        </row>
        <row r="29">
          <cell r="B29" t="str">
            <v xml:space="preserve"> PROGRAMA NACIONAL DE SERVICIO AL CIUDADANO</v>
          </cell>
        </row>
        <row r="30">
          <cell r="B30" t="str">
            <v xml:space="preserve"> SUBDIRECCIÓN ADMINISTRATIVA</v>
          </cell>
        </row>
        <row r="31">
          <cell r="B31" t="str">
            <v xml:space="preserve"> SUBDIRECCIÓN FINANCIERA</v>
          </cell>
        </row>
        <row r="32">
          <cell r="B32" t="str">
            <v xml:space="preserve"> SECRETARIA GENERAL</v>
          </cell>
        </row>
        <row r="33">
          <cell r="B33" t="str">
            <v xml:space="preserve"> SUBDIRECCIÓN DE GESTIÓN Y DESARROLLO DE TALENTO HUMANO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PA_SERVCIUDA"/>
      <sheetName val="Listas"/>
    </sheetNames>
    <sheetDataSet>
      <sheetData sheetId="0">
        <row r="5">
          <cell r="C5" t="str">
            <v>SERVICIO_AL_CIUDADANO_Y_PARTICIPACION</v>
          </cell>
        </row>
      </sheetData>
      <sheetData sheetId="1">
        <row r="2">
          <cell r="F2" t="str">
            <v>SERVICIO_AL_CIUDADANO_Y_PARTICIPACION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Instructivo"/>
      <sheetName val="DAFP"/>
      <sheetName val="Cadenas"/>
      <sheetName val="atencion ciudadana DNP"/>
      <sheetName val="Hoja1"/>
    </sheetNames>
    <sheetDataSet>
      <sheetData sheetId="0"/>
      <sheetData sheetId="1"/>
      <sheetData sheetId="2">
        <row r="250">
          <cell r="H250" t="str">
            <v>Norma</v>
          </cell>
        </row>
        <row r="251">
          <cell r="H251" t="str">
            <v>Interoperatividad</v>
          </cell>
        </row>
        <row r="252">
          <cell r="H252" t="str">
            <v>Simplificación</v>
          </cell>
        </row>
        <row r="253">
          <cell r="H253" t="str">
            <v>Automat.Parcial</v>
          </cell>
        </row>
        <row r="254">
          <cell r="H254" t="str">
            <v>Automatización.Total</v>
          </cell>
        </row>
        <row r="255">
          <cell r="H255" t="str">
            <v>Cadena</v>
          </cell>
        </row>
        <row r="256">
          <cell r="H256" t="str">
            <v>Ventanilla</v>
          </cell>
        </row>
      </sheetData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ListasPDET"/>
      <sheetName val="Iniciativas"/>
      <sheetName val="PI 2020-2023"/>
      <sheetName val="PI 2020-2023 MODIF"/>
      <sheetName val="PI 2020-2023 (2)"/>
      <sheetName val="Catálogo"/>
      <sheetName val="Hoja1"/>
      <sheetName val="Paz"/>
      <sheetName val="Víctimas"/>
      <sheetName val="ODS"/>
      <sheetName val="PI_Ejec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Agricultura y desarrollo rural</v>
          </cell>
        </row>
        <row r="6">
          <cell r="B6" t="str">
            <v>Ambiente y desarrollo sostenible</v>
          </cell>
        </row>
        <row r="7">
          <cell r="B7" t="str">
            <v>Ciencia, tecnología e innovación</v>
          </cell>
        </row>
        <row r="8">
          <cell r="B8" t="str">
            <v>Comercio, industria y turismo</v>
          </cell>
        </row>
        <row r="9">
          <cell r="B9" t="str">
            <v>Cultura</v>
          </cell>
        </row>
        <row r="10">
          <cell r="B10" t="str">
            <v>Deporte y recreación</v>
          </cell>
        </row>
        <row r="11">
          <cell r="B11" t="str">
            <v>Educación</v>
          </cell>
        </row>
        <row r="12">
          <cell r="B12" t="str">
            <v>Gobierno territorial</v>
          </cell>
        </row>
        <row r="13">
          <cell r="B13" t="str">
            <v>Inclusión social y reconciliación</v>
          </cell>
        </row>
        <row r="14">
          <cell r="B14" t="str">
            <v>Información estadística</v>
          </cell>
        </row>
        <row r="15">
          <cell r="B15" t="str">
            <v>Justicia y del derecho</v>
          </cell>
        </row>
        <row r="16">
          <cell r="B16" t="str">
            <v>Minas y energía</v>
          </cell>
        </row>
        <row r="17">
          <cell r="B17" t="str">
            <v>Salud y protección social</v>
          </cell>
        </row>
        <row r="18">
          <cell r="B18" t="str">
            <v>Tecnologías de la información y las comunicaciones</v>
          </cell>
        </row>
        <row r="19">
          <cell r="B19" t="str">
            <v>Trabajo</v>
          </cell>
        </row>
        <row r="20">
          <cell r="B20" t="str">
            <v>Transporte</v>
          </cell>
        </row>
        <row r="21">
          <cell r="B21" t="str">
            <v>Vivienda, ciudad y territorio</v>
          </cell>
        </row>
      </sheetData>
      <sheetData sheetId="7"/>
      <sheetData sheetId="8"/>
      <sheetData sheetId="9">
        <row r="2">
          <cell r="A2" t="str">
            <v>Asistencia / Subsistencia mínima</v>
          </cell>
        </row>
      </sheetData>
      <sheetData sheetId="10">
        <row r="2">
          <cell r="A2" t="str">
            <v>Sin relación con los ODS</v>
          </cell>
        </row>
      </sheetData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hana De la Parra Rivero" id="{FC09276A-5638-4490-9808-A93EDE407CA8}" userId="S::jdelaparra@invias.gov.co::f8bd95ab-1c42-4b64-baad-bf3b703ab80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7DAE7-F93E-4FBA-B387-1F93202FED64}">
  <sheetPr>
    <tabColor rgb="FF92D050"/>
  </sheetPr>
  <dimension ref="A1:CO230"/>
  <sheetViews>
    <sheetView tabSelected="1" topLeftCell="A7" zoomScale="30" zoomScaleNormal="30" zoomScaleSheetLayoutView="50" workbookViewId="0">
      <selection activeCell="F13" sqref="F13"/>
    </sheetView>
  </sheetViews>
  <sheetFormatPr baseColWidth="10" defaultColWidth="11.453125" defaultRowHeight="13" x14ac:dyDescent="0.3"/>
  <cols>
    <col min="1" max="1" width="21.7265625" style="1" customWidth="1"/>
    <col min="2" max="2" width="97.7265625" style="1" customWidth="1"/>
    <col min="3" max="3" width="40.81640625" style="1" customWidth="1"/>
    <col min="4" max="4" width="43.08984375" style="1" customWidth="1"/>
    <col min="5" max="5" width="47.1796875" style="1" customWidth="1"/>
    <col min="6" max="6" width="43.453125" style="1" customWidth="1"/>
    <col min="7" max="7" width="64.7265625" style="1" customWidth="1"/>
    <col min="8" max="8" width="50.453125" style="1" customWidth="1"/>
    <col min="9" max="32" width="12.6328125" style="2" customWidth="1"/>
    <col min="33" max="33" width="14" style="1" customWidth="1"/>
    <col min="34" max="34" width="13.1796875" style="1" customWidth="1"/>
    <col min="35" max="35" width="16.90625" style="1" customWidth="1"/>
    <col min="36" max="37" width="70.54296875" style="1" customWidth="1"/>
    <col min="38" max="38" width="16.90625" style="1" customWidth="1"/>
    <col min="39" max="39" width="14.1796875" style="1" customWidth="1"/>
    <col min="40" max="40" width="13.90625" style="1" customWidth="1"/>
    <col min="41" max="41" width="19.26953125" style="1" customWidth="1"/>
    <col min="42" max="43" width="70.54296875" style="1" customWidth="1"/>
    <col min="44" max="44" width="21.90625" style="1" customWidth="1"/>
    <col min="45" max="45" width="15.90625" style="1" customWidth="1"/>
    <col min="46" max="46" width="13.36328125" style="1" customWidth="1"/>
    <col min="47" max="47" width="19.08984375" style="1" customWidth="1"/>
    <col min="48" max="49" width="70.54296875" style="1" customWidth="1"/>
    <col min="50" max="50" width="21" style="1" customWidth="1"/>
    <col min="51" max="51" width="15.7265625" style="1" customWidth="1"/>
    <col min="52" max="52" width="16.54296875" style="1" customWidth="1"/>
    <col min="53" max="53" width="18" style="1" customWidth="1"/>
    <col min="54" max="55" width="70.54296875" style="1" customWidth="1"/>
    <col min="56" max="56" width="31.54296875" style="1" customWidth="1"/>
    <col min="57" max="57" width="35.81640625" style="1" customWidth="1"/>
    <col min="58" max="58" width="34.54296875" style="1" customWidth="1"/>
    <col min="59" max="60" width="11.54296875" style="1" bestFit="1" customWidth="1"/>
    <col min="61" max="61" width="21.90625" style="1" customWidth="1"/>
    <col min="62" max="62" width="19.6328125" style="1" customWidth="1"/>
    <col min="63" max="64" width="11.453125" style="1"/>
    <col min="65" max="65" width="11.54296875" style="1" bestFit="1" customWidth="1"/>
    <col min="66" max="66" width="15.453125" style="1" customWidth="1"/>
    <col min="67" max="67" width="11.54296875" style="1" bestFit="1" customWidth="1"/>
    <col min="68" max="68" width="16" style="1" customWidth="1"/>
    <col min="69" max="69" width="28.7265625" style="1" customWidth="1"/>
    <col min="70" max="70" width="11.54296875" style="1" bestFit="1" customWidth="1"/>
    <col min="71" max="72" width="15.453125" style="1" customWidth="1"/>
    <col min="73" max="73" width="18.1796875" style="1" customWidth="1"/>
    <col min="74" max="74" width="25.1796875" style="1" customWidth="1"/>
    <col min="75" max="75" width="11.54296875" style="1" bestFit="1" customWidth="1"/>
    <col min="76" max="76" width="16.54296875" style="1" customWidth="1"/>
    <col min="77" max="77" width="11.54296875" style="1" bestFit="1" customWidth="1"/>
    <col min="78" max="78" width="15.1796875" style="1" customWidth="1"/>
    <col min="79" max="79" width="26.7265625" style="1" customWidth="1"/>
    <col min="80" max="80" width="11.54296875" style="1" bestFit="1" customWidth="1"/>
    <col min="81" max="81" width="15.26953125" style="1" customWidth="1"/>
    <col min="82" max="82" width="11.54296875" style="1" bestFit="1" customWidth="1"/>
    <col min="83" max="83" width="16.26953125" style="1" customWidth="1"/>
    <col min="84" max="84" width="24.7265625" style="1" customWidth="1"/>
    <col min="85" max="85" width="11.54296875" style="1" bestFit="1" customWidth="1"/>
    <col min="86" max="86" width="14.1796875" style="1" bestFit="1" customWidth="1"/>
    <col min="87" max="87" width="11.54296875" style="1" bestFit="1" customWidth="1"/>
    <col min="88" max="88" width="16" style="1" customWidth="1"/>
    <col min="89" max="89" width="35.54296875" style="1" customWidth="1"/>
    <col min="90" max="16384" width="11.453125" style="1"/>
  </cols>
  <sheetData>
    <row r="1" spans="1:93" s="43" customFormat="1" ht="76" customHeight="1" x14ac:dyDescent="0.55000000000000004">
      <c r="A1" s="87"/>
      <c r="B1" s="87"/>
      <c r="C1" s="87"/>
      <c r="D1" s="87" t="s">
        <v>0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8" t="s">
        <v>52</v>
      </c>
      <c r="BE1" s="88"/>
      <c r="BF1" s="88"/>
    </row>
    <row r="2" spans="1:93" s="43" customFormat="1" ht="68.5" customHeight="1" x14ac:dyDescent="0.55000000000000004">
      <c r="A2" s="87"/>
      <c r="B2" s="87"/>
      <c r="C2" s="87"/>
      <c r="D2" s="88" t="s">
        <v>53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</row>
    <row r="3" spans="1:93" s="75" customFormat="1" ht="79" customHeight="1" x14ac:dyDescent="0.65">
      <c r="A3" s="87"/>
      <c r="B3" s="87"/>
      <c r="C3" s="87"/>
      <c r="D3" s="89" t="s">
        <v>50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74"/>
      <c r="AG3" s="74"/>
      <c r="AH3" s="90" t="s">
        <v>51</v>
      </c>
      <c r="AI3" s="90"/>
      <c r="AJ3" s="90"/>
      <c r="AK3" s="90"/>
      <c r="AL3" s="90"/>
      <c r="AM3" s="90"/>
      <c r="AN3" s="90"/>
      <c r="AO3" s="90"/>
      <c r="AP3" s="90"/>
      <c r="AQ3" s="91"/>
      <c r="AR3" s="89" t="s">
        <v>20</v>
      </c>
      <c r="AS3" s="90"/>
      <c r="AT3" s="90"/>
      <c r="AU3" s="90"/>
      <c r="AV3" s="90"/>
      <c r="AW3" s="91"/>
      <c r="AX3" s="89" t="s">
        <v>21</v>
      </c>
      <c r="AY3" s="90"/>
      <c r="AZ3" s="90"/>
      <c r="BA3" s="90"/>
      <c r="BB3" s="90"/>
      <c r="BC3" s="91"/>
      <c r="BD3" s="88"/>
      <c r="BE3" s="88"/>
      <c r="BF3" s="88"/>
    </row>
    <row r="6" spans="1:93" ht="13.5" thickBot="1" x14ac:dyDescent="0.35"/>
    <row r="7" spans="1:93" s="46" customFormat="1" ht="43" customHeight="1" thickBot="1" x14ac:dyDescent="0.65"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100" t="s">
        <v>22</v>
      </c>
      <c r="AH7" s="101"/>
      <c r="AI7" s="101"/>
      <c r="AJ7" s="101"/>
      <c r="AK7" s="101"/>
      <c r="AL7" s="102"/>
      <c r="AM7" s="103" t="s">
        <v>23</v>
      </c>
      <c r="AN7" s="104"/>
      <c r="AO7" s="104"/>
      <c r="AP7" s="104"/>
      <c r="AQ7" s="104"/>
      <c r="AR7" s="105"/>
      <c r="AS7" s="106" t="s">
        <v>24</v>
      </c>
      <c r="AT7" s="107"/>
      <c r="AU7" s="107"/>
      <c r="AV7" s="107"/>
      <c r="AW7" s="107"/>
      <c r="AX7" s="108"/>
      <c r="AY7" s="109" t="s">
        <v>25</v>
      </c>
      <c r="AZ7" s="110"/>
      <c r="BA7" s="110"/>
      <c r="BB7" s="110"/>
      <c r="BC7" s="110"/>
      <c r="BD7" s="111"/>
      <c r="BE7" s="112" t="s">
        <v>26</v>
      </c>
      <c r="BF7" s="113"/>
    </row>
    <row r="8" spans="1:93" s="46" customFormat="1" ht="32.15" customHeight="1" thickBot="1" x14ac:dyDescent="0.65">
      <c r="A8" s="92" t="s">
        <v>1</v>
      </c>
      <c r="B8" s="94" t="s">
        <v>27</v>
      </c>
      <c r="C8" s="95"/>
      <c r="D8" s="94" t="s">
        <v>28</v>
      </c>
      <c r="E8" s="95"/>
      <c r="F8" s="98" t="s">
        <v>2</v>
      </c>
      <c r="G8" s="98" t="s">
        <v>29</v>
      </c>
      <c r="H8" s="116" t="s">
        <v>30</v>
      </c>
      <c r="I8" s="118">
        <v>44562</v>
      </c>
      <c r="J8" s="115"/>
      <c r="K8" s="114">
        <v>44593</v>
      </c>
      <c r="L8" s="115"/>
      <c r="M8" s="114">
        <v>44621</v>
      </c>
      <c r="N8" s="119"/>
      <c r="O8" s="118">
        <v>44652</v>
      </c>
      <c r="P8" s="115"/>
      <c r="Q8" s="114">
        <v>44682</v>
      </c>
      <c r="R8" s="115"/>
      <c r="S8" s="114">
        <v>44713</v>
      </c>
      <c r="T8" s="120"/>
      <c r="U8" s="121">
        <v>44743</v>
      </c>
      <c r="V8" s="115"/>
      <c r="W8" s="114">
        <v>44774</v>
      </c>
      <c r="X8" s="115"/>
      <c r="Y8" s="114">
        <v>44805</v>
      </c>
      <c r="Z8" s="119"/>
      <c r="AA8" s="118">
        <v>44835</v>
      </c>
      <c r="AB8" s="115"/>
      <c r="AC8" s="114">
        <v>44866</v>
      </c>
      <c r="AD8" s="115"/>
      <c r="AE8" s="114">
        <v>44896</v>
      </c>
      <c r="AF8" s="119"/>
      <c r="AG8" s="126" t="s">
        <v>31</v>
      </c>
      <c r="AH8" s="127" t="s">
        <v>32</v>
      </c>
      <c r="AI8" s="154" t="s">
        <v>33</v>
      </c>
      <c r="AJ8" s="167" t="s">
        <v>34</v>
      </c>
      <c r="AK8" s="128" t="s">
        <v>35</v>
      </c>
      <c r="AL8" s="154" t="s">
        <v>36</v>
      </c>
      <c r="AM8" s="166" t="s">
        <v>31</v>
      </c>
      <c r="AN8" s="127" t="s">
        <v>32</v>
      </c>
      <c r="AO8" s="128" t="s">
        <v>33</v>
      </c>
      <c r="AP8" s="128" t="s">
        <v>34</v>
      </c>
      <c r="AQ8" s="128" t="s">
        <v>35</v>
      </c>
      <c r="AR8" s="125" t="s">
        <v>36</v>
      </c>
      <c r="AS8" s="126" t="s">
        <v>31</v>
      </c>
      <c r="AT8" s="127" t="s">
        <v>32</v>
      </c>
      <c r="AU8" s="128" t="s">
        <v>33</v>
      </c>
      <c r="AV8" s="128" t="s">
        <v>34</v>
      </c>
      <c r="AW8" s="128" t="s">
        <v>35</v>
      </c>
      <c r="AX8" s="154" t="s">
        <v>36</v>
      </c>
      <c r="AY8" s="155" t="s">
        <v>31</v>
      </c>
      <c r="AZ8" s="122" t="s">
        <v>32</v>
      </c>
      <c r="BA8" s="98" t="s">
        <v>33</v>
      </c>
      <c r="BB8" s="98" t="s">
        <v>34</v>
      </c>
      <c r="BC8" s="98" t="s">
        <v>35</v>
      </c>
      <c r="BD8" s="116" t="s">
        <v>36</v>
      </c>
      <c r="BE8" s="145" t="s">
        <v>37</v>
      </c>
      <c r="BF8" s="147" t="s">
        <v>38</v>
      </c>
      <c r="BM8" s="149" t="s">
        <v>39</v>
      </c>
      <c r="BN8" s="150"/>
      <c r="BO8" s="150"/>
      <c r="BP8" s="150"/>
      <c r="BQ8" s="150"/>
      <c r="BR8" s="129" t="s">
        <v>40</v>
      </c>
      <c r="BS8" s="130"/>
      <c r="BT8" s="130"/>
      <c r="BU8" s="130"/>
      <c r="BV8" s="131"/>
      <c r="BW8" s="151" t="s">
        <v>41</v>
      </c>
      <c r="BX8" s="152"/>
      <c r="BY8" s="152"/>
      <c r="BZ8" s="152"/>
      <c r="CA8" s="153"/>
      <c r="CB8" s="129" t="s">
        <v>42</v>
      </c>
      <c r="CC8" s="130"/>
      <c r="CD8" s="130"/>
      <c r="CE8" s="130"/>
      <c r="CF8" s="131"/>
      <c r="CG8" s="132" t="s">
        <v>36</v>
      </c>
      <c r="CH8" s="133"/>
      <c r="CI8" s="133"/>
      <c r="CJ8" s="133"/>
      <c r="CK8" s="134"/>
    </row>
    <row r="9" spans="1:93" s="46" customFormat="1" ht="79" customHeight="1" thickBot="1" x14ac:dyDescent="0.65">
      <c r="A9" s="93"/>
      <c r="B9" s="96"/>
      <c r="C9" s="97"/>
      <c r="D9" s="96"/>
      <c r="E9" s="97"/>
      <c r="F9" s="99"/>
      <c r="G9" s="99"/>
      <c r="H9" s="117"/>
      <c r="I9" s="47" t="s">
        <v>3</v>
      </c>
      <c r="J9" s="48" t="s">
        <v>4</v>
      </c>
      <c r="K9" s="48" t="s">
        <v>3</v>
      </c>
      <c r="L9" s="48" t="s">
        <v>4</v>
      </c>
      <c r="M9" s="48" t="s">
        <v>3</v>
      </c>
      <c r="N9" s="49" t="s">
        <v>4</v>
      </c>
      <c r="O9" s="47" t="s">
        <v>3</v>
      </c>
      <c r="P9" s="48" t="s">
        <v>4</v>
      </c>
      <c r="Q9" s="48" t="s">
        <v>3</v>
      </c>
      <c r="R9" s="48" t="s">
        <v>4</v>
      </c>
      <c r="S9" s="48" t="s">
        <v>3</v>
      </c>
      <c r="T9" s="50" t="s">
        <v>4</v>
      </c>
      <c r="U9" s="51" t="s">
        <v>3</v>
      </c>
      <c r="V9" s="48" t="s">
        <v>4</v>
      </c>
      <c r="W9" s="48" t="s">
        <v>3</v>
      </c>
      <c r="X9" s="48" t="s">
        <v>4</v>
      </c>
      <c r="Y9" s="48" t="s">
        <v>3</v>
      </c>
      <c r="Z9" s="49" t="s">
        <v>4</v>
      </c>
      <c r="AA9" s="47" t="s">
        <v>3</v>
      </c>
      <c r="AB9" s="48" t="s">
        <v>4</v>
      </c>
      <c r="AC9" s="48" t="s">
        <v>3</v>
      </c>
      <c r="AD9" s="48" t="s">
        <v>4</v>
      </c>
      <c r="AE9" s="48" t="s">
        <v>3</v>
      </c>
      <c r="AF9" s="49" t="s">
        <v>4</v>
      </c>
      <c r="AG9" s="126"/>
      <c r="AH9" s="127"/>
      <c r="AI9" s="154"/>
      <c r="AJ9" s="167"/>
      <c r="AK9" s="128"/>
      <c r="AL9" s="154"/>
      <c r="AM9" s="166"/>
      <c r="AN9" s="127"/>
      <c r="AO9" s="128"/>
      <c r="AP9" s="128"/>
      <c r="AQ9" s="128"/>
      <c r="AR9" s="125"/>
      <c r="AS9" s="126"/>
      <c r="AT9" s="127"/>
      <c r="AU9" s="128"/>
      <c r="AV9" s="128"/>
      <c r="AW9" s="128"/>
      <c r="AX9" s="154"/>
      <c r="AY9" s="156"/>
      <c r="AZ9" s="123"/>
      <c r="BA9" s="124"/>
      <c r="BB9" s="124"/>
      <c r="BC9" s="124"/>
      <c r="BD9" s="144"/>
      <c r="BE9" s="146"/>
      <c r="BF9" s="148"/>
      <c r="BG9" s="52" t="s">
        <v>3</v>
      </c>
      <c r="BH9" s="52" t="s">
        <v>4</v>
      </c>
      <c r="BI9" s="46" t="s">
        <v>43</v>
      </c>
      <c r="BM9" s="53" t="s">
        <v>3</v>
      </c>
      <c r="BN9" s="54" t="s">
        <v>44</v>
      </c>
      <c r="BO9" s="54" t="s">
        <v>4</v>
      </c>
      <c r="BP9" s="54" t="s">
        <v>43</v>
      </c>
      <c r="BQ9" s="55" t="s">
        <v>37</v>
      </c>
      <c r="BR9" s="56" t="s">
        <v>3</v>
      </c>
      <c r="BS9" s="57" t="s">
        <v>44</v>
      </c>
      <c r="BT9" s="57" t="s">
        <v>4</v>
      </c>
      <c r="BU9" s="57" t="s">
        <v>43</v>
      </c>
      <c r="BV9" s="58" t="s">
        <v>37</v>
      </c>
      <c r="BW9" s="53" t="s">
        <v>3</v>
      </c>
      <c r="BX9" s="54" t="s">
        <v>44</v>
      </c>
      <c r="BY9" s="54" t="s">
        <v>4</v>
      </c>
      <c r="BZ9" s="54" t="s">
        <v>43</v>
      </c>
      <c r="CA9" s="59" t="s">
        <v>37</v>
      </c>
      <c r="CB9" s="56" t="s">
        <v>3</v>
      </c>
      <c r="CC9" s="57" t="s">
        <v>44</v>
      </c>
      <c r="CD9" s="57" t="s">
        <v>4</v>
      </c>
      <c r="CE9" s="57" t="s">
        <v>43</v>
      </c>
      <c r="CF9" s="58" t="s">
        <v>37</v>
      </c>
      <c r="CG9" s="60" t="s">
        <v>3</v>
      </c>
      <c r="CH9" s="61" t="s">
        <v>44</v>
      </c>
      <c r="CI9" s="61" t="s">
        <v>4</v>
      </c>
      <c r="CJ9" s="61" t="s">
        <v>43</v>
      </c>
      <c r="CK9" s="62" t="s">
        <v>37</v>
      </c>
    </row>
    <row r="10" spans="1:93" s="22" customFormat="1" ht="120" customHeight="1" x14ac:dyDescent="0.6">
      <c r="A10" s="8">
        <v>1</v>
      </c>
      <c r="B10" s="160" t="s">
        <v>54</v>
      </c>
      <c r="C10" s="161"/>
      <c r="D10" s="135" t="s">
        <v>9</v>
      </c>
      <c r="E10" s="136"/>
      <c r="F10" s="9" t="s">
        <v>6</v>
      </c>
      <c r="G10" s="13" t="s">
        <v>66</v>
      </c>
      <c r="H10" s="76" t="s">
        <v>62</v>
      </c>
      <c r="I10" s="80"/>
      <c r="J10" s="9"/>
      <c r="K10" s="9"/>
      <c r="L10" s="9"/>
      <c r="M10" s="9"/>
      <c r="N10" s="10"/>
      <c r="O10" s="79">
        <v>1</v>
      </c>
      <c r="P10" s="9"/>
      <c r="Q10" s="9"/>
      <c r="R10" s="9"/>
      <c r="S10" s="9"/>
      <c r="T10" s="11"/>
      <c r="U10" s="12"/>
      <c r="V10" s="9"/>
      <c r="W10" s="9"/>
      <c r="X10" s="9"/>
      <c r="Y10" s="9"/>
      <c r="Z10" s="13"/>
      <c r="AA10" s="12"/>
      <c r="AB10" s="9"/>
      <c r="AC10" s="9"/>
      <c r="AD10" s="9"/>
      <c r="AE10" s="9"/>
      <c r="AF10" s="13"/>
      <c r="AG10" s="18">
        <f>I10+M10+K10</f>
        <v>0</v>
      </c>
      <c r="AH10" s="14">
        <f>J10+L10+N10</f>
        <v>0</v>
      </c>
      <c r="AI10" s="73" t="e">
        <f>AH10/AG10</f>
        <v>#DIV/0!</v>
      </c>
      <c r="AJ10" s="44"/>
      <c r="AK10" s="16"/>
      <c r="AL10" s="137" t="e">
        <f>AVERAGE(AI10:AI17)</f>
        <v>#DIV/0!</v>
      </c>
      <c r="AM10" s="17">
        <f t="shared" ref="AM10:AN10" si="0">O10+Q10+S10</f>
        <v>1</v>
      </c>
      <c r="AN10" s="14">
        <f t="shared" si="0"/>
        <v>0</v>
      </c>
      <c r="AO10" s="15">
        <f>AN10/AM10</f>
        <v>0</v>
      </c>
      <c r="AP10" s="16"/>
      <c r="AQ10" s="16"/>
      <c r="AR10" s="138" t="e">
        <f>AVERAGE(AO10:AO17)</f>
        <v>#DIV/0!</v>
      </c>
      <c r="AS10" s="18">
        <f t="shared" ref="AS10:AT17" si="1">U10+W10+Y10</f>
        <v>0</v>
      </c>
      <c r="AT10" s="14">
        <f t="shared" si="1"/>
        <v>0</v>
      </c>
      <c r="AU10" s="15" t="e">
        <f>AT10/AS10</f>
        <v>#DIV/0!</v>
      </c>
      <c r="AV10" s="16"/>
      <c r="AW10" s="16"/>
      <c r="AX10" s="137" t="e">
        <f>AVERAGE(AU10:AU17)</f>
        <v>#DIV/0!</v>
      </c>
      <c r="AY10" s="19">
        <f t="shared" ref="AY10:AZ17" si="2">AA10+AC10+AE10</f>
        <v>0</v>
      </c>
      <c r="AZ10" s="9">
        <f t="shared" si="2"/>
        <v>0</v>
      </c>
      <c r="BA10" s="20" t="e">
        <f>AZ10/AY10</f>
        <v>#DIV/0!</v>
      </c>
      <c r="BB10" s="16"/>
      <c r="BC10" s="16"/>
      <c r="BD10" s="139" t="e">
        <f>AVERAGE(BA10:BA17)</f>
        <v>#DIV/0!</v>
      </c>
      <c r="BE10" s="21">
        <f>BH10/BG10</f>
        <v>0</v>
      </c>
      <c r="BF10" s="141">
        <f>AVERAGE(BE10:BE17)</f>
        <v>0</v>
      </c>
      <c r="BG10" s="22">
        <f>I10+K10+M10+O10+Q10+S10+U10+W10+Y10+AA10+AC10+AE10</f>
        <v>1</v>
      </c>
      <c r="BH10" s="22">
        <f t="shared" ref="BH10:BH17" si="3">J10+L10+N10+P10+R10+T10+V10+X10+Z10+AB10+AD10+AF10</f>
        <v>0</v>
      </c>
      <c r="BI10" s="23">
        <f>BH10/BG10</f>
        <v>0</v>
      </c>
      <c r="BK10" s="24"/>
      <c r="BM10" s="25">
        <f>I10+K10+M10</f>
        <v>0</v>
      </c>
      <c r="BN10" s="26">
        <f>BM10/BG10</f>
        <v>0</v>
      </c>
      <c r="BO10" s="27">
        <f>J10+L10+N10</f>
        <v>0</v>
      </c>
      <c r="BP10" s="26">
        <f>BO10/BG10</f>
        <v>0</v>
      </c>
      <c r="BQ10" s="28">
        <f>BO10/BG10</f>
        <v>0</v>
      </c>
      <c r="BR10" s="25">
        <f t="shared" ref="BR10:BR17" si="4">O10+Q10+S10</f>
        <v>1</v>
      </c>
      <c r="BS10" s="26">
        <f>BR10/BG10</f>
        <v>1</v>
      </c>
      <c r="BT10" s="27">
        <f t="shared" ref="BT10:BT17" si="5">P10+R10+T10</f>
        <v>0</v>
      </c>
      <c r="BU10" s="26">
        <f>BT10/BG10</f>
        <v>0</v>
      </c>
      <c r="BV10" s="29">
        <f>(BO10+BT10)/BG10</f>
        <v>0</v>
      </c>
      <c r="BW10" s="25">
        <f t="shared" ref="BW10:BW17" si="6">U10+W10+Y10</f>
        <v>0</v>
      </c>
      <c r="BX10" s="26">
        <f>BW10/BG10</f>
        <v>0</v>
      </c>
      <c r="BY10" s="27">
        <f t="shared" ref="BY10:BY17" si="7">V10+X10+Z10</f>
        <v>0</v>
      </c>
      <c r="BZ10" s="26">
        <f>BY10/BG10</f>
        <v>0</v>
      </c>
      <c r="CA10" s="29">
        <f>(BO10+BT10+BY10)/BG10</f>
        <v>0</v>
      </c>
      <c r="CB10" s="25">
        <f t="shared" ref="CB10:CB17" si="8">AA10+AC10+AE10</f>
        <v>0</v>
      </c>
      <c r="CC10" s="26">
        <f>CB10/BG10</f>
        <v>0</v>
      </c>
      <c r="CD10" s="27">
        <f t="shared" ref="CD10:CD17" si="9">AB10+AD10+AF10</f>
        <v>0</v>
      </c>
      <c r="CE10" s="26">
        <f>CD10/BG10</f>
        <v>0</v>
      </c>
      <c r="CF10" s="29">
        <f>(BO10+BT10+BY10+CD10)/BG10</f>
        <v>0</v>
      </c>
      <c r="CG10" s="25">
        <f>BM10+BR10+BW10+CB10</f>
        <v>1</v>
      </c>
      <c r="CH10" s="26">
        <f>CG10/BG10</f>
        <v>1</v>
      </c>
      <c r="CI10" s="27">
        <f>BO10+BT10+BY10+CD10</f>
        <v>0</v>
      </c>
      <c r="CJ10" s="26">
        <f>CI10/CG10</f>
        <v>0</v>
      </c>
      <c r="CK10" s="29">
        <f>(BO10+BT10+BY10+CD10)/BG10</f>
        <v>0</v>
      </c>
      <c r="CL10" s="30"/>
      <c r="CM10" s="30"/>
      <c r="CN10" s="30"/>
      <c r="CO10" s="30"/>
    </row>
    <row r="11" spans="1:93" s="22" customFormat="1" ht="120" customHeight="1" x14ac:dyDescent="0.6">
      <c r="A11" s="8">
        <v>2</v>
      </c>
      <c r="B11" s="162"/>
      <c r="C11" s="163"/>
      <c r="D11" s="135" t="s">
        <v>12</v>
      </c>
      <c r="E11" s="136"/>
      <c r="F11" s="8" t="s">
        <v>13</v>
      </c>
      <c r="G11" s="35" t="s">
        <v>65</v>
      </c>
      <c r="H11" s="77" t="s">
        <v>56</v>
      </c>
      <c r="I11" s="81">
        <v>1</v>
      </c>
      <c r="J11" s="8"/>
      <c r="K11" s="82">
        <v>1</v>
      </c>
      <c r="L11" s="8"/>
      <c r="M11" s="82">
        <v>1</v>
      </c>
      <c r="N11" s="32"/>
      <c r="O11" s="81">
        <v>1</v>
      </c>
      <c r="P11" s="8"/>
      <c r="Q11" s="82">
        <v>1</v>
      </c>
      <c r="R11" s="8"/>
      <c r="S11" s="82">
        <v>1</v>
      </c>
      <c r="T11" s="32"/>
      <c r="U11" s="81">
        <v>1</v>
      </c>
      <c r="V11" s="8"/>
      <c r="W11" s="82">
        <v>1</v>
      </c>
      <c r="X11" s="8"/>
      <c r="Y11" s="82">
        <v>1</v>
      </c>
      <c r="Z11" s="32"/>
      <c r="AA11" s="81">
        <v>1</v>
      </c>
      <c r="AB11" s="8"/>
      <c r="AC11" s="82">
        <v>1</v>
      </c>
      <c r="AD11" s="8"/>
      <c r="AE11" s="82">
        <v>1</v>
      </c>
      <c r="AF11" s="32"/>
      <c r="AG11" s="18">
        <f t="shared" ref="AG11:AG17" si="10">I11+M11+K11</f>
        <v>3</v>
      </c>
      <c r="AH11" s="14">
        <f t="shared" ref="AH11:AH17" si="11">J11+L11+N11</f>
        <v>0</v>
      </c>
      <c r="AI11" s="73">
        <f t="shared" ref="AI11:AI17" si="12">AH11/AG11</f>
        <v>0</v>
      </c>
      <c r="AJ11" s="44"/>
      <c r="AK11" s="16"/>
      <c r="AL11" s="137"/>
      <c r="AM11" s="17">
        <f t="shared" ref="AM11:AM17" si="13">O11+Q11+S11</f>
        <v>3</v>
      </c>
      <c r="AN11" s="14">
        <f t="shared" ref="AN11:AN17" si="14">P11+R11+T11</f>
        <v>0</v>
      </c>
      <c r="AO11" s="15">
        <f t="shared" ref="AO11:AO17" si="15">AN11/AM11</f>
        <v>0</v>
      </c>
      <c r="AP11" s="16"/>
      <c r="AQ11" s="16"/>
      <c r="AR11" s="138"/>
      <c r="AS11" s="18">
        <f t="shared" ref="AS11:AS13" si="16">U11+W11+Y11</f>
        <v>3</v>
      </c>
      <c r="AT11" s="14">
        <f t="shared" ref="AT11:AT13" si="17">V11+X11+Z11</f>
        <v>0</v>
      </c>
      <c r="AU11" s="15">
        <f t="shared" ref="AU11:AU13" si="18">AT11/AS11</f>
        <v>0</v>
      </c>
      <c r="AV11" s="16"/>
      <c r="AW11" s="16"/>
      <c r="AX11" s="137"/>
      <c r="AY11" s="18">
        <f t="shared" ref="AY11:AY13" si="19">AA11+AC11+AE11</f>
        <v>3</v>
      </c>
      <c r="AZ11" s="14">
        <f t="shared" ref="AZ11:AZ13" si="20">AB11+AD11+AF11</f>
        <v>0</v>
      </c>
      <c r="BA11" s="15">
        <f t="shared" ref="BA11:BA13" si="21">AZ11/AY11</f>
        <v>0</v>
      </c>
      <c r="BB11" s="16"/>
      <c r="BC11" s="16"/>
      <c r="BD11" s="140"/>
      <c r="BE11" s="21">
        <f t="shared" ref="BE11:BE13" si="22">BH11/BG11</f>
        <v>0</v>
      </c>
      <c r="BF11" s="141"/>
      <c r="BG11" s="22">
        <f t="shared" ref="BG11:BG14" si="23">I11+K11+M11+O11+Q11+S11+U11+W11+Y11+AA11+AC11+AE11</f>
        <v>12</v>
      </c>
      <c r="BH11" s="22">
        <f t="shared" ref="BH11:BH14" si="24">J11+L11+N11+P11+R11+T11+V11+X11+Z11+AB11+AD11+AF11</f>
        <v>0</v>
      </c>
      <c r="BI11" s="23">
        <f t="shared" ref="BI11:BI14" si="25">BH11/BG11</f>
        <v>0</v>
      </c>
      <c r="BK11" s="24"/>
      <c r="BM11" s="25">
        <f t="shared" ref="BM11:BM13" si="26">I11+K11+M11</f>
        <v>3</v>
      </c>
      <c r="BN11" s="26">
        <f t="shared" ref="BN11:BN13" si="27">BM11/BG11</f>
        <v>0.25</v>
      </c>
      <c r="BO11" s="27">
        <f t="shared" ref="BO11:BO13" si="28">J11+L11+N11</f>
        <v>0</v>
      </c>
      <c r="BP11" s="26">
        <f t="shared" ref="BP11:BP13" si="29">BO11/BG11</f>
        <v>0</v>
      </c>
      <c r="BQ11" s="28">
        <f t="shared" ref="BQ11:BQ13" si="30">BO11/BG11</f>
        <v>0</v>
      </c>
      <c r="BR11" s="25">
        <f t="shared" ref="BR11:BR13" si="31">O11+Q11+S11</f>
        <v>3</v>
      </c>
      <c r="BS11" s="26">
        <f t="shared" ref="BS11:BS13" si="32">BR11/BG11</f>
        <v>0.25</v>
      </c>
      <c r="BT11" s="27">
        <f t="shared" ref="BT11:BT13" si="33">P11+R11+T11</f>
        <v>0</v>
      </c>
      <c r="BU11" s="26">
        <f t="shared" ref="BU11:BU13" si="34">BT11/BG11</f>
        <v>0</v>
      </c>
      <c r="BV11" s="29">
        <f t="shared" ref="BV11:BV13" si="35">(BO11+BT11)/BG11</f>
        <v>0</v>
      </c>
      <c r="BW11" s="25">
        <f t="shared" ref="BW11:BW13" si="36">U11+W11+Y11</f>
        <v>3</v>
      </c>
      <c r="BX11" s="26">
        <f t="shared" ref="BX11:BX13" si="37">BW11/BG11</f>
        <v>0.25</v>
      </c>
      <c r="BY11" s="27">
        <f t="shared" ref="BY11:BY13" si="38">V11+X11+Z11</f>
        <v>0</v>
      </c>
      <c r="BZ11" s="26">
        <f t="shared" ref="BZ11:BZ13" si="39">BY11/BG11</f>
        <v>0</v>
      </c>
      <c r="CA11" s="29">
        <f t="shared" ref="CA11:CA13" si="40">(BO11+BT11+BY11)/BG11</f>
        <v>0</v>
      </c>
      <c r="CB11" s="25">
        <f t="shared" ref="CB11:CB13" si="41">AA11+AC11+AE11</f>
        <v>3</v>
      </c>
      <c r="CC11" s="26">
        <f t="shared" ref="CC11:CC13" si="42">CB11/BG11</f>
        <v>0.25</v>
      </c>
      <c r="CD11" s="27">
        <f t="shared" ref="CD11:CD13" si="43">AB11+AD11+AF11</f>
        <v>0</v>
      </c>
      <c r="CE11" s="26">
        <f t="shared" ref="CE11:CE13" si="44">CD11/BG11</f>
        <v>0</v>
      </c>
      <c r="CF11" s="29">
        <f t="shared" ref="CF11:CF13" si="45">(BO11+BT11+BY11+CD11)/BG11</f>
        <v>0</v>
      </c>
      <c r="CG11" s="25">
        <f t="shared" ref="CG11:CG13" si="46">BM11+BR11+BW11+CB11</f>
        <v>12</v>
      </c>
      <c r="CH11" s="26">
        <f t="shared" ref="CH11:CH13" si="47">CG11/BG11</f>
        <v>1</v>
      </c>
      <c r="CI11" s="27">
        <f t="shared" ref="CI11:CI13" si="48">BO11+BT11+BY11+CD11</f>
        <v>0</v>
      </c>
      <c r="CJ11" s="26">
        <f t="shared" ref="CJ11:CJ13" si="49">CI11/CG11</f>
        <v>0</v>
      </c>
      <c r="CK11" s="29">
        <f t="shared" ref="CK11:CK13" si="50">(BO11+BT11+BY11+CD11)/BG11</f>
        <v>0</v>
      </c>
      <c r="CL11" s="30"/>
      <c r="CM11" s="30"/>
      <c r="CN11" s="30"/>
      <c r="CO11" s="30"/>
    </row>
    <row r="12" spans="1:93" s="22" customFormat="1" ht="120" customHeight="1" x14ac:dyDescent="0.6">
      <c r="A12" s="8">
        <v>3</v>
      </c>
      <c r="B12" s="162"/>
      <c r="C12" s="163"/>
      <c r="D12" s="135" t="s">
        <v>10</v>
      </c>
      <c r="E12" s="136"/>
      <c r="F12" s="8" t="s">
        <v>14</v>
      </c>
      <c r="G12" s="35" t="s">
        <v>64</v>
      </c>
      <c r="H12" s="77" t="s">
        <v>57</v>
      </c>
      <c r="I12" s="81">
        <v>1</v>
      </c>
      <c r="J12" s="8"/>
      <c r="K12" s="82">
        <v>1</v>
      </c>
      <c r="L12" s="8"/>
      <c r="M12" s="82">
        <v>1</v>
      </c>
      <c r="N12" s="32"/>
      <c r="O12" s="81">
        <v>1</v>
      </c>
      <c r="P12" s="8"/>
      <c r="Q12" s="82">
        <v>1</v>
      </c>
      <c r="R12" s="8"/>
      <c r="S12" s="82">
        <v>1</v>
      </c>
      <c r="T12" s="32"/>
      <c r="U12" s="81">
        <v>1</v>
      </c>
      <c r="V12" s="8"/>
      <c r="W12" s="82">
        <v>1</v>
      </c>
      <c r="X12" s="8"/>
      <c r="Y12" s="82">
        <v>1</v>
      </c>
      <c r="Z12" s="32"/>
      <c r="AA12" s="81">
        <v>1</v>
      </c>
      <c r="AB12" s="8"/>
      <c r="AC12" s="82">
        <v>1</v>
      </c>
      <c r="AD12" s="8"/>
      <c r="AE12" s="82">
        <v>1</v>
      </c>
      <c r="AF12" s="32"/>
      <c r="AG12" s="18">
        <f t="shared" si="10"/>
        <v>3</v>
      </c>
      <c r="AH12" s="14">
        <f t="shared" si="11"/>
        <v>0</v>
      </c>
      <c r="AI12" s="73">
        <f t="shared" si="12"/>
        <v>0</v>
      </c>
      <c r="AJ12" s="44"/>
      <c r="AK12" s="16"/>
      <c r="AL12" s="137"/>
      <c r="AM12" s="17">
        <f t="shared" si="13"/>
        <v>3</v>
      </c>
      <c r="AN12" s="14">
        <f t="shared" si="14"/>
        <v>0</v>
      </c>
      <c r="AO12" s="15">
        <f t="shared" si="15"/>
        <v>0</v>
      </c>
      <c r="AP12" s="16"/>
      <c r="AQ12" s="16"/>
      <c r="AR12" s="138"/>
      <c r="AS12" s="18">
        <f t="shared" si="16"/>
        <v>3</v>
      </c>
      <c r="AT12" s="14">
        <f t="shared" si="17"/>
        <v>0</v>
      </c>
      <c r="AU12" s="15">
        <f t="shared" si="18"/>
        <v>0</v>
      </c>
      <c r="AV12" s="16"/>
      <c r="AW12" s="16"/>
      <c r="AX12" s="137"/>
      <c r="AY12" s="18">
        <f t="shared" si="19"/>
        <v>3</v>
      </c>
      <c r="AZ12" s="14">
        <f t="shared" si="20"/>
        <v>0</v>
      </c>
      <c r="BA12" s="15">
        <f t="shared" si="21"/>
        <v>0</v>
      </c>
      <c r="BB12" s="16"/>
      <c r="BC12" s="16"/>
      <c r="BD12" s="140"/>
      <c r="BE12" s="21">
        <f t="shared" si="22"/>
        <v>0</v>
      </c>
      <c r="BF12" s="141"/>
      <c r="BG12" s="22">
        <f t="shared" si="23"/>
        <v>12</v>
      </c>
      <c r="BH12" s="22">
        <f t="shared" si="24"/>
        <v>0</v>
      </c>
      <c r="BI12" s="23">
        <f t="shared" si="25"/>
        <v>0</v>
      </c>
      <c r="BK12" s="24"/>
      <c r="BM12" s="25">
        <f t="shared" si="26"/>
        <v>3</v>
      </c>
      <c r="BN12" s="26">
        <f t="shared" si="27"/>
        <v>0.25</v>
      </c>
      <c r="BO12" s="27">
        <f t="shared" si="28"/>
        <v>0</v>
      </c>
      <c r="BP12" s="26">
        <f t="shared" si="29"/>
        <v>0</v>
      </c>
      <c r="BQ12" s="28">
        <f t="shared" si="30"/>
        <v>0</v>
      </c>
      <c r="BR12" s="25">
        <f t="shared" si="31"/>
        <v>3</v>
      </c>
      <c r="BS12" s="26">
        <f t="shared" si="32"/>
        <v>0.25</v>
      </c>
      <c r="BT12" s="27">
        <f t="shared" si="33"/>
        <v>0</v>
      </c>
      <c r="BU12" s="26">
        <f t="shared" si="34"/>
        <v>0</v>
      </c>
      <c r="BV12" s="29">
        <f t="shared" si="35"/>
        <v>0</v>
      </c>
      <c r="BW12" s="25">
        <f t="shared" si="36"/>
        <v>3</v>
      </c>
      <c r="BX12" s="26">
        <f t="shared" si="37"/>
        <v>0.25</v>
      </c>
      <c r="BY12" s="27">
        <f t="shared" si="38"/>
        <v>0</v>
      </c>
      <c r="BZ12" s="26">
        <f t="shared" si="39"/>
        <v>0</v>
      </c>
      <c r="CA12" s="29">
        <f t="shared" si="40"/>
        <v>0</v>
      </c>
      <c r="CB12" s="25">
        <f t="shared" si="41"/>
        <v>3</v>
      </c>
      <c r="CC12" s="26">
        <f t="shared" si="42"/>
        <v>0.25</v>
      </c>
      <c r="CD12" s="27">
        <f t="shared" si="43"/>
        <v>0</v>
      </c>
      <c r="CE12" s="26">
        <f t="shared" si="44"/>
        <v>0</v>
      </c>
      <c r="CF12" s="29">
        <f t="shared" si="45"/>
        <v>0</v>
      </c>
      <c r="CG12" s="25">
        <f t="shared" si="46"/>
        <v>12</v>
      </c>
      <c r="CH12" s="26">
        <f t="shared" si="47"/>
        <v>1</v>
      </c>
      <c r="CI12" s="27">
        <f t="shared" si="48"/>
        <v>0</v>
      </c>
      <c r="CJ12" s="26">
        <f t="shared" si="49"/>
        <v>0</v>
      </c>
      <c r="CK12" s="29">
        <f t="shared" si="50"/>
        <v>0</v>
      </c>
      <c r="CL12" s="30"/>
      <c r="CM12" s="30"/>
      <c r="CN12" s="30"/>
      <c r="CO12" s="30"/>
    </row>
    <row r="13" spans="1:93" s="22" customFormat="1" ht="120" customHeight="1" x14ac:dyDescent="0.6">
      <c r="A13" s="8">
        <v>4</v>
      </c>
      <c r="B13" s="162"/>
      <c r="C13" s="163"/>
      <c r="D13" s="135" t="s">
        <v>11</v>
      </c>
      <c r="E13" s="136"/>
      <c r="F13" s="8" t="s">
        <v>15</v>
      </c>
      <c r="G13" s="35" t="s">
        <v>63</v>
      </c>
      <c r="H13" s="77" t="s">
        <v>57</v>
      </c>
      <c r="I13" s="31"/>
      <c r="J13" s="8"/>
      <c r="K13" s="8"/>
      <c r="L13" s="8"/>
      <c r="M13" s="82">
        <v>1</v>
      </c>
      <c r="N13" s="32"/>
      <c r="O13" s="31"/>
      <c r="P13" s="8"/>
      <c r="Q13" s="8"/>
      <c r="R13" s="8"/>
      <c r="S13" s="82">
        <v>1</v>
      </c>
      <c r="T13" s="33"/>
      <c r="U13" s="34"/>
      <c r="V13" s="8"/>
      <c r="W13" s="8"/>
      <c r="X13" s="8"/>
      <c r="Y13" s="82">
        <v>1</v>
      </c>
      <c r="Z13" s="35"/>
      <c r="AA13" s="34"/>
      <c r="AB13" s="8"/>
      <c r="AC13" s="8"/>
      <c r="AD13" s="8"/>
      <c r="AE13" s="82">
        <v>1</v>
      </c>
      <c r="AF13" s="35"/>
      <c r="AG13" s="18">
        <f t="shared" si="10"/>
        <v>1</v>
      </c>
      <c r="AH13" s="14">
        <f t="shared" si="11"/>
        <v>0</v>
      </c>
      <c r="AI13" s="73">
        <f t="shared" si="12"/>
        <v>0</v>
      </c>
      <c r="AJ13" s="44"/>
      <c r="AK13" s="16"/>
      <c r="AL13" s="137"/>
      <c r="AM13" s="17">
        <f t="shared" si="13"/>
        <v>1</v>
      </c>
      <c r="AN13" s="14">
        <f t="shared" si="14"/>
        <v>0</v>
      </c>
      <c r="AO13" s="15">
        <f t="shared" si="15"/>
        <v>0</v>
      </c>
      <c r="AP13" s="16"/>
      <c r="AQ13" s="16"/>
      <c r="AR13" s="138"/>
      <c r="AS13" s="18">
        <f t="shared" si="16"/>
        <v>1</v>
      </c>
      <c r="AT13" s="14">
        <f t="shared" si="17"/>
        <v>0</v>
      </c>
      <c r="AU13" s="15">
        <f t="shared" si="18"/>
        <v>0</v>
      </c>
      <c r="AV13" s="16"/>
      <c r="AW13" s="16"/>
      <c r="AX13" s="137"/>
      <c r="AY13" s="18">
        <f t="shared" si="19"/>
        <v>1</v>
      </c>
      <c r="AZ13" s="14">
        <f t="shared" si="20"/>
        <v>0</v>
      </c>
      <c r="BA13" s="15">
        <f t="shared" si="21"/>
        <v>0</v>
      </c>
      <c r="BB13" s="16"/>
      <c r="BC13" s="16"/>
      <c r="BD13" s="140"/>
      <c r="BE13" s="21">
        <f t="shared" si="22"/>
        <v>0</v>
      </c>
      <c r="BF13" s="141"/>
      <c r="BG13" s="22">
        <f t="shared" si="23"/>
        <v>4</v>
      </c>
      <c r="BH13" s="22">
        <f t="shared" si="24"/>
        <v>0</v>
      </c>
      <c r="BI13" s="23">
        <f t="shared" si="25"/>
        <v>0</v>
      </c>
      <c r="BK13" s="24"/>
      <c r="BM13" s="25">
        <f t="shared" si="26"/>
        <v>1</v>
      </c>
      <c r="BN13" s="26">
        <f t="shared" si="27"/>
        <v>0.25</v>
      </c>
      <c r="BO13" s="27">
        <f t="shared" si="28"/>
        <v>0</v>
      </c>
      <c r="BP13" s="26">
        <f t="shared" si="29"/>
        <v>0</v>
      </c>
      <c r="BQ13" s="28">
        <f t="shared" si="30"/>
        <v>0</v>
      </c>
      <c r="BR13" s="25">
        <f t="shared" si="31"/>
        <v>1</v>
      </c>
      <c r="BS13" s="26">
        <f t="shared" si="32"/>
        <v>0.25</v>
      </c>
      <c r="BT13" s="27">
        <f t="shared" si="33"/>
        <v>0</v>
      </c>
      <c r="BU13" s="26">
        <f t="shared" si="34"/>
        <v>0</v>
      </c>
      <c r="BV13" s="29">
        <f t="shared" si="35"/>
        <v>0</v>
      </c>
      <c r="BW13" s="25">
        <f t="shared" si="36"/>
        <v>1</v>
      </c>
      <c r="BX13" s="26">
        <f t="shared" si="37"/>
        <v>0.25</v>
      </c>
      <c r="BY13" s="27">
        <f t="shared" si="38"/>
        <v>0</v>
      </c>
      <c r="BZ13" s="26">
        <f t="shared" si="39"/>
        <v>0</v>
      </c>
      <c r="CA13" s="29">
        <f t="shared" si="40"/>
        <v>0</v>
      </c>
      <c r="CB13" s="25">
        <f t="shared" si="41"/>
        <v>1</v>
      </c>
      <c r="CC13" s="26">
        <f t="shared" si="42"/>
        <v>0.25</v>
      </c>
      <c r="CD13" s="27">
        <f t="shared" si="43"/>
        <v>0</v>
      </c>
      <c r="CE13" s="26">
        <f t="shared" si="44"/>
        <v>0</v>
      </c>
      <c r="CF13" s="29">
        <f t="shared" si="45"/>
        <v>0</v>
      </c>
      <c r="CG13" s="25">
        <f t="shared" si="46"/>
        <v>4</v>
      </c>
      <c r="CH13" s="26">
        <f t="shared" si="47"/>
        <v>1</v>
      </c>
      <c r="CI13" s="27">
        <f t="shared" si="48"/>
        <v>0</v>
      </c>
      <c r="CJ13" s="26">
        <f t="shared" si="49"/>
        <v>0</v>
      </c>
      <c r="CK13" s="29">
        <f t="shared" si="50"/>
        <v>0</v>
      </c>
      <c r="CL13" s="30"/>
      <c r="CM13" s="30"/>
      <c r="CN13" s="30"/>
      <c r="CO13" s="30"/>
    </row>
    <row r="14" spans="1:93" s="22" customFormat="1" ht="120" customHeight="1" x14ac:dyDescent="0.6">
      <c r="A14" s="14">
        <v>5</v>
      </c>
      <c r="B14" s="162"/>
      <c r="C14" s="163"/>
      <c r="D14" s="135" t="s">
        <v>55</v>
      </c>
      <c r="E14" s="136"/>
      <c r="F14" s="14" t="s">
        <v>5</v>
      </c>
      <c r="G14" s="40" t="s">
        <v>67</v>
      </c>
      <c r="H14" s="78" t="s">
        <v>58</v>
      </c>
      <c r="I14" s="36"/>
      <c r="J14" s="14"/>
      <c r="K14" s="14"/>
      <c r="L14" s="14"/>
      <c r="M14" s="82">
        <v>1</v>
      </c>
      <c r="N14" s="37"/>
      <c r="O14" s="36"/>
      <c r="P14" s="14"/>
      <c r="Q14" s="14"/>
      <c r="R14" s="14"/>
      <c r="S14" s="14"/>
      <c r="T14" s="38"/>
      <c r="U14" s="39"/>
      <c r="V14" s="14"/>
      <c r="W14" s="14"/>
      <c r="X14" s="14"/>
      <c r="Y14" s="14"/>
      <c r="Z14" s="40"/>
      <c r="AA14" s="39"/>
      <c r="AB14" s="14"/>
      <c r="AC14" s="14"/>
      <c r="AD14" s="14"/>
      <c r="AE14" s="14"/>
      <c r="AF14" s="40"/>
      <c r="AG14" s="18">
        <f t="shared" si="10"/>
        <v>1</v>
      </c>
      <c r="AH14" s="14">
        <f t="shared" si="11"/>
        <v>0</v>
      </c>
      <c r="AI14" s="73">
        <f t="shared" si="12"/>
        <v>0</v>
      </c>
      <c r="AJ14" s="44"/>
      <c r="AK14" s="16"/>
      <c r="AL14" s="137"/>
      <c r="AM14" s="17">
        <f t="shared" si="13"/>
        <v>0</v>
      </c>
      <c r="AN14" s="14">
        <f t="shared" si="14"/>
        <v>0</v>
      </c>
      <c r="AO14" s="15" t="e">
        <f t="shared" si="15"/>
        <v>#DIV/0!</v>
      </c>
      <c r="AP14" s="16"/>
      <c r="AQ14" s="16"/>
      <c r="AR14" s="138"/>
      <c r="AS14" s="18">
        <f t="shared" si="1"/>
        <v>0</v>
      </c>
      <c r="AT14" s="14">
        <f t="shared" si="1"/>
        <v>0</v>
      </c>
      <c r="AU14" s="15" t="e">
        <f t="shared" ref="AU14:AU17" si="51">AT14/AS14</f>
        <v>#DIV/0!</v>
      </c>
      <c r="AV14" s="16"/>
      <c r="AW14" s="16"/>
      <c r="AX14" s="137"/>
      <c r="AY14" s="18">
        <f t="shared" si="2"/>
        <v>0</v>
      </c>
      <c r="AZ14" s="14">
        <f t="shared" si="2"/>
        <v>0</v>
      </c>
      <c r="BA14" s="15" t="e">
        <f t="shared" ref="BA14:BA17" si="52">AZ14/AY14</f>
        <v>#DIV/0!</v>
      </c>
      <c r="BB14" s="16"/>
      <c r="BC14" s="16"/>
      <c r="BD14" s="140"/>
      <c r="BE14" s="21">
        <f t="shared" ref="BE14:BE17" si="53">BH14/BG14</f>
        <v>0</v>
      </c>
      <c r="BF14" s="142"/>
      <c r="BG14" s="22">
        <f t="shared" si="23"/>
        <v>1</v>
      </c>
      <c r="BH14" s="22">
        <f t="shared" si="24"/>
        <v>0</v>
      </c>
      <c r="BI14" s="23">
        <f t="shared" si="25"/>
        <v>0</v>
      </c>
      <c r="BM14" s="25">
        <f t="shared" ref="BM14:BM17" si="54">I14+K14+M14</f>
        <v>1</v>
      </c>
      <c r="BN14" s="26">
        <f t="shared" ref="BN14:BN17" si="55">BM14/BG14</f>
        <v>1</v>
      </c>
      <c r="BO14" s="27">
        <f t="shared" ref="BO14:BO17" si="56">J14+L14+N14</f>
        <v>0</v>
      </c>
      <c r="BP14" s="26">
        <f t="shared" ref="BP14:BP17" si="57">BO14/BG14</f>
        <v>0</v>
      </c>
      <c r="BQ14" s="28">
        <f t="shared" ref="BQ14:BQ17" si="58">BO14/BG14</f>
        <v>0</v>
      </c>
      <c r="BR14" s="25">
        <f t="shared" si="4"/>
        <v>0</v>
      </c>
      <c r="BS14" s="26">
        <f t="shared" ref="BS14:BS17" si="59">BR14/BG14</f>
        <v>0</v>
      </c>
      <c r="BT14" s="27">
        <f t="shared" si="5"/>
        <v>0</v>
      </c>
      <c r="BU14" s="26">
        <f t="shared" ref="BU14:BU17" si="60">BT14/BG14</f>
        <v>0</v>
      </c>
      <c r="BV14" s="29">
        <f t="shared" ref="BV14:BV17" si="61">(BO14+BT14)/BG14</f>
        <v>0</v>
      </c>
      <c r="BW14" s="25">
        <f t="shared" si="6"/>
        <v>0</v>
      </c>
      <c r="BX14" s="26">
        <f t="shared" ref="BX14:BX17" si="62">BW14/BG14</f>
        <v>0</v>
      </c>
      <c r="BY14" s="27">
        <f t="shared" si="7"/>
        <v>0</v>
      </c>
      <c r="BZ14" s="26">
        <f t="shared" ref="BZ14:BZ17" si="63">BY14/BG14</f>
        <v>0</v>
      </c>
      <c r="CA14" s="29">
        <f t="shared" ref="CA14:CA17" si="64">(BO14+BT14+BY14)/BG14</f>
        <v>0</v>
      </c>
      <c r="CB14" s="25">
        <f t="shared" si="8"/>
        <v>0</v>
      </c>
      <c r="CC14" s="26">
        <f t="shared" ref="CC14:CC17" si="65">CB14/BG14</f>
        <v>0</v>
      </c>
      <c r="CD14" s="27">
        <f t="shared" si="9"/>
        <v>0</v>
      </c>
      <c r="CE14" s="26">
        <f t="shared" ref="CE14:CE17" si="66">CD14/BG14</f>
        <v>0</v>
      </c>
      <c r="CF14" s="29">
        <f t="shared" ref="CF14:CF17" si="67">(BO14+BT14+BY14+CD14)/BG14</f>
        <v>0</v>
      </c>
      <c r="CG14" s="25">
        <f t="shared" ref="CG14:CG17" si="68">BM14+BR14+BW14+CB14</f>
        <v>1</v>
      </c>
      <c r="CH14" s="26">
        <f t="shared" ref="CH14:CH17" si="69">CG14/BG14</f>
        <v>1</v>
      </c>
      <c r="CI14" s="27">
        <f t="shared" ref="CI14:CI17" si="70">BO14+BT14+BY14+CD14</f>
        <v>0</v>
      </c>
      <c r="CJ14" s="26">
        <f t="shared" ref="CJ14:CJ17" si="71">CI14/CG14</f>
        <v>0</v>
      </c>
      <c r="CK14" s="29">
        <f t="shared" ref="CK14:CK17" si="72">(BO14+BT14+BY14+CD14)/BG14</f>
        <v>0</v>
      </c>
      <c r="CL14" s="30"/>
      <c r="CM14" s="30"/>
      <c r="CN14" s="30"/>
      <c r="CO14" s="30"/>
    </row>
    <row r="15" spans="1:93" s="22" customFormat="1" ht="120" customHeight="1" x14ac:dyDescent="0.6">
      <c r="A15" s="14">
        <v>6</v>
      </c>
      <c r="B15" s="162"/>
      <c r="C15" s="163"/>
      <c r="D15" s="135" t="s">
        <v>16</v>
      </c>
      <c r="E15" s="136"/>
      <c r="F15" s="14" t="s">
        <v>18</v>
      </c>
      <c r="G15" s="40" t="s">
        <v>68</v>
      </c>
      <c r="H15" s="78" t="s">
        <v>59</v>
      </c>
      <c r="I15" s="36"/>
      <c r="J15" s="14"/>
      <c r="K15" s="14"/>
      <c r="L15" s="14"/>
      <c r="M15" s="14"/>
      <c r="N15" s="41"/>
      <c r="O15" s="36"/>
      <c r="P15" s="14"/>
      <c r="Q15" s="14"/>
      <c r="R15" s="14"/>
      <c r="S15" s="82">
        <v>1</v>
      </c>
      <c r="T15" s="42"/>
      <c r="U15" s="39"/>
      <c r="V15" s="14"/>
      <c r="W15" s="14"/>
      <c r="X15" s="14"/>
      <c r="Y15" s="14"/>
      <c r="Z15" s="40"/>
      <c r="AA15" s="39"/>
      <c r="AB15" s="14"/>
      <c r="AC15" s="14"/>
      <c r="AD15" s="14"/>
      <c r="AE15" s="14"/>
      <c r="AF15" s="40"/>
      <c r="AG15" s="18">
        <f>I15+M15+K15</f>
        <v>0</v>
      </c>
      <c r="AH15" s="14">
        <f t="shared" si="11"/>
        <v>0</v>
      </c>
      <c r="AI15" s="73" t="e">
        <f t="shared" si="12"/>
        <v>#DIV/0!</v>
      </c>
      <c r="AJ15" s="44"/>
      <c r="AK15" s="16"/>
      <c r="AL15" s="137"/>
      <c r="AM15" s="17">
        <f t="shared" si="13"/>
        <v>1</v>
      </c>
      <c r="AN15" s="14">
        <f t="shared" si="14"/>
        <v>0</v>
      </c>
      <c r="AO15" s="15">
        <f t="shared" si="15"/>
        <v>0</v>
      </c>
      <c r="AP15" s="16"/>
      <c r="AQ15" s="16"/>
      <c r="AR15" s="138"/>
      <c r="AS15" s="18">
        <f t="shared" si="1"/>
        <v>0</v>
      </c>
      <c r="AT15" s="14">
        <f t="shared" si="1"/>
        <v>0</v>
      </c>
      <c r="AU15" s="15" t="e">
        <f t="shared" si="51"/>
        <v>#DIV/0!</v>
      </c>
      <c r="AV15" s="16"/>
      <c r="AW15" s="16"/>
      <c r="AX15" s="137"/>
      <c r="AY15" s="18">
        <f t="shared" si="2"/>
        <v>0</v>
      </c>
      <c r="AZ15" s="14">
        <f t="shared" si="2"/>
        <v>0</v>
      </c>
      <c r="BA15" s="15" t="e">
        <f t="shared" si="52"/>
        <v>#DIV/0!</v>
      </c>
      <c r="BB15" s="16"/>
      <c r="BC15" s="16"/>
      <c r="BD15" s="140"/>
      <c r="BE15" s="21">
        <f t="shared" si="53"/>
        <v>0</v>
      </c>
      <c r="BF15" s="142"/>
      <c r="BG15" s="22">
        <f t="shared" ref="BG15:BG17" si="73">I15+K15+M15+O15+Q15+S15+U15+W15+Y15+AA15+AC15+AE15</f>
        <v>1</v>
      </c>
      <c r="BH15" s="22">
        <f t="shared" si="3"/>
        <v>0</v>
      </c>
      <c r="BI15" s="23">
        <f t="shared" ref="BI15:BI17" si="74">BH15/BG15</f>
        <v>0</v>
      </c>
      <c r="BM15" s="25">
        <f t="shared" si="54"/>
        <v>0</v>
      </c>
      <c r="BN15" s="26">
        <f>BM15/BG15</f>
        <v>0</v>
      </c>
      <c r="BO15" s="27">
        <f t="shared" si="56"/>
        <v>0</v>
      </c>
      <c r="BP15" s="26">
        <f t="shared" si="57"/>
        <v>0</v>
      </c>
      <c r="BQ15" s="28">
        <f t="shared" si="58"/>
        <v>0</v>
      </c>
      <c r="BR15" s="25">
        <f t="shared" si="4"/>
        <v>1</v>
      </c>
      <c r="BS15" s="26">
        <f t="shared" si="59"/>
        <v>1</v>
      </c>
      <c r="BT15" s="27">
        <f t="shared" si="5"/>
        <v>0</v>
      </c>
      <c r="BU15" s="26">
        <f t="shared" si="60"/>
        <v>0</v>
      </c>
      <c r="BV15" s="29">
        <f t="shared" si="61"/>
        <v>0</v>
      </c>
      <c r="BW15" s="25">
        <f t="shared" si="6"/>
        <v>0</v>
      </c>
      <c r="BX15" s="26">
        <f t="shared" si="62"/>
        <v>0</v>
      </c>
      <c r="BY15" s="27">
        <f t="shared" si="7"/>
        <v>0</v>
      </c>
      <c r="BZ15" s="26">
        <f t="shared" si="63"/>
        <v>0</v>
      </c>
      <c r="CA15" s="29">
        <f t="shared" si="64"/>
        <v>0</v>
      </c>
      <c r="CB15" s="25">
        <f t="shared" si="8"/>
        <v>0</v>
      </c>
      <c r="CC15" s="26">
        <f t="shared" si="65"/>
        <v>0</v>
      </c>
      <c r="CD15" s="27">
        <f t="shared" si="9"/>
        <v>0</v>
      </c>
      <c r="CE15" s="26">
        <f t="shared" si="66"/>
        <v>0</v>
      </c>
      <c r="CF15" s="29">
        <f t="shared" si="67"/>
        <v>0</v>
      </c>
      <c r="CG15" s="25">
        <f t="shared" si="68"/>
        <v>1</v>
      </c>
      <c r="CH15" s="26">
        <f t="shared" si="69"/>
        <v>1</v>
      </c>
      <c r="CI15" s="27">
        <f t="shared" si="70"/>
        <v>0</v>
      </c>
      <c r="CJ15" s="26">
        <f t="shared" si="71"/>
        <v>0</v>
      </c>
      <c r="CK15" s="29">
        <f t="shared" si="72"/>
        <v>0</v>
      </c>
      <c r="CL15" s="30"/>
      <c r="CM15" s="30"/>
      <c r="CN15" s="30"/>
      <c r="CO15" s="30"/>
    </row>
    <row r="16" spans="1:93" s="22" customFormat="1" ht="120" customHeight="1" x14ac:dyDescent="0.6">
      <c r="A16" s="14">
        <v>7</v>
      </c>
      <c r="B16" s="162"/>
      <c r="C16" s="163"/>
      <c r="D16" s="135" t="s">
        <v>7</v>
      </c>
      <c r="E16" s="136"/>
      <c r="F16" s="14" t="s">
        <v>17</v>
      </c>
      <c r="G16" s="40" t="s">
        <v>69</v>
      </c>
      <c r="H16" s="78" t="s">
        <v>60</v>
      </c>
      <c r="I16" s="81">
        <v>1</v>
      </c>
      <c r="J16" s="8"/>
      <c r="K16" s="82">
        <v>1</v>
      </c>
      <c r="L16" s="8"/>
      <c r="M16" s="82">
        <v>1</v>
      </c>
      <c r="N16" s="32"/>
      <c r="O16" s="81">
        <v>1</v>
      </c>
      <c r="P16" s="8"/>
      <c r="Q16" s="82">
        <v>1</v>
      </c>
      <c r="R16" s="8"/>
      <c r="S16" s="82">
        <v>1</v>
      </c>
      <c r="T16" s="32"/>
      <c r="U16" s="81">
        <v>1</v>
      </c>
      <c r="V16" s="8"/>
      <c r="W16" s="82">
        <v>1</v>
      </c>
      <c r="X16" s="8"/>
      <c r="Y16" s="82">
        <v>1</v>
      </c>
      <c r="Z16" s="32"/>
      <c r="AA16" s="81">
        <v>1</v>
      </c>
      <c r="AB16" s="8"/>
      <c r="AC16" s="82">
        <v>1</v>
      </c>
      <c r="AD16" s="8"/>
      <c r="AE16" s="82">
        <v>1</v>
      </c>
      <c r="AF16" s="32"/>
      <c r="AG16" s="18">
        <f t="shared" si="10"/>
        <v>3</v>
      </c>
      <c r="AH16" s="14">
        <f t="shared" si="11"/>
        <v>0</v>
      </c>
      <c r="AI16" s="73">
        <f t="shared" si="12"/>
        <v>0</v>
      </c>
      <c r="AJ16" s="44"/>
      <c r="AK16" s="16"/>
      <c r="AL16" s="137"/>
      <c r="AM16" s="17">
        <f t="shared" si="13"/>
        <v>3</v>
      </c>
      <c r="AN16" s="14">
        <f t="shared" si="14"/>
        <v>0</v>
      </c>
      <c r="AO16" s="15">
        <f t="shared" si="15"/>
        <v>0</v>
      </c>
      <c r="AP16" s="16"/>
      <c r="AQ16" s="16"/>
      <c r="AR16" s="138"/>
      <c r="AS16" s="18">
        <f t="shared" si="1"/>
        <v>3</v>
      </c>
      <c r="AT16" s="14">
        <f t="shared" si="1"/>
        <v>0</v>
      </c>
      <c r="AU16" s="15">
        <f t="shared" si="51"/>
        <v>0</v>
      </c>
      <c r="AV16" s="16"/>
      <c r="AW16" s="16"/>
      <c r="AX16" s="137"/>
      <c r="AY16" s="18">
        <f t="shared" si="2"/>
        <v>3</v>
      </c>
      <c r="AZ16" s="14">
        <f t="shared" si="2"/>
        <v>0</v>
      </c>
      <c r="BA16" s="15">
        <f t="shared" si="52"/>
        <v>0</v>
      </c>
      <c r="BB16" s="16"/>
      <c r="BC16" s="16"/>
      <c r="BD16" s="137"/>
      <c r="BE16" s="21">
        <f t="shared" si="53"/>
        <v>0</v>
      </c>
      <c r="BF16" s="143"/>
      <c r="BG16" s="22">
        <f t="shared" si="73"/>
        <v>12</v>
      </c>
      <c r="BH16" s="22">
        <f t="shared" si="3"/>
        <v>0</v>
      </c>
      <c r="BI16" s="23">
        <f t="shared" si="74"/>
        <v>0</v>
      </c>
      <c r="BM16" s="25">
        <f t="shared" si="54"/>
        <v>3</v>
      </c>
      <c r="BN16" s="26">
        <f t="shared" si="55"/>
        <v>0.25</v>
      </c>
      <c r="BO16" s="27">
        <f t="shared" si="56"/>
        <v>0</v>
      </c>
      <c r="BP16" s="26">
        <f t="shared" si="57"/>
        <v>0</v>
      </c>
      <c r="BQ16" s="28">
        <f t="shared" si="58"/>
        <v>0</v>
      </c>
      <c r="BR16" s="25">
        <f t="shared" si="4"/>
        <v>3</v>
      </c>
      <c r="BS16" s="26">
        <f t="shared" si="59"/>
        <v>0.25</v>
      </c>
      <c r="BT16" s="27">
        <f t="shared" si="5"/>
        <v>0</v>
      </c>
      <c r="BU16" s="26">
        <f t="shared" si="60"/>
        <v>0</v>
      </c>
      <c r="BV16" s="29">
        <f t="shared" si="61"/>
        <v>0</v>
      </c>
      <c r="BW16" s="25">
        <f t="shared" si="6"/>
        <v>3</v>
      </c>
      <c r="BX16" s="26">
        <f t="shared" si="62"/>
        <v>0.25</v>
      </c>
      <c r="BY16" s="27">
        <f t="shared" si="7"/>
        <v>0</v>
      </c>
      <c r="BZ16" s="26">
        <f t="shared" si="63"/>
        <v>0</v>
      </c>
      <c r="CA16" s="29">
        <f t="shared" si="64"/>
        <v>0</v>
      </c>
      <c r="CB16" s="25">
        <f t="shared" si="8"/>
        <v>3</v>
      </c>
      <c r="CC16" s="26">
        <f t="shared" si="65"/>
        <v>0.25</v>
      </c>
      <c r="CD16" s="27">
        <f t="shared" si="9"/>
        <v>0</v>
      </c>
      <c r="CE16" s="26">
        <f t="shared" si="66"/>
        <v>0</v>
      </c>
      <c r="CF16" s="29">
        <f t="shared" si="67"/>
        <v>0</v>
      </c>
      <c r="CG16" s="25">
        <f t="shared" si="68"/>
        <v>12</v>
      </c>
      <c r="CH16" s="26">
        <f t="shared" si="69"/>
        <v>1</v>
      </c>
      <c r="CI16" s="27">
        <f t="shared" si="70"/>
        <v>0</v>
      </c>
      <c r="CJ16" s="26">
        <f t="shared" si="71"/>
        <v>0</v>
      </c>
      <c r="CK16" s="29">
        <f t="shared" si="72"/>
        <v>0</v>
      </c>
      <c r="CL16" s="30"/>
      <c r="CM16" s="30"/>
      <c r="CN16" s="30"/>
      <c r="CO16" s="30"/>
    </row>
    <row r="17" spans="1:93" s="22" customFormat="1" ht="120" customHeight="1" x14ac:dyDescent="0.6">
      <c r="A17" s="14">
        <v>8</v>
      </c>
      <c r="B17" s="164"/>
      <c r="C17" s="165"/>
      <c r="D17" s="135" t="s">
        <v>8</v>
      </c>
      <c r="E17" s="136"/>
      <c r="F17" s="14" t="s">
        <v>19</v>
      </c>
      <c r="G17" s="40" t="s">
        <v>70</v>
      </c>
      <c r="H17" s="78" t="s">
        <v>61</v>
      </c>
      <c r="I17" s="44"/>
      <c r="J17" s="16"/>
      <c r="K17" s="16"/>
      <c r="L17" s="16"/>
      <c r="M17" s="14"/>
      <c r="N17" s="41"/>
      <c r="O17" s="36"/>
      <c r="P17" s="14"/>
      <c r="Q17" s="14"/>
      <c r="R17" s="14"/>
      <c r="S17" s="82">
        <v>1</v>
      </c>
      <c r="T17" s="42"/>
      <c r="U17" s="39"/>
      <c r="V17" s="14"/>
      <c r="W17" s="14"/>
      <c r="X17" s="14"/>
      <c r="Y17" s="14"/>
      <c r="Z17" s="40"/>
      <c r="AA17" s="39"/>
      <c r="AB17" s="14"/>
      <c r="AC17" s="14"/>
      <c r="AD17" s="14"/>
      <c r="AE17" s="82">
        <v>1</v>
      </c>
      <c r="AF17" s="40"/>
      <c r="AG17" s="18">
        <f t="shared" si="10"/>
        <v>0</v>
      </c>
      <c r="AH17" s="14">
        <f t="shared" si="11"/>
        <v>0</v>
      </c>
      <c r="AI17" s="73" t="e">
        <f t="shared" si="12"/>
        <v>#DIV/0!</v>
      </c>
      <c r="AJ17" s="72"/>
      <c r="AK17" s="16"/>
      <c r="AL17" s="137"/>
      <c r="AM17" s="17">
        <f t="shared" si="13"/>
        <v>1</v>
      </c>
      <c r="AN17" s="14">
        <f t="shared" si="14"/>
        <v>0</v>
      </c>
      <c r="AO17" s="15">
        <f t="shared" si="15"/>
        <v>0</v>
      </c>
      <c r="AP17" s="45"/>
      <c r="AQ17" s="16"/>
      <c r="AR17" s="138"/>
      <c r="AS17" s="18">
        <f t="shared" si="1"/>
        <v>0</v>
      </c>
      <c r="AT17" s="14">
        <f t="shared" si="1"/>
        <v>0</v>
      </c>
      <c r="AU17" s="15" t="e">
        <f t="shared" si="51"/>
        <v>#DIV/0!</v>
      </c>
      <c r="AV17" s="16"/>
      <c r="AW17" s="16"/>
      <c r="AX17" s="137"/>
      <c r="AY17" s="18">
        <f t="shared" si="2"/>
        <v>1</v>
      </c>
      <c r="AZ17" s="14">
        <f t="shared" si="2"/>
        <v>0</v>
      </c>
      <c r="BA17" s="15">
        <f t="shared" si="52"/>
        <v>0</v>
      </c>
      <c r="BB17" s="16"/>
      <c r="BC17" s="16"/>
      <c r="BD17" s="137"/>
      <c r="BE17" s="21">
        <f t="shared" si="53"/>
        <v>0</v>
      </c>
      <c r="BF17" s="143"/>
      <c r="BG17" s="22">
        <f t="shared" si="73"/>
        <v>2</v>
      </c>
      <c r="BH17" s="22">
        <f t="shared" si="3"/>
        <v>0</v>
      </c>
      <c r="BI17" s="23">
        <f t="shared" si="74"/>
        <v>0</v>
      </c>
      <c r="BM17" s="25">
        <f t="shared" si="54"/>
        <v>0</v>
      </c>
      <c r="BN17" s="26">
        <f t="shared" si="55"/>
        <v>0</v>
      </c>
      <c r="BO17" s="27">
        <f t="shared" si="56"/>
        <v>0</v>
      </c>
      <c r="BP17" s="26">
        <f t="shared" si="57"/>
        <v>0</v>
      </c>
      <c r="BQ17" s="28">
        <f t="shared" si="58"/>
        <v>0</v>
      </c>
      <c r="BR17" s="25">
        <f t="shared" si="4"/>
        <v>1</v>
      </c>
      <c r="BS17" s="26">
        <f t="shared" si="59"/>
        <v>0.5</v>
      </c>
      <c r="BT17" s="27">
        <f t="shared" si="5"/>
        <v>0</v>
      </c>
      <c r="BU17" s="26">
        <f t="shared" si="60"/>
        <v>0</v>
      </c>
      <c r="BV17" s="29">
        <f t="shared" si="61"/>
        <v>0</v>
      </c>
      <c r="BW17" s="25">
        <f t="shared" si="6"/>
        <v>0</v>
      </c>
      <c r="BX17" s="26">
        <f t="shared" si="62"/>
        <v>0</v>
      </c>
      <c r="BY17" s="27">
        <f t="shared" si="7"/>
        <v>0</v>
      </c>
      <c r="BZ17" s="26">
        <f t="shared" si="63"/>
        <v>0</v>
      </c>
      <c r="CA17" s="29">
        <f t="shared" si="64"/>
        <v>0</v>
      </c>
      <c r="CB17" s="25">
        <f t="shared" si="8"/>
        <v>1</v>
      </c>
      <c r="CC17" s="26">
        <f t="shared" si="65"/>
        <v>0.5</v>
      </c>
      <c r="CD17" s="27">
        <f t="shared" si="9"/>
        <v>0</v>
      </c>
      <c r="CE17" s="26">
        <f t="shared" si="66"/>
        <v>0</v>
      </c>
      <c r="CF17" s="29">
        <f t="shared" si="67"/>
        <v>0</v>
      </c>
      <c r="CG17" s="25">
        <f t="shared" si="68"/>
        <v>2</v>
      </c>
      <c r="CH17" s="26">
        <f t="shared" si="69"/>
        <v>1</v>
      </c>
      <c r="CI17" s="27">
        <f t="shared" si="70"/>
        <v>0</v>
      </c>
      <c r="CJ17" s="26">
        <f t="shared" si="71"/>
        <v>0</v>
      </c>
      <c r="CK17" s="29">
        <f t="shared" si="72"/>
        <v>0</v>
      </c>
      <c r="CL17" s="30"/>
      <c r="CM17" s="30"/>
      <c r="CN17" s="30"/>
      <c r="CO17" s="30"/>
    </row>
    <row r="18" spans="1:93" ht="21" x14ac:dyDescent="0.5">
      <c r="I18" s="1"/>
      <c r="J18" s="1"/>
      <c r="K18" s="1"/>
      <c r="L18" s="1"/>
      <c r="M18" s="1"/>
      <c r="N18" s="1"/>
      <c r="AL18" s="5"/>
      <c r="BI18" s="6"/>
    </row>
    <row r="19" spans="1:93" ht="21" x14ac:dyDescent="0.5">
      <c r="AL19" s="5"/>
      <c r="BI19" s="6"/>
    </row>
    <row r="20" spans="1:93" x14ac:dyDescent="0.3">
      <c r="AL20" s="5"/>
    </row>
    <row r="21" spans="1:93" s="75" customFormat="1" ht="40" customHeight="1" x14ac:dyDescent="0.65">
      <c r="A21" s="159" t="s">
        <v>22</v>
      </c>
      <c r="B21" s="159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L21" s="84"/>
      <c r="BG21" s="85">
        <f>SUM(BG10:BG20)</f>
        <v>45</v>
      </c>
      <c r="BH21" s="85">
        <f>SUM(BH10:BH20)</f>
        <v>0</v>
      </c>
      <c r="BI21" s="86">
        <f>AVERAGE(BI10:BI17)</f>
        <v>0</v>
      </c>
      <c r="BN21" s="86">
        <f>AVERAGE(BN10:BN17)</f>
        <v>0.25</v>
      </c>
      <c r="BP21" s="86">
        <f>AVERAGE(BP10:BP17)</f>
        <v>0</v>
      </c>
      <c r="BQ21" s="86">
        <f>AVERAGE(BQ10:BQ17)</f>
        <v>0</v>
      </c>
      <c r="BS21" s="86">
        <f>AVERAGE(BS10:BS17)</f>
        <v>0.4375</v>
      </c>
      <c r="BU21" s="86">
        <f>AVERAGE(BU10:BU17)</f>
        <v>0</v>
      </c>
      <c r="BV21" s="86">
        <f>AVERAGE(BV10:BV17)</f>
        <v>0</v>
      </c>
      <c r="BX21" s="86">
        <f>AVERAGE(BX10:BX17)</f>
        <v>0.125</v>
      </c>
      <c r="BZ21" s="86">
        <f>AVERAGE(BZ10:BZ17)</f>
        <v>0</v>
      </c>
      <c r="CA21" s="86">
        <f>AVERAGE(CA10:CA17)</f>
        <v>0</v>
      </c>
      <c r="CC21" s="86">
        <f>AVERAGE(CC10:CC17)</f>
        <v>0.1875</v>
      </c>
      <c r="CE21" s="86">
        <f>AVERAGE(CE10:CE17)</f>
        <v>0</v>
      </c>
      <c r="CF21" s="86">
        <f>AVERAGE(CF10:CF17)</f>
        <v>0</v>
      </c>
      <c r="CH21" s="86">
        <f>AVERAGE(CH10:CH17)</f>
        <v>1</v>
      </c>
      <c r="CJ21" s="86">
        <f>AVERAGE(CJ10:CJ17)</f>
        <v>0</v>
      </c>
      <c r="CK21" s="86">
        <f>AVERAGE(CK10:CK17)</f>
        <v>0</v>
      </c>
    </row>
    <row r="22" spans="1:93" ht="40" customHeight="1" x14ac:dyDescent="0.55000000000000004">
      <c r="A22" s="43"/>
      <c r="B22" s="43"/>
      <c r="C22" s="43"/>
      <c r="D22" s="43"/>
      <c r="E22" s="43"/>
      <c r="F22" s="43"/>
      <c r="G22" s="4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L22" s="5"/>
    </row>
    <row r="23" spans="1:93" ht="40" customHeight="1" x14ac:dyDescent="0.55000000000000004">
      <c r="A23" s="63" t="s">
        <v>45</v>
      </c>
      <c r="B23" s="63" t="s">
        <v>28</v>
      </c>
      <c r="C23" s="64" t="s">
        <v>46</v>
      </c>
      <c r="D23" s="64" t="s">
        <v>47</v>
      </c>
      <c r="E23" s="64" t="s">
        <v>48</v>
      </c>
      <c r="F23" s="43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93" ht="50" customHeight="1" x14ac:dyDescent="0.55000000000000004">
      <c r="A24" s="65">
        <v>1</v>
      </c>
      <c r="B24" s="66" t="str">
        <f>D10</f>
        <v>Implementación de la Estrategia de Participación Ciudadana.</v>
      </c>
      <c r="C24" s="67">
        <f>BN10</f>
        <v>0</v>
      </c>
      <c r="D24" s="67">
        <f>BP10</f>
        <v>0</v>
      </c>
      <c r="E24" s="67">
        <f>BQ10</f>
        <v>0</v>
      </c>
      <c r="F24" s="43"/>
      <c r="G24" s="4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93" ht="50" customHeight="1" x14ac:dyDescent="0.55000000000000004">
      <c r="A25" s="65">
        <v>2</v>
      </c>
      <c r="B25" s="66" t="str">
        <f t="shared" ref="B25:B31" si="75">D11</f>
        <v>Publicación de documentos en página web institucional para participación de la comunidad en general.</v>
      </c>
      <c r="C25" s="67">
        <f t="shared" ref="C25:C31" si="76">BN11</f>
        <v>0.25</v>
      </c>
      <c r="D25" s="67">
        <f t="shared" ref="D25:E25" si="77">BP11</f>
        <v>0</v>
      </c>
      <c r="E25" s="67">
        <f t="shared" si="77"/>
        <v>0</v>
      </c>
      <c r="F25" s="43"/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93" ht="50" customHeight="1" x14ac:dyDescent="0.55000000000000004">
      <c r="A26" s="65">
        <v>3</v>
      </c>
      <c r="B26" s="66" t="str">
        <f t="shared" si="75"/>
        <v>Visitas técnicas en barrios de la ciudad para análisis y gestión de proyectos de seguridad vial.</v>
      </c>
      <c r="C26" s="67">
        <f t="shared" si="76"/>
        <v>0.25</v>
      </c>
      <c r="D26" s="67">
        <f t="shared" ref="D26:E26" si="78">BP12</f>
        <v>0</v>
      </c>
      <c r="E26" s="67">
        <f t="shared" si="78"/>
        <v>0</v>
      </c>
      <c r="F26" s="43"/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93" ht="50" customHeight="1" x14ac:dyDescent="0.55000000000000004">
      <c r="A27" s="65">
        <v>4</v>
      </c>
      <c r="B27" s="66" t="str">
        <f t="shared" si="75"/>
        <v>Visitas a Concesionarios de la ciudad para presentar oferta institucional de servicios y recoger opiniones para el mejoramiento de servicios de la ITTB.</v>
      </c>
      <c r="C27" s="67">
        <f t="shared" si="76"/>
        <v>0.25</v>
      </c>
      <c r="D27" s="67">
        <f t="shared" ref="D27:E27" si="79">BP13</f>
        <v>0</v>
      </c>
      <c r="E27" s="67">
        <f t="shared" si="79"/>
        <v>0</v>
      </c>
      <c r="F27" s="43"/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93" ht="50" customHeight="1" x14ac:dyDescent="0.55000000000000004">
      <c r="A28" s="65">
        <v>5</v>
      </c>
      <c r="B28" s="66" t="str">
        <f t="shared" si="75"/>
        <v>Actualización y socialización de matriz de  grupos de interés.</v>
      </c>
      <c r="C28" s="67">
        <f t="shared" si="76"/>
        <v>1</v>
      </c>
      <c r="D28" s="67">
        <f t="shared" ref="D28:E28" si="80">BP14</f>
        <v>0</v>
      </c>
      <c r="E28" s="67">
        <f t="shared" si="80"/>
        <v>0</v>
      </c>
      <c r="F28" s="43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93" ht="50" customHeight="1" x14ac:dyDescent="0.55000000000000004">
      <c r="A29" s="65">
        <v>6</v>
      </c>
      <c r="B29" s="66" t="str">
        <f t="shared" si="75"/>
        <v>Socializar protocolos de servicio al ciudadano y atención de los canales de comunicación institucionales</v>
      </c>
      <c r="C29" s="67">
        <f t="shared" si="76"/>
        <v>0</v>
      </c>
      <c r="D29" s="67">
        <f t="shared" ref="D29:E29" si="81">BP15</f>
        <v>0</v>
      </c>
      <c r="E29" s="67">
        <f t="shared" si="81"/>
        <v>0</v>
      </c>
      <c r="F29" s="43"/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93" ht="50" customHeight="1" x14ac:dyDescent="0.55000000000000004">
      <c r="A30" s="65">
        <v>7</v>
      </c>
      <c r="B30" s="66" t="str">
        <f t="shared" si="75"/>
        <v>Socialización de campañas informativas indicando los canales de comunicación establecidos por la  ITTB para la interacción con los grupos de interés institucionales.</v>
      </c>
      <c r="C30" s="67">
        <f t="shared" si="76"/>
        <v>0.25</v>
      </c>
      <c r="D30" s="67">
        <f t="shared" ref="D30:E30" si="82">BP16</f>
        <v>0</v>
      </c>
      <c r="E30" s="67">
        <f t="shared" si="82"/>
        <v>0</v>
      </c>
      <c r="F30" s="43"/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93" ht="50" customHeight="1" x14ac:dyDescent="0.55000000000000004">
      <c r="A31" s="65">
        <v>8</v>
      </c>
      <c r="B31" s="66" t="str">
        <f t="shared" si="75"/>
        <v>Aplicación de encuestas de percepción sobre las  oportunidades de mejora de los trámites de la ITTB</v>
      </c>
      <c r="C31" s="67">
        <f t="shared" si="76"/>
        <v>0</v>
      </c>
      <c r="D31" s="67">
        <f t="shared" ref="D31:E31" si="83">BP17</f>
        <v>0</v>
      </c>
      <c r="E31" s="67">
        <f t="shared" si="83"/>
        <v>0</v>
      </c>
      <c r="F31" s="43"/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93" ht="40" customHeight="1" x14ac:dyDescent="0.55000000000000004">
      <c r="A32" s="158" t="s">
        <v>36</v>
      </c>
      <c r="B32" s="158"/>
      <c r="C32" s="68">
        <f>+AVERAGE(C24:C31)</f>
        <v>0.25</v>
      </c>
      <c r="D32" s="68">
        <f>+AVERAGE(D24:D31)</f>
        <v>0</v>
      </c>
      <c r="E32" s="68">
        <f>+AVERAGE(E24:E31)</f>
        <v>0</v>
      </c>
      <c r="F32" s="43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1" ht="40" customHeight="1" x14ac:dyDescent="0.55000000000000004">
      <c r="A33" s="43"/>
      <c r="B33" s="43"/>
      <c r="C33" s="43"/>
      <c r="D33" s="43"/>
      <c r="E33" s="43"/>
      <c r="F33" s="43"/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1" ht="40" customHeight="1" x14ac:dyDescent="0.55000000000000004">
      <c r="A34" s="43"/>
      <c r="B34" s="43"/>
      <c r="C34" s="43"/>
      <c r="D34" s="43"/>
      <c r="E34" s="43"/>
      <c r="F34" s="43"/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1" ht="40" customHeight="1" x14ac:dyDescent="0.55000000000000004">
      <c r="A35" s="43"/>
      <c r="B35" s="43"/>
      <c r="C35" s="43"/>
      <c r="D35" s="43"/>
      <c r="E35" s="43"/>
      <c r="F35" s="43"/>
    </row>
    <row r="36" spans="1:51" ht="40" customHeight="1" x14ac:dyDescent="0.55000000000000004">
      <c r="A36" s="43"/>
      <c r="B36" s="43"/>
      <c r="C36" s="43"/>
      <c r="D36" s="43"/>
      <c r="E36" s="43"/>
      <c r="F36" s="43"/>
    </row>
    <row r="37" spans="1:51" ht="40" customHeight="1" x14ac:dyDescent="0.55000000000000004">
      <c r="A37" s="43"/>
      <c r="B37" s="43"/>
      <c r="C37" s="43"/>
      <c r="D37" s="43"/>
      <c r="E37" s="43"/>
      <c r="F37" s="43"/>
    </row>
    <row r="38" spans="1:51" ht="40" customHeight="1" x14ac:dyDescent="0.55000000000000004">
      <c r="A38" s="43"/>
      <c r="B38" s="43"/>
      <c r="C38" s="43"/>
      <c r="D38" s="43"/>
      <c r="E38" s="43"/>
      <c r="F38" s="43"/>
      <c r="AL38" s="5"/>
    </row>
    <row r="39" spans="1:51" ht="40" customHeight="1" x14ac:dyDescent="0.55000000000000004">
      <c r="A39" s="43"/>
      <c r="B39" s="43"/>
      <c r="C39" s="43"/>
      <c r="D39" s="43"/>
      <c r="E39" s="43"/>
      <c r="F39" s="43"/>
      <c r="AL39" s="5"/>
    </row>
    <row r="40" spans="1:51" ht="40" customHeight="1" x14ac:dyDescent="0.55000000000000004">
      <c r="A40" s="157" t="s">
        <v>23</v>
      </c>
      <c r="B40" s="157"/>
      <c r="C40" s="43"/>
      <c r="D40" s="43"/>
      <c r="E40" s="43"/>
      <c r="F40" s="43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L40" s="5"/>
    </row>
    <row r="41" spans="1:51" ht="40" customHeight="1" x14ac:dyDescent="0.55000000000000004">
      <c r="A41" s="43"/>
      <c r="B41" s="43"/>
      <c r="C41" s="43"/>
      <c r="D41" s="43"/>
      <c r="E41" s="43"/>
      <c r="F41" s="43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L41" s="5"/>
    </row>
    <row r="42" spans="1:51" ht="40" customHeight="1" x14ac:dyDescent="0.55000000000000004">
      <c r="A42" s="63" t="s">
        <v>45</v>
      </c>
      <c r="B42" s="63" t="s">
        <v>28</v>
      </c>
      <c r="C42" s="64" t="s">
        <v>46</v>
      </c>
      <c r="D42" s="64" t="s">
        <v>47</v>
      </c>
      <c r="E42" s="64" t="s">
        <v>48</v>
      </c>
      <c r="F42" s="43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50" customHeight="1" x14ac:dyDescent="0.55000000000000004">
      <c r="A43" s="65">
        <v>1</v>
      </c>
      <c r="B43" s="69" t="str">
        <f>D10</f>
        <v>Implementación de la Estrategia de Participación Ciudadana.</v>
      </c>
      <c r="C43" s="67">
        <f>BS10</f>
        <v>1</v>
      </c>
      <c r="D43" s="67">
        <f>BU10</f>
        <v>0</v>
      </c>
      <c r="E43" s="67">
        <f>$BV10</f>
        <v>0</v>
      </c>
      <c r="F43" s="43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50" customHeight="1" x14ac:dyDescent="0.55000000000000004">
      <c r="A44" s="65">
        <v>2</v>
      </c>
      <c r="B44" s="69" t="str">
        <f t="shared" ref="B44:B50" si="84">D11</f>
        <v>Publicación de documentos en página web institucional para participación de la comunidad en general.</v>
      </c>
      <c r="C44" s="67">
        <f t="shared" ref="C44:C50" si="85">BS11</f>
        <v>0.25</v>
      </c>
      <c r="D44" s="67">
        <f t="shared" ref="D44:D50" si="86">BU11</f>
        <v>0</v>
      </c>
      <c r="E44" s="67">
        <f t="shared" ref="E44:E50" si="87">$BV11</f>
        <v>0</v>
      </c>
      <c r="F44" s="43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50" customHeight="1" x14ac:dyDescent="0.55000000000000004">
      <c r="A45" s="65">
        <v>3</v>
      </c>
      <c r="B45" s="69" t="str">
        <f t="shared" si="84"/>
        <v>Visitas técnicas en barrios de la ciudad para análisis y gestión de proyectos de seguridad vial.</v>
      </c>
      <c r="C45" s="67">
        <f t="shared" si="85"/>
        <v>0.25</v>
      </c>
      <c r="D45" s="67">
        <f t="shared" si="86"/>
        <v>0</v>
      </c>
      <c r="E45" s="67">
        <f t="shared" si="87"/>
        <v>0</v>
      </c>
      <c r="F45" s="43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50" customHeight="1" x14ac:dyDescent="0.55000000000000004">
      <c r="A46" s="65">
        <v>4</v>
      </c>
      <c r="B46" s="69" t="str">
        <f t="shared" si="84"/>
        <v>Visitas a Concesionarios de la ciudad para presentar oferta institucional de servicios y recoger opiniones para el mejoramiento de servicios de la ITTB.</v>
      </c>
      <c r="C46" s="67">
        <f t="shared" si="85"/>
        <v>0.25</v>
      </c>
      <c r="D46" s="67">
        <f t="shared" si="86"/>
        <v>0</v>
      </c>
      <c r="E46" s="67">
        <f t="shared" si="87"/>
        <v>0</v>
      </c>
      <c r="F46" s="43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50" customHeight="1" x14ac:dyDescent="0.55000000000000004">
      <c r="A47" s="65">
        <v>5</v>
      </c>
      <c r="B47" s="69" t="str">
        <f t="shared" si="84"/>
        <v>Actualización y socialización de matriz de  grupos de interés.</v>
      </c>
      <c r="C47" s="67">
        <f t="shared" si="85"/>
        <v>0</v>
      </c>
      <c r="D47" s="67">
        <f t="shared" si="86"/>
        <v>0</v>
      </c>
      <c r="E47" s="67">
        <f t="shared" si="87"/>
        <v>0</v>
      </c>
      <c r="F47" s="43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50" customHeight="1" x14ac:dyDescent="0.55000000000000004">
      <c r="A48" s="65">
        <v>6</v>
      </c>
      <c r="B48" s="69" t="str">
        <f t="shared" si="84"/>
        <v>Socializar protocolos de servicio al ciudadano y atención de los canales de comunicación institucionales</v>
      </c>
      <c r="C48" s="67">
        <f t="shared" si="85"/>
        <v>1</v>
      </c>
      <c r="D48" s="67">
        <f t="shared" si="86"/>
        <v>0</v>
      </c>
      <c r="E48" s="67">
        <f t="shared" si="87"/>
        <v>0</v>
      </c>
      <c r="F48" s="43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50" customHeight="1" x14ac:dyDescent="0.55000000000000004">
      <c r="A49" s="65">
        <v>7</v>
      </c>
      <c r="B49" s="69" t="str">
        <f t="shared" si="84"/>
        <v>Socialización de campañas informativas indicando los canales de comunicación establecidos por la  ITTB para la interacción con los grupos de interés institucionales.</v>
      </c>
      <c r="C49" s="67">
        <f t="shared" si="85"/>
        <v>0.25</v>
      </c>
      <c r="D49" s="67">
        <f t="shared" si="86"/>
        <v>0</v>
      </c>
      <c r="E49" s="67">
        <f t="shared" si="87"/>
        <v>0</v>
      </c>
      <c r="F49" s="43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50" customHeight="1" x14ac:dyDescent="0.55000000000000004">
      <c r="A50" s="65">
        <v>8</v>
      </c>
      <c r="B50" s="69" t="str">
        <f t="shared" si="84"/>
        <v>Aplicación de encuestas de percepción sobre las  oportunidades de mejora de los trámites de la ITTB</v>
      </c>
      <c r="C50" s="67">
        <f t="shared" si="85"/>
        <v>0.5</v>
      </c>
      <c r="D50" s="67">
        <f t="shared" si="86"/>
        <v>0</v>
      </c>
      <c r="E50" s="67">
        <f t="shared" si="87"/>
        <v>0</v>
      </c>
      <c r="F50" s="43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40" customHeight="1" x14ac:dyDescent="0.55000000000000004">
      <c r="A51" s="158" t="s">
        <v>36</v>
      </c>
      <c r="B51" s="158"/>
      <c r="C51" s="68">
        <f>+AVERAGE(C43:C50)</f>
        <v>0.4375</v>
      </c>
      <c r="D51" s="68">
        <f>+AVERAGE(D43:D50)</f>
        <v>0</v>
      </c>
      <c r="E51" s="68">
        <f>+AVERAGE(E43:E50)</f>
        <v>0</v>
      </c>
      <c r="F51" s="43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51" ht="40" customHeight="1" x14ac:dyDescent="0.55000000000000004">
      <c r="A52" s="43"/>
      <c r="B52" s="43"/>
      <c r="C52" s="7"/>
      <c r="D52" s="43"/>
      <c r="E52" s="43"/>
      <c r="F52" s="43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51" ht="40" customHeight="1" x14ac:dyDescent="0.55000000000000004">
      <c r="A53" s="43"/>
      <c r="B53" s="43"/>
      <c r="C53" s="43"/>
      <c r="D53" s="7"/>
      <c r="E53" s="43"/>
      <c r="F53" s="43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51" ht="40" customHeight="1" x14ac:dyDescent="0.55000000000000004">
      <c r="A54" s="43"/>
      <c r="B54" s="43"/>
      <c r="C54" s="43"/>
      <c r="D54" s="43"/>
      <c r="E54" s="43"/>
      <c r="F54" s="43"/>
    </row>
    <row r="55" spans="1:51" ht="40" customHeight="1" x14ac:dyDescent="0.55000000000000004">
      <c r="A55" s="43"/>
      <c r="B55" s="43"/>
      <c r="C55" s="43"/>
      <c r="D55" s="43"/>
      <c r="E55" s="43"/>
      <c r="F55" s="43"/>
    </row>
    <row r="56" spans="1:51" ht="40" customHeight="1" x14ac:dyDescent="0.55000000000000004">
      <c r="A56" s="43"/>
      <c r="B56" s="43"/>
      <c r="C56" s="43"/>
      <c r="D56" s="43"/>
      <c r="E56" s="43"/>
      <c r="F56" s="43"/>
    </row>
    <row r="57" spans="1:51" ht="40" customHeight="1" x14ac:dyDescent="0.55000000000000004">
      <c r="A57" s="43"/>
      <c r="B57" s="43"/>
      <c r="C57" s="43"/>
      <c r="D57" s="43"/>
      <c r="E57" s="43"/>
      <c r="F57" s="43"/>
      <c r="AL57" s="5"/>
    </row>
    <row r="58" spans="1:51" ht="40" customHeight="1" x14ac:dyDescent="0.55000000000000004">
      <c r="A58" s="43"/>
      <c r="B58" s="43"/>
      <c r="C58" s="43"/>
      <c r="D58" s="43"/>
      <c r="E58" s="43"/>
      <c r="F58" s="43"/>
      <c r="AL58" s="5"/>
    </row>
    <row r="59" spans="1:51" ht="40" customHeight="1" x14ac:dyDescent="0.55000000000000004">
      <c r="A59" s="157" t="s">
        <v>24</v>
      </c>
      <c r="B59" s="157"/>
      <c r="C59" s="43"/>
      <c r="D59" s="43"/>
      <c r="E59" s="43"/>
      <c r="F59" s="43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L59" s="5"/>
    </row>
    <row r="60" spans="1:51" ht="40" customHeight="1" x14ac:dyDescent="0.55000000000000004">
      <c r="A60" s="43"/>
      <c r="B60" s="43"/>
      <c r="C60" s="43"/>
      <c r="D60" s="43"/>
      <c r="E60" s="43"/>
      <c r="F60" s="43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L60" s="5"/>
    </row>
    <row r="61" spans="1:51" ht="40" customHeight="1" x14ac:dyDescent="0.55000000000000004">
      <c r="A61" s="63" t="s">
        <v>45</v>
      </c>
      <c r="B61" s="63" t="s">
        <v>28</v>
      </c>
      <c r="C61" s="64" t="s">
        <v>46</v>
      </c>
      <c r="D61" s="64" t="s">
        <v>47</v>
      </c>
      <c r="E61" s="64" t="s">
        <v>48</v>
      </c>
      <c r="F61" s="43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ht="50" customHeight="1" x14ac:dyDescent="0.55000000000000004">
      <c r="A62" s="65">
        <v>1</v>
      </c>
      <c r="B62" s="69" t="str">
        <f>D10</f>
        <v>Implementación de la Estrategia de Participación Ciudadana.</v>
      </c>
      <c r="C62" s="67">
        <f>BX10</f>
        <v>0</v>
      </c>
      <c r="D62" s="67">
        <f>BZ10</f>
        <v>0</v>
      </c>
      <c r="E62" s="67">
        <f>$CA10</f>
        <v>0</v>
      </c>
      <c r="F62" s="43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 ht="50" customHeight="1" x14ac:dyDescent="0.55000000000000004">
      <c r="A63" s="65">
        <v>2</v>
      </c>
      <c r="B63" s="69" t="str">
        <f t="shared" ref="B63:B69" si="88">D11</f>
        <v>Publicación de documentos en página web institucional para participación de la comunidad en general.</v>
      </c>
      <c r="C63" s="67">
        <f t="shared" ref="C63:C69" si="89">BX11</f>
        <v>0.25</v>
      </c>
      <c r="D63" s="67">
        <f t="shared" ref="D63:D69" si="90">BZ11</f>
        <v>0</v>
      </c>
      <c r="E63" s="67">
        <f t="shared" ref="E63:E69" si="91">$CA11</f>
        <v>0</v>
      </c>
      <c r="F63" s="43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ht="50" customHeight="1" x14ac:dyDescent="0.55000000000000004">
      <c r="A64" s="65">
        <v>3</v>
      </c>
      <c r="B64" s="69" t="str">
        <f t="shared" si="88"/>
        <v>Visitas técnicas en barrios de la ciudad para análisis y gestión de proyectos de seguridad vial.</v>
      </c>
      <c r="C64" s="67">
        <f t="shared" si="89"/>
        <v>0.25</v>
      </c>
      <c r="D64" s="67">
        <f t="shared" si="90"/>
        <v>0</v>
      </c>
      <c r="E64" s="67">
        <f t="shared" si="91"/>
        <v>0</v>
      </c>
      <c r="F64" s="43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 ht="50" customHeight="1" x14ac:dyDescent="0.55000000000000004">
      <c r="A65" s="65">
        <v>4</v>
      </c>
      <c r="B65" s="69" t="str">
        <f t="shared" si="88"/>
        <v>Visitas a Concesionarios de la ciudad para presentar oferta institucional de servicios y recoger opiniones para el mejoramiento de servicios de la ITTB.</v>
      </c>
      <c r="C65" s="67">
        <f t="shared" si="89"/>
        <v>0.25</v>
      </c>
      <c r="D65" s="67">
        <f t="shared" si="90"/>
        <v>0</v>
      </c>
      <c r="E65" s="67">
        <f t="shared" si="91"/>
        <v>0</v>
      </c>
      <c r="F65" s="43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ht="50" customHeight="1" x14ac:dyDescent="0.55000000000000004">
      <c r="A66" s="65">
        <v>5</v>
      </c>
      <c r="B66" s="69" t="str">
        <f t="shared" si="88"/>
        <v>Actualización y socialización de matriz de  grupos de interés.</v>
      </c>
      <c r="C66" s="67">
        <f t="shared" si="89"/>
        <v>0</v>
      </c>
      <c r="D66" s="67">
        <f t="shared" si="90"/>
        <v>0</v>
      </c>
      <c r="E66" s="67">
        <f t="shared" si="91"/>
        <v>0</v>
      </c>
      <c r="F66" s="43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 ht="50" customHeight="1" x14ac:dyDescent="0.55000000000000004">
      <c r="A67" s="65">
        <v>6</v>
      </c>
      <c r="B67" s="69" t="str">
        <f t="shared" si="88"/>
        <v>Socializar protocolos de servicio al ciudadano y atención de los canales de comunicación institucionales</v>
      </c>
      <c r="C67" s="67">
        <f t="shared" si="89"/>
        <v>0</v>
      </c>
      <c r="D67" s="67">
        <f t="shared" si="90"/>
        <v>0</v>
      </c>
      <c r="E67" s="67">
        <f t="shared" si="91"/>
        <v>0</v>
      </c>
      <c r="F67" s="43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 ht="50" customHeight="1" x14ac:dyDescent="0.55000000000000004">
      <c r="A68" s="65">
        <v>7</v>
      </c>
      <c r="B68" s="69" t="str">
        <f t="shared" si="88"/>
        <v>Socialización de campañas informativas indicando los canales de comunicación establecidos por la  ITTB para la interacción con los grupos de interés institucionales.</v>
      </c>
      <c r="C68" s="67">
        <f t="shared" si="89"/>
        <v>0.25</v>
      </c>
      <c r="D68" s="67">
        <f t="shared" si="90"/>
        <v>0</v>
      </c>
      <c r="E68" s="67">
        <f t="shared" si="91"/>
        <v>0</v>
      </c>
      <c r="F68" s="43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 ht="50" customHeight="1" x14ac:dyDescent="0.55000000000000004">
      <c r="A69" s="65">
        <v>8</v>
      </c>
      <c r="B69" s="69" t="str">
        <f t="shared" si="88"/>
        <v>Aplicación de encuestas de percepción sobre las  oportunidades de mejora de los trámites de la ITTB</v>
      </c>
      <c r="C69" s="67">
        <f t="shared" si="89"/>
        <v>0</v>
      </c>
      <c r="D69" s="67">
        <f t="shared" si="90"/>
        <v>0</v>
      </c>
      <c r="E69" s="67">
        <f t="shared" si="91"/>
        <v>0</v>
      </c>
      <c r="F69" s="43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ht="40" customHeight="1" x14ac:dyDescent="0.55000000000000004">
      <c r="A70" s="158" t="s">
        <v>36</v>
      </c>
      <c r="B70" s="158"/>
      <c r="C70" s="68">
        <f>+AVERAGE(C62:C69)</f>
        <v>0.125</v>
      </c>
      <c r="D70" s="68">
        <f>+AVERAGE(D62:D69)</f>
        <v>0</v>
      </c>
      <c r="E70" s="68">
        <f>+AVERAGE(E62:E69)</f>
        <v>0</v>
      </c>
      <c r="F70" s="43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51" ht="40" customHeight="1" x14ac:dyDescent="0.55000000000000004">
      <c r="A71" s="43"/>
      <c r="B71" s="43"/>
      <c r="C71" s="43"/>
      <c r="D71" s="43"/>
      <c r="E71" s="43"/>
      <c r="F71" s="43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51" ht="40" customHeight="1" x14ac:dyDescent="0.55000000000000004">
      <c r="A72" s="43"/>
      <c r="B72" s="43"/>
      <c r="C72" s="43"/>
      <c r="D72" s="43"/>
      <c r="E72" s="43"/>
      <c r="F72" s="43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51" ht="40" customHeight="1" x14ac:dyDescent="0.55000000000000004">
      <c r="A73" s="43"/>
      <c r="B73" s="43"/>
      <c r="C73" s="43"/>
      <c r="D73" s="43"/>
      <c r="E73" s="43"/>
      <c r="F73" s="43"/>
    </row>
    <row r="74" spans="1:51" ht="40" customHeight="1" x14ac:dyDescent="0.55000000000000004">
      <c r="A74" s="43"/>
      <c r="B74" s="43"/>
      <c r="C74" s="43"/>
      <c r="D74" s="43"/>
      <c r="E74" s="43"/>
      <c r="F74" s="43"/>
    </row>
    <row r="75" spans="1:51" ht="40" customHeight="1" x14ac:dyDescent="0.55000000000000004">
      <c r="A75" s="43"/>
      <c r="B75" s="43"/>
      <c r="C75" s="43"/>
      <c r="D75" s="43"/>
      <c r="E75" s="43"/>
      <c r="F75" s="43"/>
    </row>
    <row r="76" spans="1:51" ht="40" customHeight="1" x14ac:dyDescent="0.55000000000000004">
      <c r="A76" s="43"/>
      <c r="B76" s="43"/>
      <c r="C76" s="43"/>
      <c r="D76" s="43"/>
      <c r="E76" s="43"/>
      <c r="F76" s="43"/>
      <c r="AL76" s="5"/>
    </row>
    <row r="77" spans="1:51" ht="40" customHeight="1" x14ac:dyDescent="0.55000000000000004">
      <c r="A77" s="43"/>
      <c r="B77" s="43"/>
      <c r="C77" s="43"/>
      <c r="D77" s="43"/>
      <c r="E77" s="43"/>
      <c r="F77" s="43"/>
      <c r="AL77" s="5"/>
    </row>
    <row r="78" spans="1:51" ht="40" customHeight="1" x14ac:dyDescent="0.55000000000000004">
      <c r="A78" s="157" t="s">
        <v>25</v>
      </c>
      <c r="B78" s="157"/>
      <c r="C78" s="43"/>
      <c r="D78" s="43"/>
      <c r="E78" s="43"/>
      <c r="F78" s="43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L78" s="5"/>
    </row>
    <row r="79" spans="1:51" ht="40" customHeight="1" x14ac:dyDescent="0.55000000000000004">
      <c r="A79" s="43"/>
      <c r="B79" s="43"/>
      <c r="C79" s="43"/>
      <c r="D79" s="43"/>
      <c r="E79" s="43"/>
      <c r="F79" s="43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L79" s="5"/>
    </row>
    <row r="80" spans="1:51" ht="40" customHeight="1" x14ac:dyDescent="0.55000000000000004">
      <c r="A80" s="63" t="s">
        <v>45</v>
      </c>
      <c r="B80" s="63" t="s">
        <v>28</v>
      </c>
      <c r="C80" s="64" t="s">
        <v>46</v>
      </c>
      <c r="D80" s="64" t="s">
        <v>47</v>
      </c>
      <c r="E80" s="64" t="s">
        <v>48</v>
      </c>
      <c r="F80" s="43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51" ht="50" customHeight="1" x14ac:dyDescent="0.55000000000000004">
      <c r="A81" s="65">
        <v>1</v>
      </c>
      <c r="B81" s="69" t="str">
        <f>D10</f>
        <v>Implementación de la Estrategia de Participación Ciudadana.</v>
      </c>
      <c r="C81" s="67">
        <f>CC10</f>
        <v>0</v>
      </c>
      <c r="D81" s="67">
        <f>CE10</f>
        <v>0</v>
      </c>
      <c r="E81" s="67">
        <f>$CF10</f>
        <v>0</v>
      </c>
      <c r="F81" s="43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51" ht="50" customHeight="1" x14ac:dyDescent="0.55000000000000004">
      <c r="A82" s="65">
        <v>2</v>
      </c>
      <c r="B82" s="69" t="str">
        <f t="shared" ref="B82:B88" si="92">D11</f>
        <v>Publicación de documentos en página web institucional para participación de la comunidad en general.</v>
      </c>
      <c r="C82" s="67">
        <f t="shared" ref="C82:C88" si="93">CC11</f>
        <v>0.25</v>
      </c>
      <c r="D82" s="67">
        <f t="shared" ref="D82:D88" si="94">CE11</f>
        <v>0</v>
      </c>
      <c r="E82" s="67">
        <f t="shared" ref="E82:E88" si="95">$CF11</f>
        <v>0</v>
      </c>
      <c r="F82" s="43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1:51" ht="50" customHeight="1" x14ac:dyDescent="0.55000000000000004">
      <c r="A83" s="65">
        <v>3</v>
      </c>
      <c r="B83" s="69" t="str">
        <f t="shared" si="92"/>
        <v>Visitas técnicas en barrios de la ciudad para análisis y gestión de proyectos de seguridad vial.</v>
      </c>
      <c r="C83" s="67">
        <f t="shared" si="93"/>
        <v>0.25</v>
      </c>
      <c r="D83" s="67">
        <f t="shared" si="94"/>
        <v>0</v>
      </c>
      <c r="E83" s="67">
        <f t="shared" si="95"/>
        <v>0</v>
      </c>
      <c r="F83" s="43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51" ht="50" customHeight="1" x14ac:dyDescent="0.55000000000000004">
      <c r="A84" s="65">
        <v>4</v>
      </c>
      <c r="B84" s="69" t="str">
        <f t="shared" si="92"/>
        <v>Visitas a Concesionarios de la ciudad para presentar oferta institucional de servicios y recoger opiniones para el mejoramiento de servicios de la ITTB.</v>
      </c>
      <c r="C84" s="67">
        <f t="shared" si="93"/>
        <v>0.25</v>
      </c>
      <c r="D84" s="67">
        <f t="shared" si="94"/>
        <v>0</v>
      </c>
      <c r="E84" s="67">
        <f t="shared" si="95"/>
        <v>0</v>
      </c>
      <c r="F84" s="43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51" ht="50" customHeight="1" x14ac:dyDescent="0.55000000000000004">
      <c r="A85" s="65">
        <v>5</v>
      </c>
      <c r="B85" s="69" t="str">
        <f t="shared" si="92"/>
        <v>Actualización y socialización de matriz de  grupos de interés.</v>
      </c>
      <c r="C85" s="67">
        <f t="shared" si="93"/>
        <v>0</v>
      </c>
      <c r="D85" s="67">
        <f t="shared" si="94"/>
        <v>0</v>
      </c>
      <c r="E85" s="67">
        <f t="shared" si="95"/>
        <v>0</v>
      </c>
      <c r="F85" s="43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1:51" ht="50" customHeight="1" x14ac:dyDescent="0.55000000000000004">
      <c r="A86" s="65">
        <v>6</v>
      </c>
      <c r="B86" s="69" t="str">
        <f t="shared" si="92"/>
        <v>Socializar protocolos de servicio al ciudadano y atención de los canales de comunicación institucionales</v>
      </c>
      <c r="C86" s="67">
        <f t="shared" si="93"/>
        <v>0</v>
      </c>
      <c r="D86" s="67">
        <f t="shared" si="94"/>
        <v>0</v>
      </c>
      <c r="E86" s="67">
        <f t="shared" si="95"/>
        <v>0</v>
      </c>
      <c r="F86" s="43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51" ht="50" customHeight="1" x14ac:dyDescent="0.55000000000000004">
      <c r="A87" s="65">
        <v>7</v>
      </c>
      <c r="B87" s="69" t="str">
        <f t="shared" si="92"/>
        <v>Socialización de campañas informativas indicando los canales de comunicación establecidos por la  ITTB para la interacción con los grupos de interés institucionales.</v>
      </c>
      <c r="C87" s="67">
        <f t="shared" si="93"/>
        <v>0.25</v>
      </c>
      <c r="D87" s="67">
        <f t="shared" si="94"/>
        <v>0</v>
      </c>
      <c r="E87" s="67">
        <f t="shared" si="95"/>
        <v>0</v>
      </c>
      <c r="F87" s="43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1:51" ht="50" customHeight="1" x14ac:dyDescent="0.55000000000000004">
      <c r="A88" s="65">
        <v>8</v>
      </c>
      <c r="B88" s="69" t="str">
        <f t="shared" si="92"/>
        <v>Aplicación de encuestas de percepción sobre las  oportunidades de mejora de los trámites de la ITTB</v>
      </c>
      <c r="C88" s="67">
        <f t="shared" si="93"/>
        <v>0.5</v>
      </c>
      <c r="D88" s="67">
        <f t="shared" si="94"/>
        <v>0</v>
      </c>
      <c r="E88" s="67">
        <f t="shared" si="95"/>
        <v>0</v>
      </c>
      <c r="F88" s="43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1:51" ht="40" customHeight="1" x14ac:dyDescent="0.55000000000000004">
      <c r="A89" s="158" t="s">
        <v>36</v>
      </c>
      <c r="B89" s="158"/>
      <c r="C89" s="68">
        <f>+AVERAGE(C81:C88)</f>
        <v>0.1875</v>
      </c>
      <c r="D89" s="68">
        <f>+AVERAGE(D81:D88)</f>
        <v>0</v>
      </c>
      <c r="E89" s="68">
        <f>+AVERAGE(E81:E88)</f>
        <v>0</v>
      </c>
      <c r="F89" s="43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51" ht="40" customHeight="1" x14ac:dyDescent="0.55000000000000004">
      <c r="A90" s="43"/>
      <c r="B90" s="43"/>
      <c r="C90" s="43"/>
      <c r="D90" s="43"/>
      <c r="E90" s="43"/>
      <c r="F90" s="43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51" ht="40" customHeight="1" x14ac:dyDescent="0.55000000000000004">
      <c r="A91" s="43"/>
      <c r="B91" s="70" t="s">
        <v>36</v>
      </c>
      <c r="C91" s="71">
        <f>C32+C51+C70+C89</f>
        <v>1</v>
      </c>
      <c r="D91" s="71">
        <f>D32+D51+D70+D89</f>
        <v>0</v>
      </c>
      <c r="E91" s="71">
        <f>E89</f>
        <v>0</v>
      </c>
      <c r="F91" s="43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51" ht="40" customHeight="1" x14ac:dyDescent="0.55000000000000004">
      <c r="A92" s="43"/>
      <c r="B92" s="43"/>
      <c r="C92" s="43"/>
      <c r="D92" s="43"/>
      <c r="E92" s="43"/>
      <c r="F92" s="43"/>
    </row>
    <row r="93" spans="1:51" ht="40" customHeight="1" x14ac:dyDescent="0.55000000000000004">
      <c r="A93" s="43"/>
      <c r="B93" s="43"/>
      <c r="C93" s="43"/>
      <c r="D93" s="43"/>
      <c r="E93" s="43"/>
      <c r="F93" s="43"/>
    </row>
    <row r="94" spans="1:51" ht="40" customHeight="1" x14ac:dyDescent="0.55000000000000004">
      <c r="A94" s="43"/>
      <c r="B94" s="43"/>
      <c r="C94" s="43"/>
      <c r="D94" s="43"/>
      <c r="E94" s="43"/>
      <c r="F94" s="43"/>
    </row>
    <row r="95" spans="1:51" ht="40" customHeight="1" x14ac:dyDescent="0.55000000000000004">
      <c r="A95" s="157" t="s">
        <v>49</v>
      </c>
      <c r="B95" s="157"/>
      <c r="C95" s="43"/>
      <c r="D95" s="43"/>
      <c r="E95" s="43"/>
      <c r="F95" s="43"/>
    </row>
    <row r="96" spans="1:51" ht="40" customHeight="1" x14ac:dyDescent="0.55000000000000004">
      <c r="A96" s="43"/>
      <c r="B96" s="43"/>
      <c r="C96" s="43"/>
      <c r="D96" s="43"/>
      <c r="E96" s="43"/>
      <c r="F96" s="43"/>
    </row>
    <row r="97" spans="1:6" ht="40" customHeight="1" x14ac:dyDescent="0.55000000000000004">
      <c r="A97" s="63" t="s">
        <v>45</v>
      </c>
      <c r="B97" s="63" t="s">
        <v>28</v>
      </c>
      <c r="C97" s="64" t="s">
        <v>46</v>
      </c>
      <c r="D97" s="64" t="s">
        <v>47</v>
      </c>
      <c r="E97" s="64" t="s">
        <v>48</v>
      </c>
      <c r="F97" s="43"/>
    </row>
    <row r="98" spans="1:6" ht="50" customHeight="1" x14ac:dyDescent="0.55000000000000004">
      <c r="A98" s="65">
        <v>1</v>
      </c>
      <c r="B98" s="69" t="str">
        <f>D10</f>
        <v>Implementación de la Estrategia de Participación Ciudadana.</v>
      </c>
      <c r="C98" s="67">
        <f>CH10</f>
        <v>1</v>
      </c>
      <c r="D98" s="67">
        <f>CJ10</f>
        <v>0</v>
      </c>
      <c r="E98" s="67">
        <f>CK10</f>
        <v>0</v>
      </c>
      <c r="F98" s="43"/>
    </row>
    <row r="99" spans="1:6" ht="50" customHeight="1" x14ac:dyDescent="0.55000000000000004">
      <c r="A99" s="65">
        <v>2</v>
      </c>
      <c r="B99" s="69" t="str">
        <f t="shared" ref="B99:B105" si="96">D11</f>
        <v>Publicación de documentos en página web institucional para participación de la comunidad en general.</v>
      </c>
      <c r="C99" s="67">
        <f t="shared" ref="C99:C105" si="97">CH11</f>
        <v>1</v>
      </c>
      <c r="D99" s="67">
        <f t="shared" ref="D99:E99" si="98">CJ11</f>
        <v>0</v>
      </c>
      <c r="E99" s="67">
        <f t="shared" si="98"/>
        <v>0</v>
      </c>
      <c r="F99" s="43"/>
    </row>
    <row r="100" spans="1:6" ht="50" customHeight="1" x14ac:dyDescent="0.55000000000000004">
      <c r="A100" s="65">
        <v>3</v>
      </c>
      <c r="B100" s="69" t="str">
        <f t="shared" si="96"/>
        <v>Visitas técnicas en barrios de la ciudad para análisis y gestión de proyectos de seguridad vial.</v>
      </c>
      <c r="C100" s="67">
        <f t="shared" si="97"/>
        <v>1</v>
      </c>
      <c r="D100" s="67">
        <f t="shared" ref="D100:E100" si="99">CJ12</f>
        <v>0</v>
      </c>
      <c r="E100" s="67">
        <f t="shared" si="99"/>
        <v>0</v>
      </c>
      <c r="F100" s="43"/>
    </row>
    <row r="101" spans="1:6" ht="50" customHeight="1" x14ac:dyDescent="0.55000000000000004">
      <c r="A101" s="65">
        <v>4</v>
      </c>
      <c r="B101" s="69" t="str">
        <f t="shared" si="96"/>
        <v>Visitas a Concesionarios de la ciudad para presentar oferta institucional de servicios y recoger opiniones para el mejoramiento de servicios de la ITTB.</v>
      </c>
      <c r="C101" s="67">
        <f t="shared" si="97"/>
        <v>1</v>
      </c>
      <c r="D101" s="67">
        <f t="shared" ref="D101:E101" si="100">CJ13</f>
        <v>0</v>
      </c>
      <c r="E101" s="67">
        <f t="shared" si="100"/>
        <v>0</v>
      </c>
      <c r="F101" s="43"/>
    </row>
    <row r="102" spans="1:6" ht="50" customHeight="1" x14ac:dyDescent="0.55000000000000004">
      <c r="A102" s="65">
        <v>5</v>
      </c>
      <c r="B102" s="69" t="str">
        <f t="shared" si="96"/>
        <v>Actualización y socialización de matriz de  grupos de interés.</v>
      </c>
      <c r="C102" s="67">
        <f t="shared" si="97"/>
        <v>1</v>
      </c>
      <c r="D102" s="67">
        <f t="shared" ref="D102:E102" si="101">CJ14</f>
        <v>0</v>
      </c>
      <c r="E102" s="67">
        <f t="shared" si="101"/>
        <v>0</v>
      </c>
      <c r="F102" s="43"/>
    </row>
    <row r="103" spans="1:6" ht="50" customHeight="1" x14ac:dyDescent="0.55000000000000004">
      <c r="A103" s="65">
        <v>6</v>
      </c>
      <c r="B103" s="69" t="str">
        <f t="shared" si="96"/>
        <v>Socializar protocolos de servicio al ciudadano y atención de los canales de comunicación institucionales</v>
      </c>
      <c r="C103" s="67">
        <f t="shared" si="97"/>
        <v>1</v>
      </c>
      <c r="D103" s="67">
        <f t="shared" ref="D103:E103" si="102">CJ15</f>
        <v>0</v>
      </c>
      <c r="E103" s="67">
        <f t="shared" si="102"/>
        <v>0</v>
      </c>
      <c r="F103" s="43"/>
    </row>
    <row r="104" spans="1:6" ht="50" customHeight="1" x14ac:dyDescent="0.55000000000000004">
      <c r="A104" s="65">
        <v>7</v>
      </c>
      <c r="B104" s="69" t="str">
        <f t="shared" si="96"/>
        <v>Socialización de campañas informativas indicando los canales de comunicación establecidos por la  ITTB para la interacción con los grupos de interés institucionales.</v>
      </c>
      <c r="C104" s="67">
        <f t="shared" si="97"/>
        <v>1</v>
      </c>
      <c r="D104" s="67">
        <f t="shared" ref="D104:E104" si="103">CJ16</f>
        <v>0</v>
      </c>
      <c r="E104" s="67">
        <f t="shared" si="103"/>
        <v>0</v>
      </c>
      <c r="F104" s="43"/>
    </row>
    <row r="105" spans="1:6" ht="50" customHeight="1" x14ac:dyDescent="0.55000000000000004">
      <c r="A105" s="65">
        <v>8</v>
      </c>
      <c r="B105" s="69" t="str">
        <f t="shared" si="96"/>
        <v>Aplicación de encuestas de percepción sobre las  oportunidades de mejora de los trámites de la ITTB</v>
      </c>
      <c r="C105" s="67">
        <f t="shared" si="97"/>
        <v>1</v>
      </c>
      <c r="D105" s="67">
        <f t="shared" ref="D105:E105" si="104">CJ17</f>
        <v>0</v>
      </c>
      <c r="E105" s="67">
        <f t="shared" si="104"/>
        <v>0</v>
      </c>
      <c r="F105" s="43"/>
    </row>
    <row r="106" spans="1:6" ht="40" customHeight="1" x14ac:dyDescent="0.55000000000000004">
      <c r="A106" s="158" t="s">
        <v>36</v>
      </c>
      <c r="B106" s="158"/>
      <c r="C106" s="68">
        <f>+AVERAGE(C98:C105)</f>
        <v>1</v>
      </c>
      <c r="D106" s="68">
        <f>+AVERAGE(D98:D105)</f>
        <v>0</v>
      </c>
      <c r="E106" s="68">
        <f>+AVERAGE(E98:E105)</f>
        <v>0</v>
      </c>
      <c r="F106" s="43"/>
    </row>
    <row r="107" spans="1:6" ht="40" customHeight="1" x14ac:dyDescent="0.55000000000000004">
      <c r="A107" s="43"/>
      <c r="B107" s="43"/>
      <c r="C107" s="43"/>
      <c r="D107" s="43"/>
      <c r="E107" s="43"/>
      <c r="F107" s="43"/>
    </row>
    <row r="108" spans="1:6" ht="40" customHeight="1" x14ac:dyDescent="0.55000000000000004">
      <c r="A108" s="43"/>
      <c r="B108" s="43"/>
      <c r="C108" s="43"/>
      <c r="D108" s="43"/>
      <c r="E108" s="43"/>
      <c r="F108" s="43"/>
    </row>
    <row r="109" spans="1:6" ht="40" customHeight="1" x14ac:dyDescent="0.55000000000000004">
      <c r="A109" s="43"/>
      <c r="B109" s="43"/>
      <c r="C109" s="43"/>
      <c r="D109" s="43"/>
      <c r="E109" s="43"/>
      <c r="F109" s="43"/>
    </row>
    <row r="110" spans="1:6" ht="40" customHeight="1" x14ac:dyDescent="0.55000000000000004">
      <c r="A110" s="43"/>
      <c r="B110" s="43"/>
      <c r="C110" s="43"/>
      <c r="D110" s="43"/>
      <c r="E110" s="43"/>
      <c r="F110" s="43"/>
    </row>
    <row r="111" spans="1:6" ht="40" customHeight="1" x14ac:dyDescent="0.55000000000000004">
      <c r="A111" s="43"/>
      <c r="B111" s="43"/>
      <c r="C111" s="43"/>
      <c r="D111" s="43"/>
      <c r="E111" s="43"/>
      <c r="F111" s="43"/>
    </row>
    <row r="112" spans="1:6" ht="40" customHeight="1" x14ac:dyDescent="0.55000000000000004">
      <c r="A112" s="43"/>
      <c r="B112" s="43"/>
      <c r="C112" s="43"/>
      <c r="D112" s="43"/>
      <c r="E112" s="43"/>
      <c r="F112" s="43"/>
    </row>
    <row r="113" spans="1:6" ht="40" customHeight="1" x14ac:dyDescent="0.55000000000000004">
      <c r="A113" s="43"/>
      <c r="B113" s="43"/>
      <c r="C113" s="43"/>
      <c r="D113" s="43"/>
      <c r="E113" s="43"/>
      <c r="F113" s="43"/>
    </row>
    <row r="114" spans="1:6" ht="40" customHeight="1" x14ac:dyDescent="0.55000000000000004">
      <c r="A114" s="43"/>
      <c r="B114" s="43"/>
      <c r="C114" s="43"/>
      <c r="D114" s="43"/>
      <c r="E114" s="43"/>
      <c r="F114" s="43"/>
    </row>
    <row r="115" spans="1:6" ht="40" customHeight="1" x14ac:dyDescent="0.55000000000000004">
      <c r="A115" s="43"/>
      <c r="B115" s="43"/>
      <c r="C115" s="43"/>
      <c r="D115" s="43"/>
      <c r="E115" s="43"/>
      <c r="F115" s="43"/>
    </row>
    <row r="116" spans="1:6" ht="40" customHeight="1" x14ac:dyDescent="0.55000000000000004">
      <c r="A116" s="43"/>
      <c r="B116" s="43"/>
      <c r="C116" s="43"/>
      <c r="D116" s="43"/>
      <c r="E116" s="43"/>
      <c r="F116" s="43"/>
    </row>
    <row r="117" spans="1:6" ht="40" customHeight="1" x14ac:dyDescent="0.55000000000000004">
      <c r="A117" s="43"/>
      <c r="B117" s="43"/>
      <c r="C117" s="43"/>
      <c r="D117" s="43"/>
      <c r="E117" s="43"/>
      <c r="F117" s="43"/>
    </row>
    <row r="118" spans="1:6" ht="40" customHeight="1" x14ac:dyDescent="0.55000000000000004">
      <c r="A118" s="43"/>
      <c r="B118" s="43"/>
      <c r="C118" s="43"/>
      <c r="D118" s="43"/>
      <c r="E118" s="43"/>
      <c r="F118" s="43"/>
    </row>
    <row r="119" spans="1:6" ht="40" customHeight="1" x14ac:dyDescent="0.55000000000000004">
      <c r="A119" s="43"/>
      <c r="B119" s="43"/>
      <c r="C119" s="43"/>
      <c r="D119" s="43"/>
      <c r="E119" s="43"/>
      <c r="F119" s="43"/>
    </row>
    <row r="120" spans="1:6" ht="40" customHeight="1" x14ac:dyDescent="0.55000000000000004">
      <c r="A120" s="43"/>
      <c r="B120" s="43"/>
      <c r="C120" s="43"/>
      <c r="D120" s="43"/>
      <c r="E120" s="43"/>
      <c r="F120" s="43"/>
    </row>
    <row r="121" spans="1:6" ht="40" customHeight="1" x14ac:dyDescent="0.55000000000000004">
      <c r="A121" s="43"/>
      <c r="B121" s="43"/>
      <c r="C121" s="43"/>
      <c r="D121" s="43"/>
      <c r="E121" s="43"/>
      <c r="F121" s="43"/>
    </row>
    <row r="122" spans="1:6" ht="40" customHeight="1" x14ac:dyDescent="0.55000000000000004">
      <c r="A122" s="43"/>
      <c r="B122" s="43"/>
      <c r="C122" s="43"/>
      <c r="D122" s="43"/>
      <c r="E122" s="43"/>
      <c r="F122" s="43"/>
    </row>
    <row r="123" spans="1:6" ht="40" customHeight="1" x14ac:dyDescent="0.55000000000000004">
      <c r="A123" s="43"/>
      <c r="B123" s="43"/>
      <c r="C123" s="43"/>
      <c r="D123" s="43"/>
      <c r="E123" s="43"/>
      <c r="F123" s="43"/>
    </row>
    <row r="124" spans="1:6" ht="40" customHeight="1" x14ac:dyDescent="0.55000000000000004">
      <c r="A124" s="43"/>
      <c r="B124" s="43"/>
      <c r="C124" s="43"/>
      <c r="D124" s="43"/>
      <c r="E124" s="43"/>
      <c r="F124" s="43"/>
    </row>
    <row r="125" spans="1:6" ht="40" customHeight="1" x14ac:dyDescent="0.55000000000000004">
      <c r="A125" s="43"/>
      <c r="B125" s="43"/>
      <c r="C125" s="43"/>
      <c r="D125" s="43"/>
      <c r="E125" s="43"/>
      <c r="F125" s="43"/>
    </row>
    <row r="126" spans="1:6" ht="40" customHeight="1" x14ac:dyDescent="0.55000000000000004">
      <c r="A126" s="43"/>
      <c r="B126" s="43"/>
      <c r="C126" s="43"/>
      <c r="D126" s="43"/>
      <c r="E126" s="43"/>
      <c r="F126" s="43"/>
    </row>
    <row r="127" spans="1:6" ht="40" customHeight="1" x14ac:dyDescent="0.55000000000000004">
      <c r="A127" s="43"/>
      <c r="B127" s="43"/>
      <c r="C127" s="43"/>
      <c r="D127" s="43"/>
      <c r="E127" s="43"/>
      <c r="F127" s="43"/>
    </row>
    <row r="128" spans="1:6" ht="40" customHeight="1" x14ac:dyDescent="0.55000000000000004">
      <c r="A128" s="43"/>
      <c r="B128" s="43"/>
      <c r="C128" s="43"/>
      <c r="D128" s="43"/>
      <c r="E128" s="43"/>
      <c r="F128" s="43"/>
    </row>
    <row r="129" spans="1:6" ht="40" customHeight="1" x14ac:dyDescent="0.55000000000000004">
      <c r="A129" s="43"/>
      <c r="B129" s="43"/>
      <c r="C129" s="43"/>
      <c r="D129" s="43"/>
      <c r="E129" s="43"/>
      <c r="F129" s="43"/>
    </row>
    <row r="130" spans="1:6" ht="40" customHeight="1" x14ac:dyDescent="0.3"/>
    <row r="131" spans="1:6" ht="40" customHeight="1" x14ac:dyDescent="0.3"/>
    <row r="132" spans="1:6" ht="40" customHeight="1" x14ac:dyDescent="0.3"/>
    <row r="133" spans="1:6" ht="40" customHeight="1" x14ac:dyDescent="0.3"/>
    <row r="134" spans="1:6" ht="40" customHeight="1" x14ac:dyDescent="0.3"/>
    <row r="135" spans="1:6" ht="40" customHeight="1" x14ac:dyDescent="0.3"/>
    <row r="136" spans="1:6" ht="40" customHeight="1" x14ac:dyDescent="0.3"/>
    <row r="137" spans="1:6" ht="40" customHeight="1" x14ac:dyDescent="0.3"/>
    <row r="138" spans="1:6" ht="40" customHeight="1" x14ac:dyDescent="0.3"/>
    <row r="139" spans="1:6" ht="40" customHeight="1" x14ac:dyDescent="0.3"/>
    <row r="140" spans="1:6" ht="40" customHeight="1" x14ac:dyDescent="0.3"/>
    <row r="141" spans="1:6" ht="40" customHeight="1" x14ac:dyDescent="0.3"/>
    <row r="142" spans="1:6" ht="40" customHeight="1" x14ac:dyDescent="0.3"/>
    <row r="143" spans="1:6" ht="40" customHeight="1" x14ac:dyDescent="0.3"/>
    <row r="144" spans="1:6" ht="40" customHeight="1" x14ac:dyDescent="0.3"/>
    <row r="145" ht="40" customHeight="1" x14ac:dyDescent="0.3"/>
    <row r="146" ht="40" customHeight="1" x14ac:dyDescent="0.3"/>
    <row r="147" ht="40" customHeight="1" x14ac:dyDescent="0.3"/>
    <row r="148" ht="40" customHeight="1" x14ac:dyDescent="0.3"/>
    <row r="149" ht="40" customHeight="1" x14ac:dyDescent="0.3"/>
    <row r="150" ht="40" customHeight="1" x14ac:dyDescent="0.3"/>
    <row r="151" ht="40" customHeight="1" x14ac:dyDescent="0.3"/>
    <row r="152" ht="40" customHeight="1" x14ac:dyDescent="0.3"/>
    <row r="153" ht="40" customHeight="1" x14ac:dyDescent="0.3"/>
    <row r="154" ht="40" customHeight="1" x14ac:dyDescent="0.3"/>
    <row r="155" ht="40" customHeight="1" x14ac:dyDescent="0.3"/>
    <row r="156" ht="40" customHeight="1" x14ac:dyDescent="0.3"/>
    <row r="157" ht="40" customHeight="1" x14ac:dyDescent="0.3"/>
    <row r="158" ht="40" customHeight="1" x14ac:dyDescent="0.3"/>
    <row r="159" ht="40" customHeight="1" x14ac:dyDescent="0.3"/>
    <row r="160" ht="40" customHeight="1" x14ac:dyDescent="0.3"/>
    <row r="161" ht="40" customHeight="1" x14ac:dyDescent="0.3"/>
    <row r="162" ht="40" customHeight="1" x14ac:dyDescent="0.3"/>
    <row r="163" ht="40" customHeight="1" x14ac:dyDescent="0.3"/>
    <row r="164" ht="40" customHeight="1" x14ac:dyDescent="0.3"/>
    <row r="165" ht="40" customHeight="1" x14ac:dyDescent="0.3"/>
    <row r="166" ht="40" customHeight="1" x14ac:dyDescent="0.3"/>
    <row r="167" ht="40" customHeight="1" x14ac:dyDescent="0.3"/>
    <row r="168" ht="40" customHeight="1" x14ac:dyDescent="0.3"/>
    <row r="169" ht="40" customHeight="1" x14ac:dyDescent="0.3"/>
    <row r="170" ht="40" customHeight="1" x14ac:dyDescent="0.3"/>
    <row r="171" ht="40" customHeight="1" x14ac:dyDescent="0.3"/>
    <row r="172" ht="40" customHeight="1" x14ac:dyDescent="0.3"/>
    <row r="173" ht="40" customHeight="1" x14ac:dyDescent="0.3"/>
    <row r="174" ht="40" customHeight="1" x14ac:dyDescent="0.3"/>
    <row r="175" ht="40" customHeight="1" x14ac:dyDescent="0.3"/>
    <row r="176" ht="40" customHeight="1" x14ac:dyDescent="0.3"/>
    <row r="177" ht="40" customHeight="1" x14ac:dyDescent="0.3"/>
    <row r="178" ht="40" customHeight="1" x14ac:dyDescent="0.3"/>
    <row r="179" ht="40" customHeight="1" x14ac:dyDescent="0.3"/>
    <row r="180" ht="40" customHeight="1" x14ac:dyDescent="0.3"/>
    <row r="181" ht="40" customHeight="1" x14ac:dyDescent="0.3"/>
    <row r="182" ht="40" customHeight="1" x14ac:dyDescent="0.3"/>
    <row r="183" ht="40" customHeight="1" x14ac:dyDescent="0.3"/>
    <row r="184" ht="40" customHeight="1" x14ac:dyDescent="0.3"/>
    <row r="185" ht="40" customHeight="1" x14ac:dyDescent="0.3"/>
    <row r="186" ht="40" customHeight="1" x14ac:dyDescent="0.3"/>
    <row r="187" ht="40" customHeight="1" x14ac:dyDescent="0.3"/>
    <row r="188" ht="40" customHeight="1" x14ac:dyDescent="0.3"/>
    <row r="189" ht="40" customHeight="1" x14ac:dyDescent="0.3"/>
    <row r="190" ht="40" customHeight="1" x14ac:dyDescent="0.3"/>
    <row r="191" ht="40" customHeight="1" x14ac:dyDescent="0.3"/>
    <row r="192" ht="40" customHeight="1" x14ac:dyDescent="0.3"/>
    <row r="193" ht="40" customHeight="1" x14ac:dyDescent="0.3"/>
    <row r="194" ht="40" customHeight="1" x14ac:dyDescent="0.3"/>
    <row r="195" ht="40" customHeight="1" x14ac:dyDescent="0.3"/>
    <row r="196" ht="40" customHeight="1" x14ac:dyDescent="0.3"/>
    <row r="197" ht="40" customHeight="1" x14ac:dyDescent="0.3"/>
    <row r="198" ht="40" customHeight="1" x14ac:dyDescent="0.3"/>
    <row r="199" ht="40" customHeight="1" x14ac:dyDescent="0.3"/>
    <row r="200" ht="40" customHeight="1" x14ac:dyDescent="0.3"/>
    <row r="201" ht="40" customHeight="1" x14ac:dyDescent="0.3"/>
    <row r="202" ht="40" customHeight="1" x14ac:dyDescent="0.3"/>
    <row r="203" ht="40" customHeight="1" x14ac:dyDescent="0.3"/>
    <row r="204" ht="40" customHeight="1" x14ac:dyDescent="0.3"/>
    <row r="205" ht="40" customHeight="1" x14ac:dyDescent="0.3"/>
    <row r="206" ht="40" customHeight="1" x14ac:dyDescent="0.3"/>
    <row r="207" ht="40" customHeight="1" x14ac:dyDescent="0.3"/>
    <row r="208" ht="40" customHeight="1" x14ac:dyDescent="0.3"/>
    <row r="209" ht="40" customHeight="1" x14ac:dyDescent="0.3"/>
    <row r="210" ht="40" customHeight="1" x14ac:dyDescent="0.3"/>
    <row r="211" ht="40" customHeight="1" x14ac:dyDescent="0.3"/>
    <row r="212" ht="40" customHeight="1" x14ac:dyDescent="0.3"/>
    <row r="213" ht="40" customHeight="1" x14ac:dyDescent="0.3"/>
    <row r="214" ht="40" customHeight="1" x14ac:dyDescent="0.3"/>
    <row r="215" ht="40" customHeight="1" x14ac:dyDescent="0.3"/>
    <row r="216" ht="40" customHeight="1" x14ac:dyDescent="0.3"/>
    <row r="217" ht="40" customHeight="1" x14ac:dyDescent="0.3"/>
    <row r="218" ht="40" customHeight="1" x14ac:dyDescent="0.3"/>
    <row r="219" ht="40" customHeight="1" x14ac:dyDescent="0.3"/>
    <row r="220" ht="40" customHeight="1" x14ac:dyDescent="0.3"/>
    <row r="221" ht="40" customHeight="1" x14ac:dyDescent="0.3"/>
    <row r="222" ht="40" customHeight="1" x14ac:dyDescent="0.3"/>
    <row r="223" ht="40" customHeight="1" x14ac:dyDescent="0.3"/>
    <row r="224" ht="40" customHeight="1" x14ac:dyDescent="0.3"/>
    <row r="225" ht="40" customHeight="1" x14ac:dyDescent="0.3"/>
    <row r="226" ht="40" customHeight="1" x14ac:dyDescent="0.3"/>
    <row r="227" ht="40" customHeight="1" x14ac:dyDescent="0.3"/>
    <row r="228" ht="40" customHeight="1" x14ac:dyDescent="0.3"/>
    <row r="229" ht="40" customHeight="1" x14ac:dyDescent="0.3"/>
    <row r="230" ht="40" customHeight="1" x14ac:dyDescent="0.3"/>
  </sheetData>
  <mergeCells count="86">
    <mergeCell ref="AM8:AM9"/>
    <mergeCell ref="AN8:AN9"/>
    <mergeCell ref="AO8:AO9"/>
    <mergeCell ref="AP8:AP9"/>
    <mergeCell ref="AQ8:AQ9"/>
    <mergeCell ref="B10:C17"/>
    <mergeCell ref="D11:E11"/>
    <mergeCell ref="D12:E12"/>
    <mergeCell ref="D13:E13"/>
    <mergeCell ref="AL8:AL9"/>
    <mergeCell ref="AG8:AG9"/>
    <mergeCell ref="AH8:AH9"/>
    <mergeCell ref="AI8:AI9"/>
    <mergeCell ref="AJ8:AJ9"/>
    <mergeCell ref="AK8:AK9"/>
    <mergeCell ref="A78:B78"/>
    <mergeCell ref="A89:B89"/>
    <mergeCell ref="A95:B95"/>
    <mergeCell ref="A106:B106"/>
    <mergeCell ref="D3:AE3"/>
    <mergeCell ref="A21:B21"/>
    <mergeCell ref="A32:B32"/>
    <mergeCell ref="A40:B40"/>
    <mergeCell ref="A51:B51"/>
    <mergeCell ref="A59:B59"/>
    <mergeCell ref="A70:B70"/>
    <mergeCell ref="D14:E14"/>
    <mergeCell ref="D15:E15"/>
    <mergeCell ref="D16:E16"/>
    <mergeCell ref="D17:E17"/>
    <mergeCell ref="AE8:AF8"/>
    <mergeCell ref="CB8:CF8"/>
    <mergeCell ref="CG8:CK8"/>
    <mergeCell ref="D10:E10"/>
    <mergeCell ref="AL10:AL17"/>
    <mergeCell ref="AR10:AR17"/>
    <mergeCell ref="AX10:AX17"/>
    <mergeCell ref="BD10:BD17"/>
    <mergeCell ref="BF10:BF17"/>
    <mergeCell ref="BD8:BD9"/>
    <mergeCell ref="BE8:BE9"/>
    <mergeCell ref="BF8:BF9"/>
    <mergeCell ref="BM8:BQ8"/>
    <mergeCell ref="BR8:BV8"/>
    <mergeCell ref="BW8:CA8"/>
    <mergeCell ref="AX8:AX9"/>
    <mergeCell ref="AY8:AY9"/>
    <mergeCell ref="AZ8:AZ9"/>
    <mergeCell ref="BA8:BA9"/>
    <mergeCell ref="BB8:BB9"/>
    <mergeCell ref="BC8:BC9"/>
    <mergeCell ref="AR8:AR9"/>
    <mergeCell ref="AS8:AS9"/>
    <mergeCell ref="AT8:AT9"/>
    <mergeCell ref="AU8:AU9"/>
    <mergeCell ref="AV8:AV9"/>
    <mergeCell ref="AW8:AW9"/>
    <mergeCell ref="AC8:AD8"/>
    <mergeCell ref="H8:H9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G7:AL7"/>
    <mergeCell ref="AM7:AR7"/>
    <mergeCell ref="AS7:AX7"/>
    <mergeCell ref="AY7:BD7"/>
    <mergeCell ref="BE7:BF7"/>
    <mergeCell ref="A8:A9"/>
    <mergeCell ref="B8:C9"/>
    <mergeCell ref="D8:E9"/>
    <mergeCell ref="F8:F9"/>
    <mergeCell ref="G8:G9"/>
    <mergeCell ref="A1:C3"/>
    <mergeCell ref="D1:BC1"/>
    <mergeCell ref="BD1:BF3"/>
    <mergeCell ref="D2:BC2"/>
    <mergeCell ref="AR3:AW3"/>
    <mergeCell ref="AX3:BC3"/>
    <mergeCell ref="AH3:AQ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8BA1F456728B4E8C31E23A49158896" ma:contentTypeVersion="12" ma:contentTypeDescription="Crear nuevo documento." ma:contentTypeScope="" ma:versionID="406749331537f2001dc706826da784bf">
  <xsd:schema xmlns:xsd="http://www.w3.org/2001/XMLSchema" xmlns:xs="http://www.w3.org/2001/XMLSchema" xmlns:p="http://schemas.microsoft.com/office/2006/metadata/properties" xmlns:ns3="21eaf122-5b0b-4d12-bc54-321805e328fd" xmlns:ns4="085968fa-4228-4067-94a8-42a614f2b750" targetNamespace="http://schemas.microsoft.com/office/2006/metadata/properties" ma:root="true" ma:fieldsID="4105fa5505700ad64dd478e9a87fe351" ns3:_="" ns4:_="">
    <xsd:import namespace="21eaf122-5b0b-4d12-bc54-321805e328fd"/>
    <xsd:import namespace="085968fa-4228-4067-94a8-42a614f2b7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af122-5b0b-4d12-bc54-321805e328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968fa-4228-4067-94a8-42a614f2b7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CAF3BC-9A6A-433A-8E96-9D598AF99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af122-5b0b-4d12-bc54-321805e328fd"/>
    <ds:schemaRef ds:uri="085968fa-4228-4067-94a8-42a614f2b7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E2192C-06B6-408D-80CE-64CCBD902AC8}">
  <ds:schemaRefs>
    <ds:schemaRef ds:uri="21eaf122-5b0b-4d12-bc54-321805e328fd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085968fa-4228-4067-94a8-42a614f2b75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FEB51A3-5EB6-44D6-9D67-5A592ED6A2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Participacion Ciudadana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Lazaro</cp:lastModifiedBy>
  <cp:lastPrinted>2022-02-07T20:28:21Z</cp:lastPrinted>
  <dcterms:created xsi:type="dcterms:W3CDTF">2021-01-21T21:26:19Z</dcterms:created>
  <dcterms:modified xsi:type="dcterms:W3CDTF">2023-02-01T00:00:52Z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0x010100488BA1F456728B4E8C31E23A49158896</vt:lpwstr>
  </property>
</Properties>
</file>