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luz_narvaez\Desktop\PLANEACIÓN 2022\SEGUIMIENTO PLAN DE DESARROLLO\SEGUIMIENTO PDM 2022\3. ITTB SEG PDD MARZO 22\"/>
    </mc:Choice>
  </mc:AlternateContent>
  <workbookProtection workbookAlgorithmName="SHA-512" workbookHashValue="YnO6Qro3+e984SykeVbte4NMy4rFVO1EdHFad22dQzLPZNbLO48n101RaNdzsldx1uhZCoBvPD+feqclddB3JA==" workbookSaltValue="MiRMPBhatTiRVdGLIfkLRA==" workbookSpinCount="100000" lockStructure="1"/>
  <bookViews>
    <workbookView xWindow="0" yWindow="0" windowWidth="24000" windowHeight="10425"/>
  </bookViews>
  <sheets>
    <sheet name="Plan_de_Acción_2022" sheetId="9" r:id="rId1"/>
    <sheet name="BASE" sheetId="2" state="hidden" r:id="rId2"/>
  </sheets>
  <externalReferences>
    <externalReference r:id="rId3"/>
    <externalReference r:id="rId4"/>
  </externalReferences>
  <definedNames>
    <definedName name="CÓDIGO">#REF!</definedName>
    <definedName name="CodSec">[1]Listas!$C$4:$C$21</definedName>
    <definedName name="IP_NOMBRES" localSheetId="0">IP[]</definedName>
    <definedName name="IP_NOMBRES">IP[]</definedName>
    <definedName name="ODS">[1]Listas!$G$3:$G$19</definedName>
    <definedName name="Resultados">'[1]1_Metas_Resultados'!$D$4:$D$53</definedName>
    <definedName name="Sector">[1]Listas!$B$4:$B$21</definedName>
    <definedName name="Sectores_de_inversión">[2]Catálogo!$B$5:$B$21</definedName>
    <definedName name="TipoMeta">[1]Listas!$K$3:$K$5</definedName>
  </definedNames>
  <calcPr calcId="152511"/>
  <pivotCaches>
    <pivotCache cacheId="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7" i="9" l="1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1" i="9"/>
  <c r="E372" i="9"/>
  <c r="E373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390" i="9"/>
  <c r="E391" i="9"/>
  <c r="E392" i="9"/>
  <c r="E393" i="9"/>
  <c r="E394" i="9"/>
  <c r="E395" i="9"/>
  <c r="E396" i="9"/>
  <c r="E397" i="9"/>
  <c r="E398" i="9"/>
  <c r="E399" i="9"/>
  <c r="E400" i="9"/>
  <c r="E401" i="9"/>
  <c r="E402" i="9"/>
  <c r="E403" i="9"/>
  <c r="E404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20" i="9"/>
  <c r="E421" i="9"/>
  <c r="E422" i="9"/>
  <c r="E423" i="9"/>
  <c r="E424" i="9"/>
  <c r="E425" i="9"/>
  <c r="E426" i="9"/>
  <c r="E427" i="9"/>
  <c r="E428" i="9"/>
  <c r="E429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O147" i="9"/>
  <c r="N147" i="9" s="1"/>
  <c r="O148" i="9"/>
  <c r="N148" i="9" s="1"/>
  <c r="O149" i="9"/>
  <c r="N149" i="9" s="1"/>
  <c r="O150" i="9"/>
  <c r="N150" i="9" s="1"/>
  <c r="O151" i="9"/>
  <c r="N151" i="9" s="1"/>
  <c r="O152" i="9"/>
  <c r="N152" i="9" s="1"/>
  <c r="O153" i="9"/>
  <c r="N153" i="9" s="1"/>
  <c r="O154" i="9"/>
  <c r="N154" i="9" s="1"/>
  <c r="O155" i="9"/>
  <c r="N155" i="9" s="1"/>
  <c r="O156" i="9"/>
  <c r="N156" i="9" s="1"/>
  <c r="O157" i="9"/>
  <c r="N157" i="9" s="1"/>
  <c r="O158" i="9"/>
  <c r="N158" i="9" s="1"/>
  <c r="O159" i="9"/>
  <c r="N159" i="9" s="1"/>
  <c r="O160" i="9"/>
  <c r="N160" i="9" s="1"/>
  <c r="O161" i="9"/>
  <c r="N161" i="9" s="1"/>
  <c r="O162" i="9"/>
  <c r="N162" i="9" s="1"/>
  <c r="O163" i="9"/>
  <c r="N163" i="9" s="1"/>
  <c r="O164" i="9"/>
  <c r="N164" i="9" s="1"/>
  <c r="O165" i="9"/>
  <c r="N165" i="9" s="1"/>
  <c r="O166" i="9"/>
  <c r="N166" i="9" s="1"/>
  <c r="O167" i="9"/>
  <c r="N167" i="9" s="1"/>
  <c r="O168" i="9"/>
  <c r="N168" i="9" s="1"/>
  <c r="O169" i="9"/>
  <c r="N169" i="9" s="1"/>
  <c r="O170" i="9"/>
  <c r="N170" i="9" s="1"/>
  <c r="O171" i="9"/>
  <c r="N171" i="9" s="1"/>
  <c r="O172" i="9"/>
  <c r="N172" i="9" s="1"/>
  <c r="O173" i="9"/>
  <c r="N173" i="9" s="1"/>
  <c r="O174" i="9"/>
  <c r="N174" i="9" s="1"/>
  <c r="O175" i="9"/>
  <c r="N175" i="9" s="1"/>
  <c r="O176" i="9"/>
  <c r="N176" i="9" s="1"/>
  <c r="O177" i="9"/>
  <c r="N177" i="9" s="1"/>
  <c r="O178" i="9"/>
  <c r="N178" i="9" s="1"/>
  <c r="O179" i="9"/>
  <c r="N179" i="9" s="1"/>
  <c r="O180" i="9"/>
  <c r="N180" i="9" s="1"/>
  <c r="O181" i="9"/>
  <c r="N181" i="9" s="1"/>
  <c r="O182" i="9"/>
  <c r="N182" i="9" s="1"/>
  <c r="O183" i="9"/>
  <c r="N183" i="9" s="1"/>
  <c r="O184" i="9"/>
  <c r="N184" i="9" s="1"/>
  <c r="O185" i="9"/>
  <c r="N185" i="9" s="1"/>
  <c r="O186" i="9"/>
  <c r="N186" i="9" s="1"/>
  <c r="O187" i="9"/>
  <c r="N187" i="9" s="1"/>
  <c r="O188" i="9"/>
  <c r="N188" i="9" s="1"/>
  <c r="O189" i="9"/>
  <c r="N189" i="9" s="1"/>
  <c r="O190" i="9"/>
  <c r="N190" i="9" s="1"/>
  <c r="O191" i="9"/>
  <c r="N191" i="9" s="1"/>
  <c r="O192" i="9"/>
  <c r="N192" i="9" s="1"/>
  <c r="O193" i="9"/>
  <c r="N193" i="9" s="1"/>
  <c r="O194" i="9"/>
  <c r="N194" i="9" s="1"/>
  <c r="O195" i="9"/>
  <c r="N195" i="9" s="1"/>
  <c r="O196" i="9"/>
  <c r="N196" i="9" s="1"/>
  <c r="O197" i="9"/>
  <c r="N197" i="9" s="1"/>
  <c r="O198" i="9"/>
  <c r="N198" i="9" s="1"/>
  <c r="O199" i="9"/>
  <c r="N199" i="9" s="1"/>
  <c r="O200" i="9"/>
  <c r="N200" i="9" s="1"/>
  <c r="O201" i="9"/>
  <c r="N201" i="9" s="1"/>
  <c r="O202" i="9"/>
  <c r="N202" i="9" s="1"/>
  <c r="O203" i="9"/>
  <c r="N203" i="9" s="1"/>
  <c r="O204" i="9"/>
  <c r="N204" i="9" s="1"/>
  <c r="O205" i="9"/>
  <c r="N205" i="9" s="1"/>
  <c r="O206" i="9"/>
  <c r="N206" i="9" s="1"/>
  <c r="O207" i="9"/>
  <c r="N207" i="9" s="1"/>
  <c r="O208" i="9"/>
  <c r="N208" i="9" s="1"/>
  <c r="O209" i="9"/>
  <c r="N209" i="9" s="1"/>
  <c r="O210" i="9"/>
  <c r="N210" i="9" s="1"/>
  <c r="O211" i="9"/>
  <c r="N211" i="9" s="1"/>
  <c r="O212" i="9"/>
  <c r="N212" i="9" s="1"/>
  <c r="O213" i="9"/>
  <c r="N213" i="9" s="1"/>
  <c r="O214" i="9"/>
  <c r="N214" i="9" s="1"/>
  <c r="O215" i="9"/>
  <c r="N215" i="9" s="1"/>
  <c r="O216" i="9"/>
  <c r="N216" i="9" s="1"/>
  <c r="O217" i="9"/>
  <c r="N217" i="9" s="1"/>
  <c r="O218" i="9"/>
  <c r="N218" i="9" s="1"/>
  <c r="O219" i="9"/>
  <c r="N219" i="9" s="1"/>
  <c r="O220" i="9"/>
  <c r="N220" i="9" s="1"/>
  <c r="O221" i="9"/>
  <c r="N221" i="9" s="1"/>
  <c r="O222" i="9"/>
  <c r="N222" i="9" s="1"/>
  <c r="O223" i="9"/>
  <c r="N223" i="9" s="1"/>
  <c r="O224" i="9"/>
  <c r="N224" i="9" s="1"/>
  <c r="O225" i="9"/>
  <c r="N225" i="9" s="1"/>
  <c r="O226" i="9"/>
  <c r="N226" i="9" s="1"/>
  <c r="O227" i="9"/>
  <c r="N227" i="9" s="1"/>
  <c r="O228" i="9"/>
  <c r="N228" i="9" s="1"/>
  <c r="O229" i="9"/>
  <c r="N229" i="9" s="1"/>
  <c r="O230" i="9"/>
  <c r="N230" i="9" s="1"/>
  <c r="O231" i="9"/>
  <c r="N231" i="9" s="1"/>
  <c r="O232" i="9"/>
  <c r="N232" i="9" s="1"/>
  <c r="O233" i="9"/>
  <c r="N233" i="9" s="1"/>
  <c r="O234" i="9"/>
  <c r="N234" i="9" s="1"/>
  <c r="O235" i="9"/>
  <c r="N235" i="9" s="1"/>
  <c r="O236" i="9"/>
  <c r="N236" i="9" s="1"/>
  <c r="O237" i="9"/>
  <c r="N237" i="9" s="1"/>
  <c r="O238" i="9"/>
  <c r="N238" i="9" s="1"/>
  <c r="O239" i="9"/>
  <c r="N239" i="9" s="1"/>
  <c r="O240" i="9"/>
  <c r="N240" i="9" s="1"/>
  <c r="O241" i="9"/>
  <c r="N241" i="9" s="1"/>
  <c r="O242" i="9"/>
  <c r="N242" i="9" s="1"/>
  <c r="O243" i="9"/>
  <c r="N243" i="9" s="1"/>
  <c r="O244" i="9"/>
  <c r="N244" i="9" s="1"/>
  <c r="O245" i="9"/>
  <c r="N245" i="9" s="1"/>
  <c r="O246" i="9"/>
  <c r="N246" i="9" s="1"/>
  <c r="O247" i="9"/>
  <c r="N247" i="9" s="1"/>
  <c r="O248" i="9"/>
  <c r="N248" i="9" s="1"/>
  <c r="O249" i="9"/>
  <c r="N249" i="9" s="1"/>
  <c r="O250" i="9"/>
  <c r="N250" i="9" s="1"/>
  <c r="O251" i="9"/>
  <c r="N251" i="9" s="1"/>
  <c r="O252" i="9"/>
  <c r="N252" i="9" s="1"/>
  <c r="O253" i="9"/>
  <c r="N253" i="9" s="1"/>
  <c r="O254" i="9"/>
  <c r="N254" i="9" s="1"/>
  <c r="O255" i="9"/>
  <c r="N255" i="9" s="1"/>
  <c r="O256" i="9"/>
  <c r="N256" i="9" s="1"/>
  <c r="O257" i="9"/>
  <c r="N257" i="9" s="1"/>
  <c r="O258" i="9"/>
  <c r="N258" i="9" s="1"/>
  <c r="O259" i="9"/>
  <c r="N259" i="9" s="1"/>
  <c r="O260" i="9"/>
  <c r="N260" i="9" s="1"/>
  <c r="O261" i="9"/>
  <c r="N261" i="9" s="1"/>
  <c r="O262" i="9"/>
  <c r="N262" i="9" s="1"/>
  <c r="O263" i="9"/>
  <c r="N263" i="9" s="1"/>
  <c r="O264" i="9"/>
  <c r="N264" i="9" s="1"/>
  <c r="O265" i="9"/>
  <c r="N265" i="9" s="1"/>
  <c r="O266" i="9"/>
  <c r="N266" i="9" s="1"/>
  <c r="O267" i="9"/>
  <c r="N267" i="9" s="1"/>
  <c r="O268" i="9"/>
  <c r="N268" i="9" s="1"/>
  <c r="O269" i="9"/>
  <c r="N269" i="9" s="1"/>
  <c r="O270" i="9"/>
  <c r="N270" i="9" s="1"/>
  <c r="O271" i="9"/>
  <c r="N271" i="9" s="1"/>
  <c r="O272" i="9"/>
  <c r="N272" i="9" s="1"/>
  <c r="O273" i="9"/>
  <c r="N273" i="9" s="1"/>
  <c r="O274" i="9"/>
  <c r="N274" i="9" s="1"/>
  <c r="O275" i="9"/>
  <c r="N275" i="9" s="1"/>
  <c r="O276" i="9"/>
  <c r="N276" i="9" s="1"/>
  <c r="O277" i="9"/>
  <c r="N277" i="9" s="1"/>
  <c r="O278" i="9"/>
  <c r="N278" i="9" s="1"/>
  <c r="O279" i="9"/>
  <c r="N279" i="9" s="1"/>
  <c r="O280" i="9"/>
  <c r="N280" i="9" s="1"/>
  <c r="O281" i="9"/>
  <c r="N281" i="9" s="1"/>
  <c r="O282" i="9"/>
  <c r="N282" i="9" s="1"/>
  <c r="O283" i="9"/>
  <c r="N283" i="9" s="1"/>
  <c r="O284" i="9"/>
  <c r="N284" i="9" s="1"/>
  <c r="O285" i="9"/>
  <c r="N285" i="9" s="1"/>
  <c r="O286" i="9"/>
  <c r="N286" i="9" s="1"/>
  <c r="O287" i="9"/>
  <c r="N287" i="9" s="1"/>
  <c r="O288" i="9"/>
  <c r="N288" i="9" s="1"/>
  <c r="O289" i="9"/>
  <c r="N289" i="9" s="1"/>
  <c r="O290" i="9"/>
  <c r="N290" i="9" s="1"/>
  <c r="O291" i="9"/>
  <c r="N291" i="9" s="1"/>
  <c r="O292" i="9"/>
  <c r="N292" i="9" s="1"/>
  <c r="O293" i="9"/>
  <c r="N293" i="9" s="1"/>
  <c r="O294" i="9"/>
  <c r="N294" i="9" s="1"/>
  <c r="O295" i="9"/>
  <c r="N295" i="9" s="1"/>
  <c r="O296" i="9"/>
  <c r="N296" i="9" s="1"/>
  <c r="O297" i="9"/>
  <c r="N297" i="9" s="1"/>
  <c r="O298" i="9"/>
  <c r="N298" i="9" s="1"/>
  <c r="O299" i="9"/>
  <c r="N299" i="9" s="1"/>
  <c r="O300" i="9"/>
  <c r="N300" i="9" s="1"/>
  <c r="O301" i="9"/>
  <c r="N301" i="9" s="1"/>
  <c r="O302" i="9"/>
  <c r="N302" i="9" s="1"/>
  <c r="O303" i="9"/>
  <c r="N303" i="9" s="1"/>
  <c r="O304" i="9"/>
  <c r="N304" i="9" s="1"/>
  <c r="O305" i="9"/>
  <c r="N305" i="9" s="1"/>
  <c r="O306" i="9"/>
  <c r="N306" i="9" s="1"/>
  <c r="O307" i="9"/>
  <c r="N307" i="9" s="1"/>
  <c r="O308" i="9"/>
  <c r="N308" i="9" s="1"/>
  <c r="O309" i="9"/>
  <c r="N309" i="9" s="1"/>
  <c r="O310" i="9"/>
  <c r="N310" i="9" s="1"/>
  <c r="O311" i="9"/>
  <c r="N311" i="9" s="1"/>
  <c r="O312" i="9"/>
  <c r="N312" i="9" s="1"/>
  <c r="O313" i="9"/>
  <c r="N313" i="9" s="1"/>
  <c r="O314" i="9"/>
  <c r="N314" i="9" s="1"/>
  <c r="O315" i="9"/>
  <c r="N315" i="9" s="1"/>
  <c r="O316" i="9"/>
  <c r="N316" i="9" s="1"/>
  <c r="O317" i="9"/>
  <c r="N317" i="9" s="1"/>
  <c r="O318" i="9"/>
  <c r="N318" i="9" s="1"/>
  <c r="O319" i="9"/>
  <c r="N319" i="9" s="1"/>
  <c r="O320" i="9"/>
  <c r="N320" i="9" s="1"/>
  <c r="O321" i="9"/>
  <c r="N321" i="9" s="1"/>
  <c r="O322" i="9"/>
  <c r="N322" i="9" s="1"/>
  <c r="O323" i="9"/>
  <c r="N323" i="9" s="1"/>
  <c r="O324" i="9"/>
  <c r="N324" i="9" s="1"/>
  <c r="O325" i="9"/>
  <c r="N325" i="9" s="1"/>
  <c r="O326" i="9"/>
  <c r="N326" i="9" s="1"/>
  <c r="O327" i="9"/>
  <c r="N327" i="9" s="1"/>
  <c r="O328" i="9"/>
  <c r="N328" i="9" s="1"/>
  <c r="O329" i="9"/>
  <c r="N329" i="9" s="1"/>
  <c r="O330" i="9"/>
  <c r="N330" i="9" s="1"/>
  <c r="O331" i="9"/>
  <c r="N331" i="9" s="1"/>
  <c r="O332" i="9"/>
  <c r="N332" i="9" s="1"/>
  <c r="O333" i="9"/>
  <c r="N333" i="9" s="1"/>
  <c r="O334" i="9"/>
  <c r="N334" i="9" s="1"/>
  <c r="O335" i="9"/>
  <c r="N335" i="9" s="1"/>
  <c r="O336" i="9"/>
  <c r="N336" i="9" s="1"/>
  <c r="O337" i="9"/>
  <c r="N337" i="9" s="1"/>
  <c r="O338" i="9"/>
  <c r="N338" i="9" s="1"/>
  <c r="O339" i="9"/>
  <c r="N339" i="9" s="1"/>
  <c r="O340" i="9"/>
  <c r="N340" i="9" s="1"/>
  <c r="O341" i="9"/>
  <c r="N341" i="9" s="1"/>
  <c r="O342" i="9"/>
  <c r="N342" i="9" s="1"/>
  <c r="O343" i="9"/>
  <c r="N343" i="9" s="1"/>
  <c r="O344" i="9"/>
  <c r="N344" i="9" s="1"/>
  <c r="O345" i="9"/>
  <c r="N345" i="9" s="1"/>
  <c r="O346" i="9"/>
  <c r="N346" i="9" s="1"/>
  <c r="O347" i="9"/>
  <c r="N347" i="9" s="1"/>
  <c r="O348" i="9"/>
  <c r="N348" i="9" s="1"/>
  <c r="O349" i="9"/>
  <c r="N349" i="9" s="1"/>
  <c r="O350" i="9"/>
  <c r="N350" i="9" s="1"/>
  <c r="O351" i="9"/>
  <c r="N351" i="9" s="1"/>
  <c r="O352" i="9"/>
  <c r="N352" i="9" s="1"/>
  <c r="O353" i="9"/>
  <c r="N353" i="9" s="1"/>
  <c r="O354" i="9"/>
  <c r="N354" i="9" s="1"/>
  <c r="O355" i="9"/>
  <c r="N355" i="9" s="1"/>
  <c r="O356" i="9"/>
  <c r="N356" i="9" s="1"/>
  <c r="O357" i="9"/>
  <c r="N357" i="9" s="1"/>
  <c r="O358" i="9"/>
  <c r="N358" i="9" s="1"/>
  <c r="O359" i="9"/>
  <c r="N359" i="9" s="1"/>
  <c r="O360" i="9"/>
  <c r="N360" i="9" s="1"/>
  <c r="O361" i="9"/>
  <c r="N361" i="9" s="1"/>
  <c r="O362" i="9"/>
  <c r="N362" i="9" s="1"/>
  <c r="O363" i="9"/>
  <c r="N363" i="9" s="1"/>
  <c r="O364" i="9"/>
  <c r="N364" i="9" s="1"/>
  <c r="O365" i="9"/>
  <c r="N365" i="9" s="1"/>
  <c r="O366" i="9"/>
  <c r="N366" i="9" s="1"/>
  <c r="O367" i="9"/>
  <c r="N367" i="9" s="1"/>
  <c r="O368" i="9"/>
  <c r="N368" i="9" s="1"/>
  <c r="O369" i="9"/>
  <c r="N369" i="9" s="1"/>
  <c r="O370" i="9"/>
  <c r="N370" i="9" s="1"/>
  <c r="O371" i="9"/>
  <c r="N371" i="9" s="1"/>
  <c r="O372" i="9"/>
  <c r="N372" i="9" s="1"/>
  <c r="O373" i="9"/>
  <c r="N373" i="9" s="1"/>
  <c r="O374" i="9"/>
  <c r="N374" i="9" s="1"/>
  <c r="O375" i="9"/>
  <c r="N375" i="9" s="1"/>
  <c r="O376" i="9"/>
  <c r="N376" i="9" s="1"/>
  <c r="O377" i="9"/>
  <c r="N377" i="9" s="1"/>
  <c r="O378" i="9"/>
  <c r="N378" i="9" s="1"/>
  <c r="O379" i="9"/>
  <c r="N379" i="9" s="1"/>
  <c r="O380" i="9"/>
  <c r="N380" i="9" s="1"/>
  <c r="O381" i="9"/>
  <c r="N381" i="9" s="1"/>
  <c r="O382" i="9"/>
  <c r="N382" i="9" s="1"/>
  <c r="O383" i="9"/>
  <c r="N383" i="9" s="1"/>
  <c r="O384" i="9"/>
  <c r="N384" i="9" s="1"/>
  <c r="O385" i="9"/>
  <c r="N385" i="9" s="1"/>
  <c r="O386" i="9"/>
  <c r="N386" i="9" s="1"/>
  <c r="O387" i="9"/>
  <c r="N387" i="9" s="1"/>
  <c r="O388" i="9"/>
  <c r="N388" i="9" s="1"/>
  <c r="O389" i="9"/>
  <c r="N389" i="9" s="1"/>
  <c r="O390" i="9"/>
  <c r="N390" i="9" s="1"/>
  <c r="O391" i="9"/>
  <c r="N391" i="9" s="1"/>
  <c r="O392" i="9"/>
  <c r="N392" i="9" s="1"/>
  <c r="O393" i="9"/>
  <c r="N393" i="9" s="1"/>
  <c r="O394" i="9"/>
  <c r="N394" i="9" s="1"/>
  <c r="O395" i="9"/>
  <c r="N395" i="9" s="1"/>
  <c r="O396" i="9"/>
  <c r="N396" i="9" s="1"/>
  <c r="O397" i="9"/>
  <c r="N397" i="9" s="1"/>
  <c r="O398" i="9"/>
  <c r="N398" i="9" s="1"/>
  <c r="O399" i="9"/>
  <c r="N399" i="9" s="1"/>
  <c r="O400" i="9"/>
  <c r="N400" i="9" s="1"/>
  <c r="O401" i="9"/>
  <c r="N401" i="9" s="1"/>
  <c r="O402" i="9"/>
  <c r="N402" i="9" s="1"/>
  <c r="O403" i="9"/>
  <c r="N403" i="9" s="1"/>
  <c r="O404" i="9"/>
  <c r="N404" i="9" s="1"/>
  <c r="O405" i="9"/>
  <c r="N405" i="9" s="1"/>
  <c r="O406" i="9"/>
  <c r="N406" i="9" s="1"/>
  <c r="O407" i="9"/>
  <c r="N407" i="9" s="1"/>
  <c r="O408" i="9"/>
  <c r="N408" i="9" s="1"/>
  <c r="O409" i="9"/>
  <c r="N409" i="9" s="1"/>
  <c r="O410" i="9"/>
  <c r="N410" i="9" s="1"/>
  <c r="O411" i="9"/>
  <c r="N411" i="9" s="1"/>
  <c r="O412" i="9"/>
  <c r="N412" i="9" s="1"/>
  <c r="O413" i="9"/>
  <c r="N413" i="9" s="1"/>
  <c r="O414" i="9"/>
  <c r="N414" i="9" s="1"/>
  <c r="O415" i="9"/>
  <c r="N415" i="9" s="1"/>
  <c r="O416" i="9"/>
  <c r="N416" i="9" s="1"/>
  <c r="O417" i="9"/>
  <c r="N417" i="9" s="1"/>
  <c r="O418" i="9"/>
  <c r="N418" i="9" s="1"/>
  <c r="O419" i="9"/>
  <c r="N419" i="9" s="1"/>
  <c r="O420" i="9"/>
  <c r="N420" i="9" s="1"/>
  <c r="O421" i="9"/>
  <c r="N421" i="9" s="1"/>
  <c r="O422" i="9"/>
  <c r="N422" i="9" s="1"/>
  <c r="O423" i="9"/>
  <c r="N423" i="9" s="1"/>
  <c r="O424" i="9"/>
  <c r="N424" i="9" s="1"/>
  <c r="O425" i="9"/>
  <c r="N425" i="9" s="1"/>
  <c r="O426" i="9"/>
  <c r="N426" i="9" s="1"/>
  <c r="O427" i="9"/>
  <c r="N427" i="9" s="1"/>
  <c r="O428" i="9"/>
  <c r="N428" i="9" s="1"/>
  <c r="O429" i="9"/>
  <c r="N429" i="9" s="1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O20" i="9"/>
  <c r="N20" i="9" s="1"/>
  <c r="O21" i="9"/>
  <c r="N21" i="9" s="1"/>
  <c r="O22" i="9"/>
  <c r="N22" i="9" s="1"/>
  <c r="O23" i="9"/>
  <c r="N23" i="9" s="1"/>
  <c r="O24" i="9"/>
  <c r="N24" i="9" s="1"/>
  <c r="O25" i="9"/>
  <c r="N25" i="9" s="1"/>
  <c r="O26" i="9"/>
  <c r="N26" i="9" s="1"/>
  <c r="O27" i="9"/>
  <c r="N27" i="9" s="1"/>
  <c r="O28" i="9"/>
  <c r="N28" i="9" s="1"/>
  <c r="O29" i="9"/>
  <c r="N29" i="9" s="1"/>
  <c r="O30" i="9"/>
  <c r="N30" i="9" s="1"/>
  <c r="O31" i="9"/>
  <c r="N31" i="9" s="1"/>
  <c r="O32" i="9"/>
  <c r="N32" i="9" s="1"/>
  <c r="O33" i="9"/>
  <c r="N33" i="9" s="1"/>
  <c r="O34" i="9"/>
  <c r="N34" i="9" s="1"/>
  <c r="O35" i="9"/>
  <c r="N35" i="9" s="1"/>
  <c r="O36" i="9"/>
  <c r="N36" i="9" s="1"/>
  <c r="O37" i="9"/>
  <c r="N37" i="9" s="1"/>
  <c r="O38" i="9"/>
  <c r="N38" i="9" s="1"/>
  <c r="O39" i="9"/>
  <c r="N39" i="9" s="1"/>
  <c r="O40" i="9"/>
  <c r="N40" i="9" s="1"/>
  <c r="O41" i="9"/>
  <c r="N41" i="9" s="1"/>
  <c r="O42" i="9"/>
  <c r="N42" i="9" s="1"/>
  <c r="O43" i="9"/>
  <c r="N43" i="9" s="1"/>
  <c r="O44" i="9"/>
  <c r="N44" i="9" s="1"/>
  <c r="O45" i="9"/>
  <c r="N45" i="9" s="1"/>
  <c r="O46" i="9"/>
  <c r="N46" i="9" s="1"/>
  <c r="O47" i="9"/>
  <c r="N47" i="9" s="1"/>
  <c r="O48" i="9"/>
  <c r="N48" i="9" s="1"/>
  <c r="O49" i="9"/>
  <c r="N49" i="9" s="1"/>
  <c r="O50" i="9"/>
  <c r="N50" i="9" s="1"/>
  <c r="O51" i="9"/>
  <c r="N51" i="9" s="1"/>
  <c r="O52" i="9"/>
  <c r="N52" i="9" s="1"/>
  <c r="O53" i="9"/>
  <c r="N53" i="9" s="1"/>
  <c r="O54" i="9"/>
  <c r="N54" i="9" s="1"/>
  <c r="O55" i="9"/>
  <c r="N55" i="9" s="1"/>
  <c r="O56" i="9"/>
  <c r="N56" i="9" s="1"/>
  <c r="O57" i="9"/>
  <c r="N57" i="9" s="1"/>
  <c r="O58" i="9"/>
  <c r="N58" i="9" s="1"/>
  <c r="O59" i="9"/>
  <c r="N59" i="9" s="1"/>
  <c r="O60" i="9"/>
  <c r="N60" i="9" s="1"/>
  <c r="O61" i="9"/>
  <c r="N61" i="9" s="1"/>
  <c r="O62" i="9"/>
  <c r="N62" i="9" s="1"/>
  <c r="O63" i="9"/>
  <c r="N63" i="9" s="1"/>
  <c r="O64" i="9"/>
  <c r="N64" i="9" s="1"/>
  <c r="O65" i="9"/>
  <c r="N65" i="9" s="1"/>
  <c r="O66" i="9"/>
  <c r="N66" i="9" s="1"/>
  <c r="O67" i="9"/>
  <c r="N67" i="9" s="1"/>
  <c r="O68" i="9"/>
  <c r="N68" i="9" s="1"/>
  <c r="O69" i="9"/>
  <c r="N69" i="9" s="1"/>
  <c r="O70" i="9"/>
  <c r="N70" i="9" s="1"/>
  <c r="O71" i="9"/>
  <c r="N71" i="9" s="1"/>
  <c r="O72" i="9"/>
  <c r="N72" i="9" s="1"/>
  <c r="O73" i="9"/>
  <c r="N73" i="9" s="1"/>
  <c r="O74" i="9"/>
  <c r="N74" i="9" s="1"/>
  <c r="O75" i="9"/>
  <c r="N75" i="9" s="1"/>
  <c r="O76" i="9"/>
  <c r="N76" i="9" s="1"/>
  <c r="O77" i="9"/>
  <c r="N77" i="9" s="1"/>
  <c r="O78" i="9"/>
  <c r="N78" i="9" s="1"/>
  <c r="O79" i="9"/>
  <c r="N79" i="9" s="1"/>
  <c r="O80" i="9"/>
  <c r="N80" i="9" s="1"/>
  <c r="O81" i="9"/>
  <c r="N81" i="9" s="1"/>
  <c r="O82" i="9"/>
  <c r="N82" i="9" s="1"/>
  <c r="O83" i="9"/>
  <c r="N83" i="9" s="1"/>
  <c r="O84" i="9"/>
  <c r="N84" i="9" s="1"/>
  <c r="O85" i="9"/>
  <c r="N85" i="9" s="1"/>
  <c r="O86" i="9"/>
  <c r="N86" i="9" s="1"/>
  <c r="O87" i="9"/>
  <c r="N87" i="9" s="1"/>
  <c r="O88" i="9"/>
  <c r="N88" i="9" s="1"/>
  <c r="O89" i="9"/>
  <c r="N89" i="9" s="1"/>
  <c r="O90" i="9"/>
  <c r="N90" i="9" s="1"/>
  <c r="O91" i="9"/>
  <c r="N91" i="9" s="1"/>
  <c r="O92" i="9"/>
  <c r="N92" i="9" s="1"/>
  <c r="O93" i="9"/>
  <c r="N93" i="9" s="1"/>
  <c r="O94" i="9"/>
  <c r="N94" i="9" s="1"/>
  <c r="O95" i="9"/>
  <c r="N95" i="9" s="1"/>
  <c r="O96" i="9"/>
  <c r="N96" i="9" s="1"/>
  <c r="O97" i="9"/>
  <c r="N97" i="9" s="1"/>
  <c r="O98" i="9"/>
  <c r="N98" i="9" s="1"/>
  <c r="O99" i="9"/>
  <c r="N99" i="9" s="1"/>
  <c r="O100" i="9"/>
  <c r="N100" i="9" s="1"/>
  <c r="O101" i="9"/>
  <c r="N101" i="9" s="1"/>
  <c r="O102" i="9"/>
  <c r="N102" i="9" s="1"/>
  <c r="O103" i="9"/>
  <c r="N103" i="9" s="1"/>
  <c r="O104" i="9"/>
  <c r="N104" i="9" s="1"/>
  <c r="O105" i="9"/>
  <c r="N105" i="9" s="1"/>
  <c r="O106" i="9"/>
  <c r="N106" i="9" s="1"/>
  <c r="O107" i="9"/>
  <c r="N107" i="9" s="1"/>
  <c r="O108" i="9"/>
  <c r="N108" i="9" s="1"/>
  <c r="O109" i="9"/>
  <c r="N109" i="9" s="1"/>
  <c r="O110" i="9"/>
  <c r="N110" i="9" s="1"/>
  <c r="O111" i="9"/>
  <c r="N111" i="9" s="1"/>
  <c r="O112" i="9"/>
  <c r="N112" i="9" s="1"/>
  <c r="O113" i="9"/>
  <c r="N113" i="9" s="1"/>
  <c r="O114" i="9"/>
  <c r="N114" i="9" s="1"/>
  <c r="O115" i="9"/>
  <c r="N115" i="9" s="1"/>
  <c r="O116" i="9"/>
  <c r="N116" i="9" s="1"/>
  <c r="O117" i="9"/>
  <c r="N117" i="9" s="1"/>
  <c r="O118" i="9"/>
  <c r="N118" i="9" s="1"/>
  <c r="O119" i="9"/>
  <c r="N119" i="9" s="1"/>
  <c r="O120" i="9"/>
  <c r="N120" i="9" s="1"/>
  <c r="O121" i="9"/>
  <c r="N121" i="9" s="1"/>
  <c r="O122" i="9"/>
  <c r="N122" i="9" s="1"/>
  <c r="O123" i="9"/>
  <c r="N123" i="9" s="1"/>
  <c r="O124" i="9"/>
  <c r="N124" i="9" s="1"/>
  <c r="O125" i="9"/>
  <c r="N125" i="9" s="1"/>
  <c r="O126" i="9"/>
  <c r="N126" i="9" s="1"/>
  <c r="O127" i="9"/>
  <c r="N127" i="9" s="1"/>
  <c r="O128" i="9"/>
  <c r="N128" i="9" s="1"/>
  <c r="O129" i="9"/>
  <c r="N129" i="9" s="1"/>
  <c r="O130" i="9"/>
  <c r="N130" i="9" s="1"/>
  <c r="O131" i="9"/>
  <c r="N131" i="9" s="1"/>
  <c r="O132" i="9"/>
  <c r="N132" i="9" s="1"/>
  <c r="O133" i="9"/>
  <c r="N133" i="9" s="1"/>
  <c r="O134" i="9"/>
  <c r="N134" i="9" s="1"/>
  <c r="O135" i="9"/>
  <c r="N135" i="9" s="1"/>
  <c r="O136" i="9"/>
  <c r="N136" i="9" s="1"/>
  <c r="O137" i="9"/>
  <c r="N137" i="9" s="1"/>
  <c r="O138" i="9"/>
  <c r="N138" i="9" s="1"/>
  <c r="O139" i="9"/>
  <c r="N139" i="9" s="1"/>
  <c r="O140" i="9"/>
  <c r="N140" i="9" s="1"/>
  <c r="O141" i="9"/>
  <c r="N141" i="9" s="1"/>
  <c r="O142" i="9"/>
  <c r="N142" i="9" s="1"/>
  <c r="O143" i="9"/>
  <c r="N143" i="9" s="1"/>
  <c r="O144" i="9"/>
  <c r="N144" i="9" s="1"/>
  <c r="O145" i="9"/>
  <c r="N145" i="9" s="1"/>
  <c r="O146" i="9"/>
  <c r="N146" i="9" s="1"/>
  <c r="C14" i="9"/>
  <c r="D14" i="9"/>
  <c r="E14" i="9"/>
  <c r="F14" i="9"/>
  <c r="G14" i="9"/>
  <c r="C15" i="9"/>
  <c r="D15" i="9"/>
  <c r="E15" i="9"/>
  <c r="F15" i="9"/>
  <c r="G15" i="9"/>
  <c r="C16" i="9"/>
  <c r="D16" i="9"/>
  <c r="E16" i="9"/>
  <c r="F16" i="9"/>
  <c r="G16" i="9"/>
  <c r="C17" i="9"/>
  <c r="D17" i="9"/>
  <c r="E17" i="9"/>
  <c r="F17" i="9"/>
  <c r="G17" i="9"/>
  <c r="C18" i="9"/>
  <c r="D18" i="9"/>
  <c r="E18" i="9"/>
  <c r="F18" i="9"/>
  <c r="G18" i="9"/>
  <c r="C19" i="9"/>
  <c r="D19" i="9"/>
  <c r="E19" i="9"/>
  <c r="F19" i="9"/>
  <c r="G19" i="9"/>
  <c r="B14" i="9"/>
  <c r="B15" i="9"/>
  <c r="B16" i="9"/>
  <c r="B17" i="9"/>
  <c r="B18" i="9"/>
  <c r="B19" i="9"/>
  <c r="O14" i="9"/>
  <c r="N14" i="9" s="1"/>
  <c r="O15" i="9"/>
  <c r="N15" i="9" s="1"/>
  <c r="O16" i="9"/>
  <c r="N16" i="9" s="1"/>
  <c r="O17" i="9"/>
  <c r="N17" i="9" s="1"/>
  <c r="O18" i="9"/>
  <c r="N18" i="9" s="1"/>
  <c r="O19" i="9"/>
  <c r="N19" i="9" s="1"/>
  <c r="B6" i="9"/>
  <c r="C6" i="9"/>
  <c r="D6" i="9"/>
  <c r="E6" i="9"/>
  <c r="F6" i="9"/>
  <c r="G6" i="9"/>
  <c r="O6" i="9"/>
  <c r="N6" i="9" s="1"/>
  <c r="B7" i="9"/>
  <c r="C7" i="9"/>
  <c r="D7" i="9"/>
  <c r="E7" i="9"/>
  <c r="F7" i="9"/>
  <c r="G7" i="9"/>
  <c r="O7" i="9"/>
  <c r="N7" i="9" s="1"/>
  <c r="B8" i="9"/>
  <c r="C8" i="9"/>
  <c r="D8" i="9"/>
  <c r="E8" i="9"/>
  <c r="F8" i="9"/>
  <c r="G8" i="9"/>
  <c r="O8" i="9"/>
  <c r="N8" i="9" s="1"/>
  <c r="B9" i="9"/>
  <c r="C9" i="9"/>
  <c r="D9" i="9"/>
  <c r="E9" i="9"/>
  <c r="F9" i="9"/>
  <c r="G9" i="9"/>
  <c r="O9" i="9"/>
  <c r="N9" i="9" s="1"/>
  <c r="B10" i="9"/>
  <c r="C10" i="9"/>
  <c r="D10" i="9"/>
  <c r="E10" i="9"/>
  <c r="F10" i="9"/>
  <c r="G10" i="9"/>
  <c r="O10" i="9"/>
  <c r="N10" i="9" s="1"/>
  <c r="B11" i="9"/>
  <c r="C11" i="9"/>
  <c r="D11" i="9"/>
  <c r="E11" i="9"/>
  <c r="F11" i="9"/>
  <c r="G11" i="9"/>
  <c r="O11" i="9"/>
  <c r="N11" i="9" s="1"/>
  <c r="B12" i="9"/>
  <c r="C12" i="9"/>
  <c r="D12" i="9"/>
  <c r="E12" i="9"/>
  <c r="F12" i="9"/>
  <c r="G12" i="9"/>
  <c r="O12" i="9"/>
  <c r="N12" i="9" s="1"/>
  <c r="B13" i="9"/>
  <c r="C13" i="9"/>
  <c r="D13" i="9"/>
  <c r="E13" i="9"/>
  <c r="F13" i="9"/>
  <c r="G13" i="9"/>
  <c r="O13" i="9"/>
  <c r="N13" i="9" s="1"/>
  <c r="O5" i="9"/>
  <c r="N5" i="9" s="1"/>
  <c r="G5" i="9"/>
  <c r="F5" i="9"/>
  <c r="E5" i="9"/>
  <c r="D5" i="9"/>
  <c r="C5" i="9"/>
  <c r="B5" i="9"/>
  <c r="O4" i="9"/>
  <c r="G4" i="9"/>
  <c r="F4" i="9"/>
  <c r="E4" i="9"/>
  <c r="D4" i="9"/>
  <c r="C4" i="9"/>
  <c r="B4" i="9"/>
  <c r="N4" i="9" l="1"/>
  <c r="P19" i="2" l="1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</calcChain>
</file>

<file path=xl/sharedStrings.xml><?xml version="1.0" encoding="utf-8"?>
<sst xmlns="http://schemas.openxmlformats.org/spreadsheetml/2006/main" count="2020" uniqueCount="524">
  <si>
    <t xml:space="preserve"> Responsables </t>
  </si>
  <si>
    <t xml:space="preserve"> Programación de metas</t>
  </si>
  <si>
    <t xml:space="preserve">Datos del Proyecto </t>
  </si>
  <si>
    <t xml:space="preserve"> Programación de actividades</t>
  </si>
  <si>
    <t xml:space="preserve">Fuentes de Financiación </t>
  </si>
  <si>
    <t>Dependencia</t>
  </si>
  <si>
    <t>Línea Estratégica</t>
  </si>
  <si>
    <t xml:space="preserve">Sector </t>
  </si>
  <si>
    <t xml:space="preserve">Programa </t>
  </si>
  <si>
    <t>Indicador de Producto</t>
  </si>
  <si>
    <t>Meta de la vigencia</t>
  </si>
  <si>
    <t>Proyecto</t>
  </si>
  <si>
    <t>Código de proyecto BPIM</t>
  </si>
  <si>
    <t>Actividades</t>
  </si>
  <si>
    <t xml:space="preserve">Fecha de Terminación </t>
  </si>
  <si>
    <t>Secretaría de Educación</t>
  </si>
  <si>
    <t>PLAN DE ACCIÓN VIGENCIA 2022</t>
  </si>
  <si>
    <t>No</t>
  </si>
  <si>
    <t>SECTOR CODIGO</t>
  </si>
  <si>
    <t>Meta Física Esperada 2020</t>
  </si>
  <si>
    <t>Meta Física Esperada 20212</t>
  </si>
  <si>
    <t>Meta Física Esperada 2022</t>
  </si>
  <si>
    <t>Meta Física Esperada 2023</t>
  </si>
  <si>
    <t>IP 001. Número de establecimientos educativos oficiales, centros de desarrollo infantil (CDI) o espacios educativos adecuados</t>
  </si>
  <si>
    <t>Secretaría de Infraestructura</t>
  </si>
  <si>
    <t>Línea 1. Barrancabermeja generadora de bienestar y protectora de la vida.</t>
  </si>
  <si>
    <t>Educación</t>
  </si>
  <si>
    <t>01. EDUCACIÓN</t>
  </si>
  <si>
    <t>Programa 01. Cobertura educativa</t>
  </si>
  <si>
    <t>01. Educación</t>
  </si>
  <si>
    <t>IP 002. Número de estrategias establecidas para la construcción de nueva infraestructura educativa</t>
  </si>
  <si>
    <t>02. Salud y protección social</t>
  </si>
  <si>
    <t>Etiquetas de fila</t>
  </si>
  <si>
    <t xml:space="preserve">IP 003. Número de estrategias implementadas para garantizar el funcionamiento de instituciones educativas oficiales </t>
  </si>
  <si>
    <t>03. Inclusión social y reconciliación</t>
  </si>
  <si>
    <t>IP 004. Número de estrategias de acceso y permanencia realizadas</t>
  </si>
  <si>
    <t>04. Cultura</t>
  </si>
  <si>
    <t>02. SALUD Y PROTECCIÓN SOCIAL</t>
  </si>
  <si>
    <t>IP 005. Número de planes y/o políticas públicas en educación implementadas</t>
  </si>
  <si>
    <t>Programa 02. Calidad educativa</t>
  </si>
  <si>
    <t>05. Vivienda, ciudad y territorio</t>
  </si>
  <si>
    <t>03. INCLUSIÓN SOCIAL Y RECONCILIACIÓN</t>
  </si>
  <si>
    <t>IP 006. Número de acciones de fortalecimiento institucional mantenidas</t>
  </si>
  <si>
    <t>06. Deporte y recreación</t>
  </si>
  <si>
    <t>04. CULTURA</t>
  </si>
  <si>
    <t>IP 007. Número de macroprocesos certificados</t>
  </si>
  <si>
    <t>07. Trabajo</t>
  </si>
  <si>
    <t>05. VIVIENDA, CIUDAD Y TERRITORIO</t>
  </si>
  <si>
    <t>IP 008. Número de establecimientos educativos que implementan y/o fortalecen la inclusión y la equidad</t>
  </si>
  <si>
    <t>08. Transporte</t>
  </si>
  <si>
    <t>06. DEPORTE Y RECREACIÓN</t>
  </si>
  <si>
    <t>IP 009. Número de estrategias de mejoramiento de la calidad educativa fortalecidas</t>
  </si>
  <si>
    <t>09. Tecnologías de la información y las comunicaciones</t>
  </si>
  <si>
    <t>07. TRABAJO</t>
  </si>
  <si>
    <t>IP 010. Porcentaje de docentes y directivos docentes formados y capacitados</t>
  </si>
  <si>
    <t>10. Ambiente y desarrollo sostenible</t>
  </si>
  <si>
    <t>08. TRANSPORTE</t>
  </si>
  <si>
    <t>IP 011. Número de lineamientos pedagógicos implementados</t>
  </si>
  <si>
    <t>11. Agricultura y desarrollo rural</t>
  </si>
  <si>
    <t>09. TECNOLOGÍAS DE LA INFORMACIÓN Y LAS COMUNICACIONES</t>
  </si>
  <si>
    <t>IP 012. Número de aulas y/o espacios con ambientes pedagógicos fortalecidos</t>
  </si>
  <si>
    <t>12. Comercio, industria y turismo</t>
  </si>
  <si>
    <t>10. AMBIENTE Y DESARROLLO SOSTENIBLE</t>
  </si>
  <si>
    <t>IP 013. Número de docentes con aprendizajes y prácticas pedagógicas potenciadas</t>
  </si>
  <si>
    <t>13. Minas y energía</t>
  </si>
  <si>
    <t>11. AGRICULTURA Y DESARROLLO RURAL</t>
  </si>
  <si>
    <t>IP 014. Número de becas que cambian vidas entregadas</t>
  </si>
  <si>
    <t>Programa 03. Fomento para el acceso a la educación superior y Becas que Cambian Vidas</t>
  </si>
  <si>
    <t>14. Ciencia, tecnología e innovación</t>
  </si>
  <si>
    <t>12. COMERCIO, INDUSTRIA Y TURISMO</t>
  </si>
  <si>
    <t xml:space="preserve">IP 015. Número de becas meritorias entregadas </t>
  </si>
  <si>
    <t>15. Gobierno territorial</t>
  </si>
  <si>
    <t>13. MINAS Y ENERGÍA</t>
  </si>
  <si>
    <t>IP 016. Número de alianzas entre IES, gobierno y el sector productivo implementadas</t>
  </si>
  <si>
    <t>16. Justicia y del derecho</t>
  </si>
  <si>
    <t>14. CIENCIA, TECNOLOGÍA E INNOVACIÓN</t>
  </si>
  <si>
    <t>IP 017. Número de alianzas entre instituciones de ETDH, gobierno y el sector productivo implementadas</t>
  </si>
  <si>
    <t>17. Información estadística</t>
  </si>
  <si>
    <t>15. GOBIERNO TERRITORIAL</t>
  </si>
  <si>
    <t>IP 018. Estrategia implementada de promoción de vida saludable y condiciones no transmisibles</t>
  </si>
  <si>
    <t>Secretaría de Salud</t>
  </si>
  <si>
    <t>Salud y protección social</t>
  </si>
  <si>
    <t>Programa 04. Salud Pública</t>
  </si>
  <si>
    <t>16. JUSTICIA Y DEL DERECHO</t>
  </si>
  <si>
    <t>IP 019. Número de acciones implementadas para garantizar la prevención y abordaje de enfermedades no transmisibles y de alteraciones de la salud bucal, visual y auditiva, disminución de la enfermedad de acuerdo con la realidad territorial</t>
  </si>
  <si>
    <t>17. INFORMACIÓN ESTADÍSTICA</t>
  </si>
  <si>
    <t>IP 020. Estrategia de modos y condiciones de estilos de vida saludables implementada</t>
  </si>
  <si>
    <t>Total general</t>
  </si>
  <si>
    <t>IP 021. Estrategia de promoción en temas de consumo y aprovechamiento biológico de los alimentos mantenida</t>
  </si>
  <si>
    <t>IP 022. Estrategia de gestión del riesgo para temas de consumo y aprovechamiento biológico de los alimentos mantenida</t>
  </si>
  <si>
    <t>IP 023. Estrategia intersectorial e integral de promoción a la afiliación al SGRL y divulgación de normas vigentes de seguridad laboral implementada</t>
  </si>
  <si>
    <t>IP 024. Número de instancias organizativas de trabajadores informales fortalecidas</t>
  </si>
  <si>
    <t>IP 025. Número de congresos sobre temáticas actuales y pertinentes en seguridad y salud en el trabajo realizados</t>
  </si>
  <si>
    <t>IP 026. Sistema de información para reporte de eventos laborales SIREL mantenido</t>
  </si>
  <si>
    <t>IP 027. Estrategia “Entornos saludables laborales y autocuidado” desarrollada</t>
  </si>
  <si>
    <t>IP 028. Estrategia de vigilancia epidemiológica ocupacional desarrollada</t>
  </si>
  <si>
    <t>IP 029. Programa de capacitación para el talento humano del sector salud sobre SIREL y calificación del origen de eventos laborales mantenido</t>
  </si>
  <si>
    <t>IP 030. Porcentaje de personas con discapacidad certificadas en competencias laborales calificadas con pérdida de capacidad laboral</t>
  </si>
  <si>
    <t>IP 031. Número de empresas en las que se socializa las garantías de las exenciones tributarias de renta según ley 361 1997</t>
  </si>
  <si>
    <t>IP 032. Estudio de caracterización demográfica y epidemiológica por actividad económica y de territorio de la población trabajadora informal desarrollado</t>
  </si>
  <si>
    <t>IP 033. Programa “Maternidad segura” fortalecido</t>
  </si>
  <si>
    <t>IP 034. Comité Interinstitucional interconsultivo para la prevención del abuso sexual en NNA en funcionamiento</t>
  </si>
  <si>
    <t>IP 035. Estrategia de promoción sobre los derechos sexuales y reproductivos mantenida</t>
  </si>
  <si>
    <t>IP 036. Estrategia de servicios amigables para adolescentes y jóvenes mantenida</t>
  </si>
  <si>
    <t>IP 037. Estrategia integral para la prevención de embarazo en adolescentes mantenida</t>
  </si>
  <si>
    <t>IP 038. Campaña de prevención de infecciones de transmisión sexual mantenida</t>
  </si>
  <si>
    <t>IP 039. Estrategia de seguimiento a las EPS e IPS del distrito en la implementación de la RIA materno perinatal mantenida</t>
  </si>
  <si>
    <t>IP 040. Comité intersectorial de salud sexual y reproductiva en operación</t>
  </si>
  <si>
    <t>IP 041. Estrategia de seguimiento a las EPS del distrito sobre la cobertura antirretroviral de la población notificada en SIVIGILA como confirmada para VIH o SIDA mantenida</t>
  </si>
  <si>
    <t>IP 042. Estrategia de seguimiento al cumplimiento de la ruta de atención integral de los casos de violencia sexual mantenida</t>
  </si>
  <si>
    <t>IP 043. Estrategia de seguimiento al cumplimiento de las actividades de planificación familiar mantenida</t>
  </si>
  <si>
    <t>IP 044. Política pública de salud mental presentada</t>
  </si>
  <si>
    <t>IP 045. Estrategia “Centros de escucha” mantenida</t>
  </si>
  <si>
    <t>IP 046. Estrategia “10 habilidades para la vida” mantenida</t>
  </si>
  <si>
    <t>IP 047. Estrategia de promoción y prevención en la población del sistema de responsabilidad penal para adolescentes mantenida</t>
  </si>
  <si>
    <t>IP 048. Comité de drogas del distrito en operación</t>
  </si>
  <si>
    <t>IP 049. Estrategia “Familias fuertes” mantenida</t>
  </si>
  <si>
    <t>IP 050. Estrategia para la disminución de la violencia intrafamiliar mantenida</t>
  </si>
  <si>
    <t>IP 051. Estrategia para la disminución de la violencia contra las mujeres mantenida</t>
  </si>
  <si>
    <t>IP 052. Estrategia para prevención del suicidio mantenida</t>
  </si>
  <si>
    <t>IP 053. Estrategia “Saber beber, saber vivir” mantenida</t>
  </si>
  <si>
    <t>IP 054. Estrategia de sensibilización y formación en nuevas masculinidades para la prevención de la violencia hacia las mujeres mantenida</t>
  </si>
  <si>
    <t>IP 055. Estrategia de zonas de orientación escolar mantenida</t>
  </si>
  <si>
    <t>IP 056. Estrategia de vigilancia en programas de salud en la primera infancia e infancia mantenida</t>
  </si>
  <si>
    <t>IP 057. Número de productos de apoyo entregados a población con discapacidad</t>
  </si>
  <si>
    <t>IP 058. Porcentaje de avance en la certificación de personas con discapacidad en el distrito</t>
  </si>
  <si>
    <t>IP 059. Estrategia de rehabilitación basada en la comunidad mantenida</t>
  </si>
  <si>
    <t>IP 060. Estrategia de Gestión Integrada para la vigilancia, promoción de la salud, prevención y control de las enfermedades de transmisión vectorial (ETV) y las Zoonosis intersectorialmente fortalecida</t>
  </si>
  <si>
    <t>IP 061. Estrategia mantenida de promoción y prevención frente a la tenencia responsable de mascotas</t>
  </si>
  <si>
    <t>IP 062. Porcentaje de cumplimiento de la estrategia de inspección, vigilancia y control para alimentos, agentes químicos mantenida</t>
  </si>
  <si>
    <t>IP 063. Estrategia de vigilancia a factores de riesgo ambientales que afectan la salud mantenida</t>
  </si>
  <si>
    <t>IP 064. Estrategia de vigilancia y seguimiento a las condiciones de la calidad del agua para consumo humano mantenida</t>
  </si>
  <si>
    <t>IP 065. Estrategia mantenida de vigilancia y control sanitaria en establecimientos y espacios que puedan generar riesgos para la población</t>
  </si>
  <si>
    <t>IP 066. Estrategia de promoción del autocuidado y prevención de enfermedades transmisibles mantenida</t>
  </si>
  <si>
    <t>IP 067. Estrategia “vacunación sin barreras” mantenida</t>
  </si>
  <si>
    <t>IP 068. Estrategia mantenida de información, educación y comunicación IEC para la prevención y cuidado adecuado de casos de IRA – EDA – Tuberculosis – Hansen - ETV</t>
  </si>
  <si>
    <t>IP 069. Estrategia IEC mantenida de prevención y cuidado adecuado de los casos de Infección Respiratoria Aguda IRA y EDA, para el componente comunitario en Atención Integral a las Enfermedades Prevalentes de la Infancia AIEPI</t>
  </si>
  <si>
    <t>IP 070. Estrategia “Colombia libre de tuberculosis” mantenida</t>
  </si>
  <si>
    <t>IP 071. Estrategia IEC para la divulgación de signos y síntomas asociados a enfermedades respiratorias y de piel mantenida</t>
  </si>
  <si>
    <t>IP 072. Estrategia de gestión integrada para la inspección, vigilancia y control de las enfermedades transmitidas por vectores mantenida</t>
  </si>
  <si>
    <t>IP 073. Comité Programa Ampliado de Inmunizaciones PAI en funcionamiento</t>
  </si>
  <si>
    <t>IP 074. Estrategia para la prevención y control de enfermedades adquiridas por atención en salud (IAAS) mantenida</t>
  </si>
  <si>
    <t>IP 075. Porcentaje de cumplimiento en la  prestación de servicios de salud pagos en procedimientos contemplados en el PBS para la atención a población no asegurada, vulnerable y migrante</t>
  </si>
  <si>
    <t xml:space="preserve">Programa 05. Prestación de los servicios de salud </t>
  </si>
  <si>
    <t>IP 076. Porcentaje de población en base de datos BDUA con continuidad y cobertura incrementado</t>
  </si>
  <si>
    <t>Programa 06. Aseguramiento en Salud</t>
  </si>
  <si>
    <t>IP 077. Porcentaje de base de datos del régimen subsidiado mantenida</t>
  </si>
  <si>
    <t>IP 078. Estrategia de formalización para la afiliación al SGSSS implementada</t>
  </si>
  <si>
    <t xml:space="preserve">IP 079. Programa de atención primaria en salud APS implementada </t>
  </si>
  <si>
    <t>Programa 07. Intersectorialidad</t>
  </si>
  <si>
    <t>IP 080. Estrategia de funcionamiento de 24/7 para la prestación del servicio referencia y contrarreferencia para la red de urgencias mantenida</t>
  </si>
  <si>
    <t>IP 081. Sistema de información para el funcionamiento de la red de urgencias adquirido y en funcionamiento</t>
  </si>
  <si>
    <t>IP 082. Sistema de comunicación para el funcionamiento de la red de urgencias fortalecido</t>
  </si>
  <si>
    <t>IP 083. Atención pre hospitalaria y traslado primario 24/7 en urgencias, emergencias y desastres fortalecida</t>
  </si>
  <si>
    <t>IP 084. Programa de formación y capacitación para la comunidad y la red de urgencias implementado</t>
  </si>
  <si>
    <t>IP 085. Estrategia de articulación entre las entidades de socorro y el comité de riesgo CMGRD para el simulacro de riesgos, peligros y amenazas implementada</t>
  </si>
  <si>
    <t>IP 086. Estrategia de alimentación de inventario disponible de todas las IPS para la atención oportuna en emergencias, urgencia y desastres fortalecida</t>
  </si>
  <si>
    <t>IP 087. Estrategia de monitoreo de inspección y vigilancia para el cumplimiento de las normas de riesgos, de urgencias, emergencias y desastres implementada</t>
  </si>
  <si>
    <t xml:space="preserve">IP 088. Sistema de emergencia médica SEM implementado </t>
  </si>
  <si>
    <t>IP 089. Estrategia de vigilancia en programas de salud para la adolescencia mantenida</t>
  </si>
  <si>
    <t>IP 090. Porcentaje de implementación de la política pública territorial de envejecimiento y vejez</t>
  </si>
  <si>
    <t>IP 091. Porcentaje de rutas integrales ejecutadas para la gestión de la política de envejecimiento y vejez</t>
  </si>
  <si>
    <t>IP 092. Porcentaje de cumplimiento en atención psicosocial a personas víctimas del conflicto</t>
  </si>
  <si>
    <t>IP 093. Porcentaje de avance en la gestión para la implementación del protocolo de atención integral en salud con enfoque psicosocial a población víctima del conflicto armado</t>
  </si>
  <si>
    <t>IP 094. Número de seguimiento a las medidas de atención de los casos de violencia intrafamiliar mujeres, hijos e hijas víctimas de violencia realizados</t>
  </si>
  <si>
    <t>IP 095. Porcentaje de personas de la dirección territorial de salud que reciben capacitación en género y salud</t>
  </si>
  <si>
    <t>IP 096. Número de estrategias de control social mantenidas</t>
  </si>
  <si>
    <t>IP 097. Porcentaje de personas habitantes de calle incluidas en el registro administrativo de población</t>
  </si>
  <si>
    <t>IP 098. Porcentaje de  aseguramiento en salud para la población habitante de calle</t>
  </si>
  <si>
    <t>IP 099. Porcentaje de personas  habitantes de calle que acceden a los servicios de salud</t>
  </si>
  <si>
    <t>IP 100. Porcentaje de pueblos/comunidades, consejos comunitarios, y organizaciones de base NARP que participaron en la incorporación del enfoque étnico diferencial en la planeación territorial en salud acorde a los resultados de los procesos de concertación con los grupos étnicos</t>
  </si>
  <si>
    <t>IP 101. Porcentaje de pueblos/comunidades, consejos comunitarios, y organizaciones de base indígenas que participaron en la incorporación del enfoque étnico diferencial en la planeación territorial en salud acorde a los resultados de los procesos de concertación con los grupos étnicos</t>
  </si>
  <si>
    <t>IP 102. Ruta de atención en salud para la población migrante implementada</t>
  </si>
  <si>
    <t>IP 103. Porcentaje de inimputables que acceden a servicios de salud</t>
  </si>
  <si>
    <t xml:space="preserve">IP 104. Número  de entidades prestadoras de servicios de salud pública mejoradas y/o construidas </t>
  </si>
  <si>
    <t>IP 105. Número   de dotaciones  equipos biomédicos adquiridos y entregados a entidades prestadoras de servicios de salud pública</t>
  </si>
  <si>
    <t>IP 106. Estrategia de seguimiento y la asistencia técnica a indicadores del sistema obligatorio de calidad de la atención en salud fortalecida</t>
  </si>
  <si>
    <t xml:space="preserve">IP 107. Estrategia de recolección, consolidación y generación de informes del registro individual de la prestación del servicio (RIPS) mantenida </t>
  </si>
  <si>
    <t xml:space="preserve">IP 108. Estrategia mantenida de inventario de la capacidad instalada de las instituciones prestadoras de servicios de salud del municipio </t>
  </si>
  <si>
    <t>IP 109. Estrategia de inspección y vigilancia para el cumplimiento del sistema general de la calidad en salud fortalecida</t>
  </si>
  <si>
    <t>IP 110. Número de acciones para la eliminación de todo tipo de violencias contra las mujeres implementadas</t>
  </si>
  <si>
    <t>Secretaría de las mujeres y familia</t>
  </si>
  <si>
    <t>Inclusión social y reconciliación</t>
  </si>
  <si>
    <t>Programa 08. Atención integral para las poblaciones vulnerables  con enfoque diferencial</t>
  </si>
  <si>
    <t>IP 111. Número de acciones de atención integral para mujeres realizadas</t>
  </si>
  <si>
    <t>IP 112. Número de acciones de atención integral para juventudes realizadas</t>
  </si>
  <si>
    <t>Secretaría del adulto mayor, juventud e inclusión social</t>
  </si>
  <si>
    <t>IP 113. Número de acciones de atención integral para poblaciones étnicas realizadas</t>
  </si>
  <si>
    <t>IP 114. Número de acciones de atención integral para población LGBTIQ+ realizadas</t>
  </si>
  <si>
    <t>IP 115. Número de acciones de atención integral para personas con discapacidad realizadas</t>
  </si>
  <si>
    <t>IP 116. Número de acciones de atención integral para personas adultas mayores realizadas</t>
  </si>
  <si>
    <t>IP 117. Número de acciones de la política pública de familia implementadas</t>
  </si>
  <si>
    <t>IP 118. Número de acciones de la política pública de primera infancia, infancia y adolescencia implementadas</t>
  </si>
  <si>
    <t>IP 119. Número de acciones de atención integral a población habitante de la calle realizadas</t>
  </si>
  <si>
    <t>IP 120. Número de acciones de atención integral a población en situación de pobreza extrema realizadas</t>
  </si>
  <si>
    <t>IP 121. Mecanismo de seguimiento implementado</t>
  </si>
  <si>
    <t>Secretaría del adulto mayor, juventud e inclusión social y Secretaría de las mujeres y la familia</t>
  </si>
  <si>
    <t>IP 122. Número de eventos conmemorativos realizados</t>
  </si>
  <si>
    <t>IP 123. Política pública de habitancia de calle formulada y presentada</t>
  </si>
  <si>
    <t>IP 124. Número de políticas públicas actualizadas</t>
  </si>
  <si>
    <t>IP 125. Número de acciones de fortalecimiento institucional ejecutadas</t>
  </si>
  <si>
    <t>IP 126. Número anualidades vitalicias entregadas a través del programa "Hoy y mañana Beps"</t>
  </si>
  <si>
    <t>IP 127. Número de proyectos de inversión dirigidos a comunidad NARP con enfoque diferencial realizados</t>
  </si>
  <si>
    <t>IP 128. Estrategia de transversalización de derechos implementada</t>
  </si>
  <si>
    <t>IP 129. Número de ofertas artísticas y culturales implementadas</t>
  </si>
  <si>
    <t>Secretaría de cultura, turismo y patrimonio</t>
  </si>
  <si>
    <t>Cultura</t>
  </si>
  <si>
    <t>Programa 09. Promoción y acceso efectivo a procesos culturales y artísticos</t>
  </si>
  <si>
    <t xml:space="preserve">IP 130. Número de estrategias implementadas de apoyo para artistas, creadores y gestores culturales </t>
  </si>
  <si>
    <t>IP 131. Número de acciones de fortalecimiento institucional ejecutadas</t>
  </si>
  <si>
    <t>IP 132. Número de políticas públicas o planes presentados</t>
  </si>
  <si>
    <t>IP 133. Número de acciones para proteger bienes de interés cultural público realizadas</t>
  </si>
  <si>
    <t>Programa 10. Gestión y protección de los bienes de interés cultural</t>
  </si>
  <si>
    <t>IP 134. Inventario distrital de bienes materiales muebles e inmuebles y patrimonio cultural inmaterial actualizado</t>
  </si>
  <si>
    <t>IP 135. Número de bienes al servicio del arte y la cultura habilitados</t>
  </si>
  <si>
    <t>IP 136. Número de viviendas de interés social promovidas y construidas</t>
  </si>
  <si>
    <t>Empresa de desarrollo urbano y vivienda de interés social de Barrancabermeja – EDUBA.</t>
  </si>
  <si>
    <t>Vivienda, ciudad y territorio</t>
  </si>
  <si>
    <t>Programa 11. Más familias con techo.</t>
  </si>
  <si>
    <t>IP 137. Política pública de vivienda formulada y presentada</t>
  </si>
  <si>
    <t xml:space="preserve">Programa 12. Acceso a soluciones de vivienda </t>
  </si>
  <si>
    <t>IP 138. Política pública de espacio público formulada y presentada</t>
  </si>
  <si>
    <t>Secretaría de Recursos físico, Secretaría del interior y Secretaría de Planeación</t>
  </si>
  <si>
    <t>IP 139. Número de viviendas urbanas y rurales mejoradas</t>
  </si>
  <si>
    <t>IP 140. Numero de predios titulados</t>
  </si>
  <si>
    <t>IP 141. Número de proyectos para el mejoramiento integral de barrios realizados</t>
  </si>
  <si>
    <t xml:space="preserve">IP 142. Metros cuadrados de espacio público construidos y/o mantenidos </t>
  </si>
  <si>
    <t xml:space="preserve">Programa 13. Pequeñas obras </t>
  </si>
  <si>
    <t xml:space="preserve">IP 143. Número de acciones realizadas para el acceso a servicios públicos domiciliarios </t>
  </si>
  <si>
    <t>Secretaría de infraestructura y Aguas de Barrancabermeja</t>
  </si>
  <si>
    <t>Programa 14. Servicios públicos como fuente de progreso</t>
  </si>
  <si>
    <t>IP 144. Número de plantas PTAR y PTAP mantenidas y en operación</t>
  </si>
  <si>
    <t>IP 145. Número de pozos sépticos construidos y en operación</t>
  </si>
  <si>
    <t>IP 146. Estrategia anual de mantenimiento de pozos sépticos implementada</t>
  </si>
  <si>
    <t>IP 147. Número de acciones realizadas para optimizar el sistema de captación y tratamiento de agua potable en el acueducto urbano</t>
  </si>
  <si>
    <t>IP 148. Número de estrategias realizadas para la construcción y/o mantenimiento de la red de alumbrado público</t>
  </si>
  <si>
    <t>IP 149. Metros lineales construidos y/o rehabilitados de redes de acueducto</t>
  </si>
  <si>
    <t>IP 150. Metros lineales construidos y/o rehabilitados de alcantarillado sanitario, pluvial y canalizaciones</t>
  </si>
  <si>
    <t>IP 151. Número de estrategias realizadas para reducir el agua no contabilizada</t>
  </si>
  <si>
    <t>Aguas de Barrancabermeja S.A E.S. P, Secretaría de Infraestructura y Secretaría de planeación</t>
  </si>
  <si>
    <t>IP 152. Número de acciones de fortalecimiento institucional ejecutadas</t>
  </si>
  <si>
    <t>IP 153. Número de programas de actividad física, recreación y deportes con inclusión diseñados e implementados</t>
  </si>
  <si>
    <t>Instituto para el Fomento del Deporte y la Recreación en Barrancabermeja Inderba</t>
  </si>
  <si>
    <t>Deporte y recreación</t>
  </si>
  <si>
    <t>Programa 15. Estilo de vida saludable</t>
  </si>
  <si>
    <t>IP 154. Número de Escuelas Integrales de Desarrollo Deportivo implementadas</t>
  </si>
  <si>
    <t>IP 155. Número de programas de formación y capacitación realizadas anualmente</t>
  </si>
  <si>
    <t>IP 156. Número de apoyos entregados</t>
  </si>
  <si>
    <t>IP 157. Número de eventos realizados</t>
  </si>
  <si>
    <t>IP 158. Número de apoyos a deportistas destacados entregados</t>
  </si>
  <si>
    <t>IP 159. Número de acciones de fortalecimiento ejecutadas</t>
  </si>
  <si>
    <t>IP 160. Plan distrital de recreación y deporte incluyente construido e implementado</t>
  </si>
  <si>
    <t>IP 161. Número de escenarios deportivos y recreativos intervenidos, en operación y/o construidos</t>
  </si>
  <si>
    <t>Programa 16. Infraestructura deportiva y recreativa de calidad</t>
  </si>
  <si>
    <t>IP 162. Número de estrategias para la generación y formalización de empleo realizadas</t>
  </si>
  <si>
    <t>Secretaría de empresa, empleo y emprendimiento</t>
  </si>
  <si>
    <t>Trabajo</t>
  </si>
  <si>
    <t>Programa 17. Generación y formalización del empleo</t>
  </si>
  <si>
    <t>IP 163. Número de iniciativas productivas fortalecidas</t>
  </si>
  <si>
    <t xml:space="preserve">IP 164. Estrategia implementada de generación y formalización de empleo que involucre poblaciones vulnerables con enfoque diferencial </t>
  </si>
  <si>
    <t>IP 165. Número de acciones realizadas de colocación en empleo formal de poblaciones vulnerables con enfoque diferencial</t>
  </si>
  <si>
    <t>IP 166. Numero de alianzas estratégicas para la generación y monitoreo del empleo ejecutadas</t>
  </si>
  <si>
    <t>IP 167. Número de investigación sobre mercado laboral realizadas</t>
  </si>
  <si>
    <t>IP 168. Número de empleos ambientales y de desinfección generados</t>
  </si>
  <si>
    <t>Secretaría de Empresa, Empleo y emprendimiento y Secretaría de medio ambiente y desarrollo territorial</t>
  </si>
  <si>
    <t>IP 169. Número de acciones de fortalecimiento institucional ejecutadas</t>
  </si>
  <si>
    <t xml:space="preserve">IP 170. Número de personas jóvenes sin experiencia colocadas en trabajo formal  </t>
  </si>
  <si>
    <t>Programa 18. Jóvenes experiencia cero</t>
  </si>
  <si>
    <t>IP 171. Número de emprendimientos de personas jóvenes sin experiencia apoyados</t>
  </si>
  <si>
    <t>IP 172. Número de eventos de promoción realizados</t>
  </si>
  <si>
    <t>Secretaría de empresa, empleo y emprendimiento y Secretaría de Adulto Mayor, Juventud e inclusión social</t>
  </si>
  <si>
    <t>IP 173. Número de estrategias de sensibilización a los actores viales realizadas</t>
  </si>
  <si>
    <t>Inspección de Tránsito y Transporte de Barrancabermeja - ITTB y Secretaría de Infraestructura</t>
  </si>
  <si>
    <t>Línea 2. Barrancabermeja territorialmente sostenible</t>
  </si>
  <si>
    <t>Transporte</t>
  </si>
  <si>
    <t xml:space="preserve">Programa 19. Movilidad Sostenible,  activa y segura </t>
  </si>
  <si>
    <t>IP 174. Número de acciones del Plan local de seguridad vial desarrolladas</t>
  </si>
  <si>
    <t>IP 175. Política pública de movilidad y seguridad vial formulada y presentada</t>
  </si>
  <si>
    <t>IP 176. Número de estrategias de gestión realizadas para construir el terminal de transporte terrestre</t>
  </si>
  <si>
    <t>IP 177. Metros lineales de cicloinfraestructura construida</t>
  </si>
  <si>
    <t>IP 178. Número de estrategias implementadas para fomentar el uso de modos de transporte sostenible</t>
  </si>
  <si>
    <t xml:space="preserve">IP 179. Porcentaje de rutas de transporte público terrestre modificadas </t>
  </si>
  <si>
    <t>IP 180. Número de acciones de fortalecimiento institucional ejecutadas</t>
  </si>
  <si>
    <t>Inspección de Tránsito y Transporte de Barrancabermeja - ITTB</t>
  </si>
  <si>
    <t>IP 181. Kilómetros de vías urbanas pavimentadas y/o mejoradas</t>
  </si>
  <si>
    <t>Programa 20. Infraestructura para la movilidad vial</t>
  </si>
  <si>
    <t>IP 182. Kilómetros de vía terciaria mejorada</t>
  </si>
  <si>
    <t>IP 183. Kilómetros de placas huellas construidas en vías rurales</t>
  </si>
  <si>
    <t>IP 184. Metros lineales de taludes urbanos y rurales estabilizados</t>
  </si>
  <si>
    <t>IP 185. Metros lineales de andenes peatonales construidos</t>
  </si>
  <si>
    <t xml:space="preserve">IP 186. Número de estrategias de gestión realizadas para la descongestión vehicular </t>
  </si>
  <si>
    <t>IP 187. Número de estrategias implementadas para fortalecer la plataforma tecnológica</t>
  </si>
  <si>
    <t>Secretaría TIC-CeI</t>
  </si>
  <si>
    <t>Tecnologías de la información y las comunicaciones</t>
  </si>
  <si>
    <t>Programa 21. Distrito Tec Barrancabermeja una ciudad conectada</t>
  </si>
  <si>
    <t>IP 188. Número de espacios digitales existentes activados</t>
  </si>
  <si>
    <t>IP 189. Número de zonas wifi en funcionamiento</t>
  </si>
  <si>
    <t>IP 190. Número de acciones de formación virtual realizadas</t>
  </si>
  <si>
    <t>IP 191. Número de acciones de fortalecimiento institucional ejecutadas</t>
  </si>
  <si>
    <t xml:space="preserve">IP 192. Número de acciones implementadas para la gestión integral del recurso hídrico  </t>
  </si>
  <si>
    <t>Secretaría de Medio Ambiente</t>
  </si>
  <si>
    <t>Ambiente y desarrollo sostenible</t>
  </si>
  <si>
    <t>Programa 22. Barrancabermeja biodiversa y sostenible</t>
  </si>
  <si>
    <t>IP 193. Número de acciones implementadas para la medición de la calidad del aire y el ruido</t>
  </si>
  <si>
    <t>IP 194. Programa para la gestión sostenible del uso del suelo implementado</t>
  </si>
  <si>
    <t>IP 195. Número de acciones implementadas para la biodiversidad y servicios ecosistemicos</t>
  </si>
  <si>
    <t>IP 196. Número de acciones implementadas para la gestión integral de los residuos sólidos</t>
  </si>
  <si>
    <t>IP 197. Número de acciones implementadas para la educación y cultura ambiental</t>
  </si>
  <si>
    <t>IP 198. Número de estrategias implementadas para la gestión del riesgo y cambio climático</t>
  </si>
  <si>
    <t>Subsecretaria de gestión del riesgo</t>
  </si>
  <si>
    <t>IP 199. Estrategia para la producción limpia implementada</t>
  </si>
  <si>
    <t>IP 200. Número de acciones de fortalecimiento institucional ejecutadas</t>
  </si>
  <si>
    <t xml:space="preserve">IP 201. Número de estrategias implementadas para la promoción, fortalecimiento del servicio de asistencia técnica y extensión agropecuaria integral a productores agropecuarios y pescadores artesanales </t>
  </si>
  <si>
    <t>Secretaría de Agricultura y desarrollo rural</t>
  </si>
  <si>
    <t>Línea 3. Barrancabermeja competitiva para el desarrollo local y regional</t>
  </si>
  <si>
    <t>Agricultura y desarrollo rural</t>
  </si>
  <si>
    <t>Programa 23. Inclusión productiva de productores rurales y  pescadores artesanales</t>
  </si>
  <si>
    <t>IP 202. Número de estrategias de comercialización implementadas</t>
  </si>
  <si>
    <t>IP 203. Número de estrategias implementadas para la generación de proyectos productivos, de desarrollo rural y/o servicios de apoyo financiero para productores agropecuarios y pescadores artesanales con enfoque diferencial</t>
  </si>
  <si>
    <t>IP 204. Número de hectáreas intervenidas para la implementación de proyectos productivos</t>
  </si>
  <si>
    <t>IP 205. Estrategia de gestión diseñada e iniciada</t>
  </si>
  <si>
    <t>Secretaría de Agricultura y desarrollo rural y Secretaría de Planeación</t>
  </si>
  <si>
    <t>IP 206. Número de unidades productivas caracterizadas</t>
  </si>
  <si>
    <t>IP 207. Política pública agropecuaria y de pesca artesanal presentada</t>
  </si>
  <si>
    <t>Programa 24. Desarrollo de los sectores agropecuario y  pesquero artesanal</t>
  </si>
  <si>
    <t>IP 208. Instancias de participación ciudadana agropecuarias apoyadas</t>
  </si>
  <si>
    <t>IP 209. Número de proyectos de Investigación e innovación apoyados</t>
  </si>
  <si>
    <t>IP 210. Estrategia de integración productiva local, regional y/o nacional diseñada</t>
  </si>
  <si>
    <t>IP 211. Porcentaje de cumplimiento de la estrategia de integración  productiva local,regional y/o nacional</t>
  </si>
  <si>
    <t>IP 212. Número de eventos realizados</t>
  </si>
  <si>
    <t>IP 213. Estrategia de desarrollo rural local “Soy Rural” diseñada</t>
  </si>
  <si>
    <t>IP 214. Porcentaje de cumplimiento de la estrategia  de desarrollo rural local “Soy Rural”</t>
  </si>
  <si>
    <t>IP 215. Número de acciones de fortalecimiento institucional ejecutadas</t>
  </si>
  <si>
    <t xml:space="preserve">IP 216. Número de estrategias realizadas para la construcción o mejoramiento de infraestructura para el foralecimiento comercial industrial y turistico </t>
  </si>
  <si>
    <t>Secretaría de empresa, empleo y emprendimiento y Secretaría de infraestructura</t>
  </si>
  <si>
    <t>Comercio, industria y turismo</t>
  </si>
  <si>
    <t xml:space="preserve">Programa 25. Infraestructura estratégica para el fortalecimiento comercial, industrial y turístico </t>
  </si>
  <si>
    <t>IP 217. Marca de ciudad para la promoción del distrito actualizada e implementada</t>
  </si>
  <si>
    <t>Programa 26 Barrancabermeja competitiva</t>
  </si>
  <si>
    <t>IP 218. Estrategia de cooperación internacional para el fortalecimiento de los sectores económicos realizada</t>
  </si>
  <si>
    <t>IP 219. Estrategia de gestión para el desarrollo logistico y multimodal en Barrancabermeja realizada</t>
  </si>
  <si>
    <t>IP 220. Número de iniciativas turísticas, ecológicas, deportivas o biodiversas apoyadas</t>
  </si>
  <si>
    <t>Secretaría de cultura, turismo y patrimonio e INDERBA</t>
  </si>
  <si>
    <t>IP 221. Número de estrategias de promoción del comercio y la industria realizadas</t>
  </si>
  <si>
    <t>IP 222. Número de estrategias de fortalecimiento institucional ejecutadas</t>
  </si>
  <si>
    <t>Programa 27. Integración regional productiva</t>
  </si>
  <si>
    <t>IP 223. Número alianzas de integración regional realizadas</t>
  </si>
  <si>
    <t>IP 224. Política Pública económica regional formulada y presentada</t>
  </si>
  <si>
    <t>IP 225. Número de planes de fortalecimiento a areneros y chircaleros implementadas</t>
  </si>
  <si>
    <t>Minas y energía</t>
  </si>
  <si>
    <t xml:space="preserve">Programa 28. Desarrollo y aprovechamiento de los recursos mineros </t>
  </si>
  <si>
    <t>IP 226. Número de empresas que vinculan energía alternativa en su proceso productivo</t>
  </si>
  <si>
    <t>Programa 29. Promoción, desarrollo y utilización de las fuentes no convencionales de energía</t>
  </si>
  <si>
    <t>IP 227. Número de estrategias para el uso de energía alternativa en los sectores salud, educacion, industria, comercio, turismo y agropecuario</t>
  </si>
  <si>
    <t>IP 228. Número de estrategias para el apoyo al Emprendimiento y Tecnología creadas</t>
  </si>
  <si>
    <t>Ciencia, tecnología e innovación</t>
  </si>
  <si>
    <t>Programa 30. Barrancabermeja Innovación y Tecnología -  BIT</t>
  </si>
  <si>
    <t>IP 229. Número de iniciativas de emprendimiento apoyadas</t>
  </si>
  <si>
    <t>IP 230. Número de personas impactadas con los programas de formación BIT</t>
  </si>
  <si>
    <t>IP 231. Número de iniciativas de Ciencia, Tecnología e Innovación apoyadas</t>
  </si>
  <si>
    <t>Secretaría de las Tic y Secretaría de Empresa, Empleo y Emprendimiento</t>
  </si>
  <si>
    <t xml:space="preserve">IP 232. Número de estrategias desarrolladas para fomentar en empresas el uso de tecnologías limpias dentro de sus procesos productivos </t>
  </si>
  <si>
    <t>Programa 31. Tecnología al servicio del sector productivo</t>
  </si>
  <si>
    <t>IP 233. Número de alianzas implementadas entre instituciones educativas, Estado y sector empresarial para el desarrollo tecnológico, la innovación y la optimización de procesos industriales y empresariales</t>
  </si>
  <si>
    <t>IP 234. Número de empresas que implementan tecnologías de optimización en su proceso productivo</t>
  </si>
  <si>
    <t>IP 235. Numero de planes implementados para la gestión estratégica del talento humano</t>
  </si>
  <si>
    <t>Secretaría de talento humano</t>
  </si>
  <si>
    <t>Línea 4. Barrancabermeja administración moderna, segura y que convive en paz</t>
  </si>
  <si>
    <t>Gobierno territorial</t>
  </si>
  <si>
    <t xml:space="preserve">Programa 32. Administración moderna, eficiente, segura y comprometida con el territorio
</t>
  </si>
  <si>
    <t>IP 236. Número de acciones desarrolladas para fortalecer el sistema de gestión documental</t>
  </si>
  <si>
    <t>IP 237. Número de acciones de fortalecimiento institucional ejecutadas</t>
  </si>
  <si>
    <t>Secretaría de talento humano y secretaría de recurso físico</t>
  </si>
  <si>
    <t xml:space="preserve">IP 238. Número de acciones anuales implementadas del Plan de anticorrupción y atención al ciudadano </t>
  </si>
  <si>
    <t>Secretaría de talento humano y secretaría de planeación</t>
  </si>
  <si>
    <t>IP 239. Estrategia de rediseño institucional de la administración distrital realizada</t>
  </si>
  <si>
    <t>IP 240. Estudio de ubicación y pertinencia del CAD realizado</t>
  </si>
  <si>
    <t>Secretaría del recurso físico</t>
  </si>
  <si>
    <t>IP 241. Número de bienes inmuebles caracterizados</t>
  </si>
  <si>
    <t>IP 242. Política de control interno implementada</t>
  </si>
  <si>
    <t>Oficina Asesora de Control Interno</t>
  </si>
  <si>
    <t>IP 243. Estrategia de comunicaciones  mantenida</t>
  </si>
  <si>
    <t>Oficina Asesora de Prensa</t>
  </si>
  <si>
    <t>IP 244. Estatuto tributario actualizado</t>
  </si>
  <si>
    <t>Secretaría de hacienda y secretaría de talento humano</t>
  </si>
  <si>
    <t>Programa 33.  Fortalecimiento fiscal y sostenible de las finanzas públicas</t>
  </si>
  <si>
    <t>IP 245. Estrategia de incentivos tributarios al sector empresarial implementada</t>
  </si>
  <si>
    <t>IP 246. Estrategia de reducción de gastos implementada</t>
  </si>
  <si>
    <t>IP 247. Estrategia de recuperación de recursos y finanzas implementada</t>
  </si>
  <si>
    <t xml:space="preserve">IP 248. Estudio realizado para la revisión de acuerdos municipales que afecten la situación fiscal </t>
  </si>
  <si>
    <t>IP 249. Porcentaje de cumplimiento de las acciones de Defensa Judicial</t>
  </si>
  <si>
    <t>Secretaría jurídica</t>
  </si>
  <si>
    <t>Programa 34. Asistencia jurídica y defensa judicial</t>
  </si>
  <si>
    <t xml:space="preserve">IP 250. Porcentaje de cumplimiento en la asistencia jurídica </t>
  </si>
  <si>
    <t>IP 251. Plan anual actualizado e implementado</t>
  </si>
  <si>
    <t>Secretaría del interior y Subsecretaría de seguridad ciudadana</t>
  </si>
  <si>
    <t>Programa 35. Entornos seguros para la convivencia y seguridad ciudadana</t>
  </si>
  <si>
    <t>IP 252. Plan anual de promoción de la sana convivencia y cultura ciudadana mantenido</t>
  </si>
  <si>
    <t>Secretaría del interior</t>
  </si>
  <si>
    <t>IP 253. Estrategia para fortalecer los espacios promotores de convivencia y atención realizada</t>
  </si>
  <si>
    <t>IP 254. Ampliación y/o adecuación de los espacios promotores de convivencia y atención realizada</t>
  </si>
  <si>
    <t>Secretaría del interior y Secretaría infraestructura</t>
  </si>
  <si>
    <t xml:space="preserve">IP 255. Número de sistemas de información, control, comunicaciones y tecnologia para fortalecer la seguridad y convivencia diseñados e implementados  </t>
  </si>
  <si>
    <t>IP 256. Número de acciones tecnológicas para la seguridad implementadas</t>
  </si>
  <si>
    <t>Subsecretaría de seguridad ciudadana y Secretaría de la TIC-CeI</t>
  </si>
  <si>
    <t>IP 257. Plan de intervención integral de entornos escolares creado e implementado</t>
  </si>
  <si>
    <t>Subsecretaría de seguridad ciudadana y Secretaría de Educación</t>
  </si>
  <si>
    <t>IP 258. Número de parques y zonas críticas intervenidas desde la seguridad y convivencia</t>
  </si>
  <si>
    <t xml:space="preserve">IP 259. Número de campañas implementadas para garantizar el goce y disfrute del espacio público </t>
  </si>
  <si>
    <t>IP 260. Plan maestro de espacio público actualizado e implementado</t>
  </si>
  <si>
    <t>Secretaría del interior, Secretaría de Recurso físico y Secretaría de planeación</t>
  </si>
  <si>
    <t>IP 261. Número de iniciativas de fortalecimiento a veedurías y organismos de control social implementadas</t>
  </si>
  <si>
    <t>Programa 36. Gobierno participativo para la ciudadanía</t>
  </si>
  <si>
    <t xml:space="preserve">IP 262. Estrategia de interacción permanente con la ciudadanía diseñada e implementada   </t>
  </si>
  <si>
    <t>IP 263. Política pública religiosa creada y presentada</t>
  </si>
  <si>
    <t>IP 264. Número de acciones de fortalecimiento a organismos de acción comunal realizadas</t>
  </si>
  <si>
    <t>Programa 37. Fortalecimiento comunitario y comunal</t>
  </si>
  <si>
    <t>IP 265. Número de acciones de fortalecimiento a Juntas Administradoras Locales del sector rural y urbano realizadas</t>
  </si>
  <si>
    <t>IP 266. Propuesta de actualización del fondo de desarrollo comunitario presentada</t>
  </si>
  <si>
    <t xml:space="preserve">IP 267. Estrategia implementada para aumentar la participación de mujeres y jóvenes en los procesos comunitarios y comunales </t>
  </si>
  <si>
    <t>Secretaría de las mujeres y familia y secretaría del interior</t>
  </si>
  <si>
    <t>IP 268. Número de eventos de exaltación del sector comunal realizados</t>
  </si>
  <si>
    <t>IP 269. Número de acciones de la política gobierno digital ejecutadas</t>
  </si>
  <si>
    <t>Programa 38. Distrito digital</t>
  </si>
  <si>
    <t>IP 270. Aplicación digital de acceso a servicios institucionales en funcionamiento</t>
  </si>
  <si>
    <t xml:space="preserve">IP 271. Número de espacios garantes del acceso a la justicia habilitados </t>
  </si>
  <si>
    <t>Justicia y del derecho</t>
  </si>
  <si>
    <t>Programa 39  Fortalecimiento a las instituciones de seguridad y justicia, fuerza pública y organismos de socorro</t>
  </si>
  <si>
    <t>IP 272. Mejoramiento del laboratorio de criminalística realizado</t>
  </si>
  <si>
    <t>Secretaría del interior y secretaría de infraestructura</t>
  </si>
  <si>
    <t>IP 273. Número de planes de capacitación al cuerpo policivo y judicial realizados</t>
  </si>
  <si>
    <t>Subsecretaría de seguridad ciudadana</t>
  </si>
  <si>
    <t>IP 274. Politica de recompensas implementada</t>
  </si>
  <si>
    <t>IP 275. Número de estrategias realizadas que garanticen la planeación, articulación y operación integrada entre policía, fiscalía e instituciones judiciales</t>
  </si>
  <si>
    <t>IP 276. Número de organismos de seguridad, convivencia e instituciones de interés público apoyados</t>
  </si>
  <si>
    <t>IP 277. Número de acciones de fortalecimiento institucional ejecutadas</t>
  </si>
  <si>
    <t>IP 278. Porcentaje de comisarías de familia e inspecciones de policía fortalecidas</t>
  </si>
  <si>
    <t>Secretaría de las mujeres y familia, subsecretaría de seguridad ciudadana y secretaría del interior</t>
  </si>
  <si>
    <t xml:space="preserve">Programa 40. Acceso a la justicia, garantía de derechos y atención integral con enfoque diferencial y de género </t>
  </si>
  <si>
    <t>IP 279. Plan de capacitación diseñado e implementado a comisarías sobre el manejo de las mujeres víctimas y su familia en concordancia con la ley 1257 de 2008</t>
  </si>
  <si>
    <t>IP 280. Estrategia integral diseñada e implementada de acceso y garantía de derechos con enfoque diferencial</t>
  </si>
  <si>
    <t>IP 281. Estrategia de gestion para la puesta en marcha de la oficina de asuntos etnicos realizada</t>
  </si>
  <si>
    <t>Secretaría del adulto mayor, juventud e inclusión social y secretaría del interior</t>
  </si>
  <si>
    <t>IP 282. Estrategia de apoyo a los espacios de diálogos de paz y convivencia ciudadana diseñada y en funcionamiento</t>
  </si>
  <si>
    <t>IP 283. Plan para la protección de líderes y lideresas con enfoque diferencial diseñado e implementado</t>
  </si>
  <si>
    <t>IP 284. Sistema de Responsabilidad Penal para Adolescentes - SRPA en funcionamiento</t>
  </si>
  <si>
    <t>IP 285. Número de acciones realizadas de atención jurídica, psicosocial e integral a víctimas del conflicto armado con enfoque diferencial y de género</t>
  </si>
  <si>
    <t>Programa 41. Barrancabermeja territorio constructor de paz</t>
  </si>
  <si>
    <t>IP 286. Número de planes de reparación colectiva y/o retornos y reubicaciones implementados</t>
  </si>
  <si>
    <t>IP 287. Porcentaje de respuestas atendidas a fallos judiciales a favor de las víctimas del conflicto armado</t>
  </si>
  <si>
    <t>IP 288. Caracterización de la población victima del conflicto armado actualizada</t>
  </si>
  <si>
    <t>IP 289. Plan de atención territorial actualizado y en funcionamiento</t>
  </si>
  <si>
    <t>IP 290. Estrategia anual de apoyo al funcionamiento del CRAV implementada</t>
  </si>
  <si>
    <t xml:space="preserve">IP 291. Número de eventos conmemorativos para las víctimas del conflicto armado apoyados </t>
  </si>
  <si>
    <t>IP 292. Política pública de víctimas del conflicto armado formulada y presentada</t>
  </si>
  <si>
    <t>IP 293. Estrategia de atención integral a las víctimas del conflicto armado mantenida</t>
  </si>
  <si>
    <t>IP 294. Estrategias de familias en acción  y jóvenes en acción apoyadas</t>
  </si>
  <si>
    <t>IP 295. Número de acciones de atención integral a personas reincorporadas, reinsertadas y excombatientes realizadas</t>
  </si>
  <si>
    <t>IP 296. Número de acciones de atención integral a población refugiada, migrante y retornada realizadas</t>
  </si>
  <si>
    <t>IP 297. Número de acciones de atención integral a población víctima de trata de personas realizadas</t>
  </si>
  <si>
    <t>Secretaría del interior y Secretaría de las mujeres y la familia</t>
  </si>
  <si>
    <t>IP 298. Estrategia regional de promoción de una cultura de paz, reconciliación territorial y garantía de no repetición diseñada y en funcionamiento</t>
  </si>
  <si>
    <t>IP 299. Estrategia para la construcción del sistema georreferenciado de hábitat realizada</t>
  </si>
  <si>
    <t>Secretaría de Planeación</t>
  </si>
  <si>
    <t>Información estadística</t>
  </si>
  <si>
    <t>Programa 42. Medición y monitoreo estadístico como apuesta en la generación de información y de conocimiento</t>
  </si>
  <si>
    <t>IP 300. Sistema de medición y monitoreo colaborativo diseñado y en funcionamiento</t>
  </si>
  <si>
    <t>Secretaría de Planeación y Secretaría TIC-CeI</t>
  </si>
  <si>
    <t>IP 301. Número de versiones de la cartilla Barrancabermeja en cifras realizadas</t>
  </si>
  <si>
    <t>Programa 42.  Medición y monitoreo estadístico como apuesta en la generación de información y de conocimiento</t>
  </si>
  <si>
    <t xml:space="preserve">IP 302. POT actualizado y presentado </t>
  </si>
  <si>
    <t>Programa 43. Barrancabermeja un distrito comprometido con el ordenamiento y planificación territorial</t>
  </si>
  <si>
    <t>IP 303. Estrategia de implementación del POT desarrollada</t>
  </si>
  <si>
    <t>IP 304. División territorial del Distrito en localidades realizada</t>
  </si>
  <si>
    <t>IP 305. Estrategia de gestión para la implementación de catastro multipropósito realizada</t>
  </si>
  <si>
    <t>Secretaría de planeación y Secretaría de Recurso físico</t>
  </si>
  <si>
    <t>IP 306. Porcentaje de aumento en la implementación de la metodología del Sisbén IV por barrido</t>
  </si>
  <si>
    <t>IP 307. Promedio de personas atendidas por año</t>
  </si>
  <si>
    <t>IP 308. Porcentaje de actualización de la base de datos de estratificación</t>
  </si>
  <si>
    <t>IP 309. Conceptos de control urbano emitidos</t>
  </si>
  <si>
    <t>IP 310. Resoluciones emitidas de espacio público y publicidad</t>
  </si>
  <si>
    <t>IP 311. Número de asentamientos humanos legalizados urbanísticamente</t>
  </si>
  <si>
    <t>IP 312. Plan de Seguridad Alimentaria y Nutricional en funcionamiento</t>
  </si>
  <si>
    <t>IP 313. Porcentaje de actualización de la nomenclatura</t>
  </si>
  <si>
    <t>IP 314. Número de certificaciones emitidas de nomenclatura</t>
  </si>
  <si>
    <t>IP 315. Número de acciones de fortalecimiento institucional ejecutadas</t>
  </si>
  <si>
    <t>IP 316. Propuesta de modificación del Acuerdo Municipal 003 de 1998 realizada</t>
  </si>
  <si>
    <t>IP 317. Estrategia anual de apoyo al funcionamiento del Consejo Territorial de Planeación implementada</t>
  </si>
  <si>
    <t>IP 318. Porcentaje de cumplimiento en los  mecanismos de seguimiento y evaluación</t>
  </si>
  <si>
    <t>IP 319. Número de rendiciones de cuentas hechas</t>
  </si>
  <si>
    <t>Recursos propios 2022</t>
  </si>
  <si>
    <t>Total</t>
  </si>
  <si>
    <t>Total Ejecutado</t>
  </si>
  <si>
    <t>Ejecución de la meta</t>
  </si>
  <si>
    <t>Observaciones</t>
  </si>
  <si>
    <t xml:space="preserve">Fecha de
Inicio </t>
  </si>
  <si>
    <t>% de avance</t>
  </si>
  <si>
    <t>SGP Educación
 2022</t>
  </si>
  <si>
    <t xml:space="preserve"> Regalías
 2022</t>
  </si>
  <si>
    <t>SGP Primera Infancia
 2022</t>
  </si>
  <si>
    <t>Cofinanciación Nación
 2022</t>
  </si>
  <si>
    <t>Crédito
 2022</t>
  </si>
  <si>
    <t>Otros
 2022</t>
  </si>
  <si>
    <t>SGP Alimentación Escolar
 2022</t>
  </si>
  <si>
    <t>SGP Libre Inversión
 2022</t>
  </si>
  <si>
    <t>SGP Deporte
 2022</t>
  </si>
  <si>
    <t>SGP Cultura
 2022</t>
  </si>
  <si>
    <t>SGP APSB
 2022</t>
  </si>
  <si>
    <t xml:space="preserve"> SGP Salud
 2022 </t>
  </si>
  <si>
    <t>SGP Municipios Río Magdalena
 2022</t>
  </si>
  <si>
    <t>Cofinanciación Departamento
 2022</t>
  </si>
  <si>
    <t>No. IP</t>
  </si>
  <si>
    <t xml:space="preserve"> </t>
  </si>
  <si>
    <t>Por Gestión</t>
  </si>
  <si>
    <t>Por Gestiòn</t>
  </si>
  <si>
    <t>11 diseños aprobados para realizar señalización vertical, horizontal, resaltos y bandas reductoras en puntos críticos de accidentalidad.</t>
  </si>
  <si>
    <t>Proyecto: FORTALECIMIENTO INSTITUCIONAL DE LA INSPECCIÓN DE TRANSITO Y TRANSPORTE DE BARRANCABERMEJA</t>
  </si>
  <si>
    <t>Fortalecer actividades técnicas, tecnológicas, jurídicas y administrativas para mejorar la gestión institucional.</t>
  </si>
  <si>
    <t>Comprar maquinaria y equipo de oficina para el fortalecimiento operacional de los procesos</t>
  </si>
  <si>
    <t>Recursos propios ITTB $296.226.040; Comprometido $0; Ejecutado $0</t>
  </si>
  <si>
    <t>Diseños para implementar medidas de tráfico calmado en puntos criticos de accidentalidad.</t>
  </si>
  <si>
    <t>Recursos propios ITTB $300.100.000 comprometido $205.200.000; ejecutado $64.400.000</t>
  </si>
  <si>
    <t>Desarrollo programa MOTODESTREZA
Desarrollo Jornadas pedagógicas de la ANSV.
Capacitación en seguridad vial.</t>
  </si>
  <si>
    <r>
      <rPr>
        <b/>
        <sz val="11"/>
        <color rgb="FF000000"/>
        <rFont val="Calibri"/>
        <family val="2"/>
      </rPr>
      <t xml:space="preserve">E1. MOTODESTREZA- ANSV </t>
    </r>
    <r>
      <rPr>
        <sz val="11"/>
        <color rgb="FF000000"/>
        <rFont val="Calibri"/>
        <family val="2"/>
      </rPr>
      <t xml:space="preserve">(a MARZO 266 motociclistas sensibilizados).
</t>
    </r>
    <r>
      <rPr>
        <b/>
        <sz val="11"/>
        <color rgb="FF000000"/>
        <rFont val="Calibri"/>
        <family val="2"/>
      </rPr>
      <t>E2. Jornadas Pedagógicas-ANSV</t>
    </r>
    <r>
      <rPr>
        <sz val="11"/>
        <color rgb="FF000000"/>
        <rFont val="Calibri"/>
        <family val="2"/>
      </rPr>
      <t xml:space="preserve">: Inicio 28 de marzo. (ABRAZA LA VIDA EN LA VÍA).
</t>
    </r>
    <r>
      <rPr>
        <b/>
        <sz val="11"/>
        <color rgb="FF000000"/>
        <rFont val="Calibri"/>
        <family val="2"/>
      </rPr>
      <t>E3. Capacitación en Seguridad vial:</t>
    </r>
    <r>
      <rPr>
        <sz val="11"/>
        <color rgb="FF000000"/>
        <rFont val="Calibri"/>
        <family val="2"/>
      </rPr>
      <t xml:space="preserve"> Capacitación a estudiantes: </t>
    </r>
    <r>
      <rPr>
        <sz val="11"/>
        <rFont val="Calibri"/>
        <family val="2"/>
      </rPr>
      <t>(1829</t>
    </r>
    <r>
      <rPr>
        <sz val="11"/>
        <color rgb="FF000000"/>
        <rFont val="Calibri"/>
        <family val="2"/>
      </rPr>
      <t>); Capacitación Empresas (35)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</si>
</sst>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&quot;$&quot;* #,##0_-;\-&quot;$&quot;* #,##0_-;_-&quot;$&quot;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24"/>
      <color theme="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2" tint="-0.8999908444471571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/>
    <xf numFmtId="0" fontId="0" fillId="3" borderId="10" xfId="0" applyFill="1" applyBorder="1"/>
    <xf numFmtId="0" fontId="0" fillId="3" borderId="1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/>
    <xf numFmtId="0" fontId="0" fillId="3" borderId="12" xfId="0" applyFill="1" applyBorder="1"/>
    <xf numFmtId="0" fontId="0" fillId="3" borderId="14" xfId="0" applyFill="1" applyBorder="1"/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5" borderId="15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horizontal="center" vertical="center"/>
    </xf>
    <xf numFmtId="167" fontId="1" fillId="0" borderId="0" xfId="2" applyFont="1" applyFill="1" applyAlignment="1">
      <alignment vertical="center"/>
    </xf>
    <xf numFmtId="0" fontId="1" fillId="0" borderId="0" xfId="0" applyFont="1" applyFill="1" applyAlignment="1">
      <alignment vertical="center"/>
    </xf>
    <xf numFmtId="167" fontId="2" fillId="2" borderId="2" xfId="2" applyFont="1" applyFill="1" applyBorder="1" applyAlignment="1">
      <alignment vertical="center" wrapText="1"/>
    </xf>
    <xf numFmtId="167" fontId="9" fillId="4" borderId="17" xfId="2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167" fontId="8" fillId="6" borderId="5" xfId="2" applyFont="1" applyFill="1" applyBorder="1" applyAlignment="1">
      <alignment horizontal="center" vertical="center" wrapText="1"/>
    </xf>
    <xf numFmtId="167" fontId="8" fillId="6" borderId="16" xfId="2" applyFont="1" applyFill="1" applyBorder="1" applyAlignment="1">
      <alignment horizontal="center" vertical="center" wrapText="1"/>
    </xf>
    <xf numFmtId="167" fontId="8" fillId="6" borderId="20" xfId="2" applyFont="1" applyFill="1" applyBorder="1" applyAlignment="1">
      <alignment horizontal="center" vertical="center" wrapText="1"/>
    </xf>
    <xf numFmtId="167" fontId="8" fillId="7" borderId="5" xfId="2" applyFont="1" applyFill="1" applyBorder="1" applyAlignment="1">
      <alignment horizontal="center" vertical="center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0" fontId="0" fillId="0" borderId="19" xfId="4" applyFont="1" applyFill="1" applyBorder="1" applyAlignment="1" applyProtection="1">
      <alignment vertical="center"/>
      <protection locked="0"/>
    </xf>
    <xf numFmtId="1" fontId="10" fillId="0" borderId="19" xfId="5" applyNumberFormat="1" applyFont="1" applyFill="1" applyBorder="1" applyAlignment="1" applyProtection="1">
      <alignment vertical="center"/>
      <protection locked="0"/>
    </xf>
    <xf numFmtId="14" fontId="0" fillId="0" borderId="19" xfId="0" applyNumberFormat="1" applyFont="1" applyFill="1" applyBorder="1" applyAlignment="1" applyProtection="1">
      <alignment vertical="center"/>
      <protection locked="0"/>
    </xf>
    <xf numFmtId="14" fontId="0" fillId="0" borderId="19" xfId="0" applyNumberFormat="1" applyFont="1" applyFill="1" applyBorder="1" applyAlignment="1" applyProtection="1">
      <alignment horizontal="center" vertical="center"/>
      <protection locked="0"/>
    </xf>
    <xf numFmtId="167" fontId="1" fillId="0" borderId="17" xfId="2" applyFont="1" applyFill="1" applyBorder="1" applyAlignment="1" applyProtection="1">
      <alignment vertical="center"/>
      <protection locked="0"/>
    </xf>
    <xf numFmtId="167" fontId="1" fillId="0" borderId="19" xfId="2" applyFont="1" applyFill="1" applyBorder="1" applyAlignment="1" applyProtection="1">
      <alignment vertical="center"/>
      <protection locked="0"/>
    </xf>
    <xf numFmtId="165" fontId="1" fillId="0" borderId="19" xfId="1" applyFont="1" applyFill="1" applyBorder="1" applyAlignment="1" applyProtection="1">
      <alignment vertical="center"/>
      <protection locked="0"/>
    </xf>
    <xf numFmtId="0" fontId="11" fillId="0" borderId="0" xfId="1" applyNumberFormat="1" applyFont="1" applyFill="1" applyBorder="1" applyAlignment="1" applyProtection="1">
      <alignment vertical="center"/>
      <protection locked="0"/>
    </xf>
    <xf numFmtId="10" fontId="0" fillId="0" borderId="19" xfId="3" applyNumberFormat="1" applyFont="1" applyFill="1" applyBorder="1" applyAlignment="1" applyProtection="1">
      <alignment horizontal="center" vertical="center"/>
      <protection hidden="1"/>
    </xf>
    <xf numFmtId="167" fontId="1" fillId="0" borderId="17" xfId="2" applyFont="1" applyFill="1" applyBorder="1" applyAlignment="1" applyProtection="1">
      <alignment vertical="center"/>
      <protection hidden="1"/>
    </xf>
    <xf numFmtId="0" fontId="0" fillId="0" borderId="18" xfId="0" applyFont="1" applyFill="1" applyBorder="1" applyAlignment="1" applyProtection="1">
      <alignment vertical="center"/>
      <protection hidden="1"/>
    </xf>
    <xf numFmtId="0" fontId="0" fillId="0" borderId="19" xfId="0" applyFont="1" applyFill="1" applyBorder="1" applyAlignment="1" applyProtection="1">
      <alignment vertical="center"/>
      <protection hidden="1"/>
    </xf>
    <xf numFmtId="0" fontId="0" fillId="0" borderId="19" xfId="0" applyFont="1" applyFill="1" applyBorder="1" applyAlignment="1" applyProtection="1">
      <alignment horizontal="center" vertical="center"/>
      <protection hidden="1"/>
    </xf>
    <xf numFmtId="0" fontId="11" fillId="0" borderId="0" xfId="1" applyNumberFormat="1" applyFont="1" applyFill="1" applyBorder="1" applyAlignment="1" applyProtection="1">
      <alignment vertical="center" wrapText="1"/>
      <protection locked="0"/>
    </xf>
    <xf numFmtId="0" fontId="0" fillId="0" borderId="19" xfId="4" applyFont="1" applyFill="1" applyBorder="1" applyAlignment="1" applyProtection="1">
      <alignment vertical="center" wrapText="1"/>
      <protection locked="0"/>
    </xf>
    <xf numFmtId="14" fontId="0" fillId="0" borderId="19" xfId="0" applyNumberFormat="1" applyFont="1" applyFill="1" applyBorder="1" applyAlignment="1" applyProtection="1">
      <alignment vertical="center" wrapText="1"/>
      <protection locked="0"/>
    </xf>
    <xf numFmtId="1" fontId="10" fillId="0" borderId="19" xfId="5" applyNumberFormat="1" applyFont="1" applyFill="1" applyBorder="1" applyAlignment="1" applyProtection="1">
      <alignment horizontal="left" vertical="center"/>
      <protection locked="0"/>
    </xf>
    <xf numFmtId="0" fontId="9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7" fontId="9" fillId="4" borderId="17" xfId="2" applyFont="1" applyFill="1" applyBorder="1" applyAlignment="1">
      <alignment horizontal="center" vertical="center"/>
    </xf>
    <xf numFmtId="167" fontId="9" fillId="4" borderId="0" xfId="2" applyFont="1" applyFill="1" applyBorder="1" applyAlignment="1">
      <alignment horizontal="center" vertical="center"/>
    </xf>
  </cellXfs>
  <cellStyles count="8">
    <cellStyle name="Millares 2" xfId="7"/>
    <cellStyle name="Moneda" xfId="1" builtinId="4"/>
    <cellStyle name="Moneda [0]" xfId="2" builtinId="7"/>
    <cellStyle name="Moneda [0] 2" xfId="6"/>
    <cellStyle name="Normal" xfId="0" builtinId="0"/>
    <cellStyle name="Normal 2" xfId="5"/>
    <cellStyle name="Normal 2 2 2" xfId="4"/>
    <cellStyle name="Porcentaje" xfId="3" builtinId="5"/>
  </cellStyles>
  <dxfs count="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 style="medium">
          <color indexed="64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 style="medium">
          <color indexed="64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theme="4" tint="0.39997558519241921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-&quot;$&quot;\ * #,##0.00_-;\-&quot;$&quot;\ * #,##0.00_-;_-&quot;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&quot;$&quot;\ * #,##0.00_-;\-&quot;$&quot;\ * #,##0.00_-;_-&quot;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&quot;$&quot;* #,##0_-;\-&quot;$&quot;* #,##0_-;_-&quot;$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&quot;$&quot;* #,##0_-;\-&quot;$&quot;* #,##0_-;_-&quot;$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&quot;$&quot;* #,##0_-;\-&quot;$&quot;* #,##0_-;_-&quot;$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&quot;$&quot;* #,##0_-;\-&quot;$&quot;* #,##0_-;_-&quot;$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&quot;$&quot;* #,##0_-;\-&quot;$&quot;* #,##0_-;_-&quot;$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&quot;$&quot;* #,##0_-;\-&quot;$&quot;* #,##0_-;_-&quot;$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&quot;$&quot;* #,##0_-;\-&quot;$&quot;* #,##0_-;_-&quot;$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&quot;$&quot;* #,##0_-;\-&quot;$&quot;* #,##0_-;_-&quot;$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&quot;$&quot;* #,##0_-;\-&quot;$&quot;* #,##0_-;_-&quot;$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&quot;$&quot;* #,##0_-;\-&quot;$&quot;* #,##0_-;_-&quot;$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&quot;$&quot;* #,##0_-;\-&quot;$&quot;* #,##0_-;_-&quot;$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&quot;$&quot;* #,##0_-;\-&quot;$&quot;* #,##0_-;_-&quot;$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&quot;$&quot;* #,##0_-;\-&quot;$&quot;* #,##0_-;_-&quot;$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&quot;$&quot;* #,##0_-;\-&quot;$&quot;* #,##0_-;_-&quot;$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&quot;$&quot;* #,##0_-;\-&quot;$&quot;* #,##0_-;_-&quot;$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rgb="FF000000"/>
          <bgColor auto="1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2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86286</xdr:colOff>
      <xdr:row>0</xdr:row>
      <xdr:rowOff>104775</xdr:rowOff>
    </xdr:from>
    <xdr:to>
      <xdr:col>2</xdr:col>
      <xdr:colOff>369795</xdr:colOff>
      <xdr:row>0</xdr:row>
      <xdr:rowOff>878681</xdr:rowOff>
    </xdr:to>
    <xdr:grpSp>
      <xdr:nvGrpSpPr>
        <xdr:cNvPr id="3" name="Group 8">
          <a:extLst>
            <a:ext uri="{FF2B5EF4-FFF2-40B4-BE49-F238E27FC236}">
              <a16:creationId xmlns="" xmlns:a16="http://schemas.microsoft.com/office/drawing/2014/main" id="{8C7221CC-FA15-43C9-B637-783454E9F7C5}"/>
            </a:ext>
          </a:extLst>
        </xdr:cNvPr>
        <xdr:cNvGrpSpPr>
          <a:grpSpLocks/>
        </xdr:cNvGrpSpPr>
      </xdr:nvGrpSpPr>
      <xdr:grpSpPr bwMode="auto">
        <a:xfrm>
          <a:off x="86286" y="104775"/>
          <a:ext cx="1975597" cy="773906"/>
          <a:chOff x="0" y="1"/>
          <a:chExt cx="2613922" cy="994832"/>
        </a:xfrm>
      </xdr:grpSpPr>
      <xdr:pic>
        <xdr:nvPicPr>
          <xdr:cNvPr id="4" name="Picture 2">
            <a:extLst>
              <a:ext uri="{FF2B5EF4-FFF2-40B4-BE49-F238E27FC236}">
                <a16:creationId xmlns="" xmlns:a16="http://schemas.microsoft.com/office/drawing/2014/main" id="{7FD2A3D8-8104-457E-81D0-57E12B4FA3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2459" r="50000" b="47769"/>
          <a:stretch>
            <a:fillRect/>
          </a:stretch>
        </xdr:blipFill>
        <xdr:spPr bwMode="auto">
          <a:xfrm>
            <a:off x="0" y="1"/>
            <a:ext cx="895425" cy="9736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5">
            <a:extLst>
              <a:ext uri="{FF2B5EF4-FFF2-40B4-BE49-F238E27FC236}">
                <a16:creationId xmlns="" xmlns:a16="http://schemas.microsoft.com/office/drawing/2014/main" id="{D8253A47-C209-42BE-BADA-0E2D7BA4A79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692" t="21667" b="37706"/>
          <a:stretch>
            <a:fillRect/>
          </a:stretch>
        </xdr:blipFill>
        <xdr:spPr bwMode="auto">
          <a:xfrm>
            <a:off x="899584" y="201083"/>
            <a:ext cx="1714338" cy="793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30</xdr:col>
      <xdr:colOff>369795</xdr:colOff>
      <xdr:row>0</xdr:row>
      <xdr:rowOff>246530</xdr:rowOff>
    </xdr:from>
    <xdr:to>
      <xdr:col>31</xdr:col>
      <xdr:colOff>2232212</xdr:colOff>
      <xdr:row>0</xdr:row>
      <xdr:rowOff>853839</xdr:rowOff>
    </xdr:to>
    <xdr:pic>
      <xdr:nvPicPr>
        <xdr:cNvPr id="6" name="Picture 7">
          <a:extLst>
            <a:ext uri="{FF2B5EF4-FFF2-40B4-BE49-F238E27FC236}">
              <a16:creationId xmlns="" xmlns:a16="http://schemas.microsoft.com/office/drawing/2014/main" id="{3D0AA618-51FC-48F8-B746-638BE598B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752"/>
        <a:stretch>
          <a:fillRect/>
        </a:stretch>
      </xdr:blipFill>
      <xdr:spPr bwMode="auto">
        <a:xfrm>
          <a:off x="37730207" y="246530"/>
          <a:ext cx="3117476" cy="607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11207</xdr:colOff>
      <xdr:row>0</xdr:row>
      <xdr:rowOff>616325</xdr:rowOff>
    </xdr:from>
    <xdr:to>
      <xdr:col>11</xdr:col>
      <xdr:colOff>381001</xdr:colOff>
      <xdr:row>0</xdr:row>
      <xdr:rowOff>862855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15BC8C1F-DCAC-44BC-999A-FC81FC1AAF69}"/>
            </a:ext>
          </a:extLst>
        </xdr:cNvPr>
        <xdr:cNvSpPr txBox="1"/>
      </xdr:nvSpPr>
      <xdr:spPr>
        <a:xfrm>
          <a:off x="7373472" y="616325"/>
          <a:ext cx="5446058" cy="246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>
              <a:solidFill>
                <a:schemeClr val="bg1"/>
              </a:solidFill>
            </a:rPr>
            <a:t>*Diligencie solamente</a:t>
          </a:r>
          <a:r>
            <a:rPr lang="es-CO" sz="1200" baseline="0">
              <a:solidFill>
                <a:schemeClr val="bg1"/>
              </a:solidFill>
            </a:rPr>
            <a:t> las las columnas sombreadas con negro</a:t>
          </a:r>
          <a:endParaRPr lang="es-CO" sz="120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torres/Documents/Tareas%202017/Enero/PA%20VERSI&#211;N%20ENERO/Plan%20Indicativo%20Ejempl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%20BARRANCABERMEJA%202021/INFORME%20CUIPO%202021%20BCA/18-02-2021%20PLAN%20INDICATIVO%20HOMOLOGADO%20Y%20MODIFICADO%20NUEVAS%20SECRETARI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Instrucciones "/>
      <sheetName val="1_Metas_Resultados"/>
      <sheetName val="2_Metas_Producto_ y_ $"/>
      <sheetName val="3_Plan Indicativo"/>
      <sheetName val="PI_Ejec"/>
      <sheetName val="Hoja2"/>
    </sheetNames>
    <sheetDataSet>
      <sheetData sheetId="0">
        <row r="3">
          <cell r="G3" t="str">
            <v>1. Fin de la pobreza</v>
          </cell>
          <cell r="K3" t="str">
            <v>Mantenimiento</v>
          </cell>
        </row>
        <row r="4">
          <cell r="B4" t="str">
            <v>Educación</v>
          </cell>
          <cell r="C4" t="str">
            <v>A.1</v>
          </cell>
          <cell r="G4" t="str">
            <v>2. Hambre cero</v>
          </cell>
          <cell r="K4" t="str">
            <v>Reducción</v>
          </cell>
        </row>
        <row r="5">
          <cell r="B5" t="str">
            <v>Salud</v>
          </cell>
          <cell r="C5" t="str">
            <v>A.2</v>
          </cell>
          <cell r="G5" t="str">
            <v>3. Salud y bienestar</v>
          </cell>
          <cell r="K5" t="str">
            <v>Incremento</v>
          </cell>
        </row>
        <row r="6">
          <cell r="B6" t="str">
            <v>APSB</v>
          </cell>
          <cell r="C6" t="str">
            <v>A.3</v>
          </cell>
          <cell r="G6" t="str">
            <v>4. Educación de calidad</v>
          </cell>
        </row>
        <row r="7">
          <cell r="B7" t="str">
            <v>Deporte y Recreación</v>
          </cell>
          <cell r="C7" t="str">
            <v>A.4</v>
          </cell>
          <cell r="G7" t="str">
            <v>5. Igualdad de género</v>
          </cell>
        </row>
        <row r="8">
          <cell r="B8" t="str">
            <v>Cultura</v>
          </cell>
          <cell r="C8" t="str">
            <v>A.5</v>
          </cell>
          <cell r="G8" t="str">
            <v>6. Agua limpia y saneamiento</v>
          </cell>
        </row>
        <row r="9">
          <cell r="B9" t="str">
            <v>Servicios Públicos</v>
          </cell>
          <cell r="C9" t="str">
            <v>A.6</v>
          </cell>
          <cell r="G9" t="str">
            <v>7. Energía Asequible y no contaminante</v>
          </cell>
        </row>
        <row r="10">
          <cell r="B10" t="str">
            <v>Vivienda</v>
          </cell>
          <cell r="C10" t="str">
            <v>A.7</v>
          </cell>
          <cell r="G10" t="str">
            <v>8. Trabajo decente y crecimiento económico</v>
          </cell>
        </row>
        <row r="11">
          <cell r="B11" t="str">
            <v>Agropecuario</v>
          </cell>
          <cell r="C11" t="str">
            <v>A.8</v>
          </cell>
          <cell r="G11" t="str">
            <v>9. Industria, innovación e infraestructura</v>
          </cell>
        </row>
        <row r="12">
          <cell r="B12" t="str">
            <v>Transporte</v>
          </cell>
          <cell r="C12" t="str">
            <v>A.9</v>
          </cell>
          <cell r="G12" t="str">
            <v>10. Reducción de las desigualdades</v>
          </cell>
        </row>
        <row r="13">
          <cell r="B13" t="str">
            <v>Ambiental</v>
          </cell>
          <cell r="C13" t="str">
            <v>A.10</v>
          </cell>
          <cell r="G13" t="str">
            <v>11. Ciudades y comunidades sostenibles</v>
          </cell>
        </row>
        <row r="14">
          <cell r="B14" t="str">
            <v>Centros de Reclusión</v>
          </cell>
          <cell r="C14" t="str">
            <v>A.11</v>
          </cell>
          <cell r="G14" t="str">
            <v>12. Producción y consumo responsables</v>
          </cell>
        </row>
        <row r="15">
          <cell r="B15" t="str">
            <v>Prevención y atención de desastres</v>
          </cell>
          <cell r="C15" t="str">
            <v>A.12</v>
          </cell>
          <cell r="G15" t="str">
            <v>13. Acción por el clima</v>
          </cell>
        </row>
        <row r="16">
          <cell r="B16" t="str">
            <v>Promoción del desarrollo</v>
          </cell>
          <cell r="C16" t="str">
            <v>A.13</v>
          </cell>
          <cell r="G16" t="str">
            <v>14. Vida Submarina</v>
          </cell>
        </row>
        <row r="17">
          <cell r="B17" t="str">
            <v>Atención a grupos vulnerables - promoción social</v>
          </cell>
          <cell r="C17" t="str">
            <v>A.14</v>
          </cell>
          <cell r="G17" t="str">
            <v>15. Vida de ecosistemas terrestres</v>
          </cell>
        </row>
        <row r="18">
          <cell r="B18" t="str">
            <v xml:space="preserve">Equipamiento </v>
          </cell>
          <cell r="C18" t="str">
            <v>A.15</v>
          </cell>
          <cell r="G18" t="str">
            <v>16. Paz, justicia e instituciones sólidas</v>
          </cell>
        </row>
        <row r="19">
          <cell r="B19" t="str">
            <v>Desarrollo comunitario</v>
          </cell>
          <cell r="C19" t="str">
            <v>A.16</v>
          </cell>
          <cell r="G19" t="str">
            <v>17. Alianzas para lograr los objetivos</v>
          </cell>
        </row>
        <row r="20">
          <cell r="B20" t="str">
            <v>Fortalecimiento institucional</v>
          </cell>
          <cell r="C20" t="str">
            <v>A.17</v>
          </cell>
        </row>
        <row r="21">
          <cell r="B21" t="str">
            <v>Justicia y seguridad</v>
          </cell>
          <cell r="C21" t="str">
            <v>A.18</v>
          </cell>
        </row>
      </sheetData>
      <sheetData sheetId="1"/>
      <sheetData sheetId="2">
        <row r="4">
          <cell r="D4" t="str">
            <v>1. Implementar acciones para Aumentar y/o mantener la cobertura  de educacion basica prescolar.</v>
          </cell>
        </row>
        <row r="5">
          <cell r="D5" t="str">
            <v>2. Implementar acciones para Aumentar y/o mantener la cobertura  de educacion basica prescolar.</v>
          </cell>
        </row>
        <row r="6">
          <cell r="D6" t="str">
            <v>3. Implementar acciones para Aumentar y/o mantener la cobertura  de educacion basica prescolar.</v>
          </cell>
        </row>
        <row r="7">
          <cell r="D7" t="str">
            <v>4. Implementar acciones para Aumentar y/o mantener la cobertura  de educacion basica primaria.</v>
          </cell>
        </row>
        <row r="8">
          <cell r="D8" t="str">
            <v>5. Implementar acciones para Aumentar y/o mantener la cobertura  de educacion basica primaria.</v>
          </cell>
        </row>
        <row r="9">
          <cell r="D9" t="str">
            <v>6. Implementar acciones para Aumentar y/o mantener la cobertura  de educacion basica primaria.</v>
          </cell>
        </row>
        <row r="10">
          <cell r="D10" t="str">
            <v>7. Implementar acciones para Aumentar y/o mantener la cobertura  de educacion basica secundaria.</v>
          </cell>
        </row>
        <row r="11">
          <cell r="D11" t="str">
            <v>8. Implementar acciones para Aumentar y/o mantener la cobertura  de educacion basica secundaria.</v>
          </cell>
        </row>
        <row r="12">
          <cell r="D12" t="str">
            <v>9. Implementar acciones para Aumentar y/o mantener la cobertura  de educacion basica secundaria.</v>
          </cell>
        </row>
        <row r="13">
          <cell r="D13" t="str">
            <v>10. Implementar acciones para Aumentar y/o mantener la cobertura  de educacion  media.</v>
          </cell>
        </row>
        <row r="14">
          <cell r="D14" t="str">
            <v>11. Implementar acciones para Aumentar y/o mantener la cobertura  de educacion  media.</v>
          </cell>
        </row>
        <row r="15">
          <cell r="D15" t="str">
            <v>12. Generar la oferta de educacion tecnica y superior  en el municipio</v>
          </cell>
        </row>
        <row r="16">
          <cell r="D16" t="str">
            <v>13. Disminuir la tasa de Deserción escolar</v>
          </cell>
        </row>
        <row r="17">
          <cell r="D17" t="str">
            <v>14. Disminuir la tasa de Deserción escolar</v>
          </cell>
        </row>
        <row r="18">
          <cell r="D18" t="str">
            <v>15. Disminuir la tasa de Deserción escolar</v>
          </cell>
        </row>
        <row r="19">
          <cell r="D19" t="str">
            <v>16. Disminuir la tasa de Deserción escolar</v>
          </cell>
        </row>
        <row r="20">
          <cell r="D20" t="str">
            <v>17. Disminuir la tasa de Deserción escolar</v>
          </cell>
        </row>
        <row r="21">
          <cell r="D21" t="str">
            <v>18. Disminuir la tasa de Deserción escolar</v>
          </cell>
        </row>
        <row r="22">
          <cell r="D22" t="str">
            <v>19. Disminuir la tasa de Deserción escolar</v>
          </cell>
        </row>
        <row r="23">
          <cell r="D23" t="str">
            <v>20. Disminuir la tasa de Deserción escolar</v>
          </cell>
        </row>
        <row r="24">
          <cell r="D24" t="str">
            <v>21. Disminuir la tasa de Deserción escolar</v>
          </cell>
        </row>
        <row r="25">
          <cell r="D25" t="str">
            <v>22. Disminuir la tasa de Deserción escolar</v>
          </cell>
        </row>
        <row r="26">
          <cell r="D26" t="str">
            <v>23. Reducir la Tasa de Analfabetismo</v>
          </cell>
        </row>
        <row r="27">
          <cell r="D27" t="str">
            <v>24. Reducir la Tasa de Analfabetismo</v>
          </cell>
        </row>
        <row r="28">
          <cell r="D28" t="str">
            <v>25. Mejorar la Calidad educativa y fortalecer el desarrollo de las competencias</v>
          </cell>
        </row>
        <row r="29">
          <cell r="D29" t="str">
            <v>26. Mejorar la Calidad educativa y fortalecer el desarrollo de las competencias</v>
          </cell>
        </row>
        <row r="30">
          <cell r="D30" t="str">
            <v>27. Mejorar la Calidad educativa y fortalecer el desarrollo de las competencias</v>
          </cell>
        </row>
        <row r="31">
          <cell r="D31" t="str">
            <v>28. Fortalecer la protección,  restauración y defensa del medio ambiente  en el Municipio de Pasca</v>
          </cell>
        </row>
        <row r="32">
          <cell r="D32" t="str">
            <v>29. Fortalecer la protección,  restauración y defensa del medio ambiente  en el Municipio de Pasca</v>
          </cell>
        </row>
        <row r="33">
          <cell r="D33" t="str">
            <v>30. Fortalecer la protección,  restauración y defensa del medio ambiente  en el Municipio de Pasca</v>
          </cell>
        </row>
        <row r="34">
          <cell r="D34" t="str">
            <v>31. Fortalecer la protección,  restauración y defensa del medio ambiente  en el Municipio de Pasca</v>
          </cell>
        </row>
        <row r="35">
          <cell r="D35" t="str">
            <v>32. Fortalecer la protección,  restauración y defensa del medio ambiente  en el Municipio de Pasca</v>
          </cell>
        </row>
        <row r="36">
          <cell r="D36" t="str">
            <v>33. Fortalecer la protección,  restauración y defensa del medio ambiente  en el Municipio de Pasca</v>
          </cell>
        </row>
        <row r="37">
          <cell r="D37" t="str">
            <v>34. Fortalecer la protección,  restauración y defensa del medio ambiente  en el Municipio de Pasca</v>
          </cell>
        </row>
        <row r="38">
          <cell r="D38" t="str">
            <v>35. Fortalecer la protección,  restauración y defensa del medio ambiente  en el Municipio de Pasca</v>
          </cell>
        </row>
        <row r="39">
          <cell r="D39" t="str">
            <v>36. Garantizar el acceso de los reclusos a los centros de reclusión a través de convenios con el INPEC</v>
          </cell>
        </row>
        <row r="40">
          <cell r="D40" t="str">
            <v>37. aumentar la Inversión Territorial Percápita en el sector de riesgos(Mantener actualizados los planes de emergencia y contingencia de las diferentes entidades que operan en el municipio)</v>
          </cell>
        </row>
        <row r="41">
          <cell r="D41" t="str">
            <v>38. aumentar la Inversión Territorial Percápita en el sector de riesgos(Mantener actualizados los planes de emergencia y contingencia de las diferentes entidades que operan en el municipio)</v>
          </cell>
        </row>
        <row r="42">
          <cell r="D42" t="str">
            <v>39. aumentar la Inversión Territorial Percápita en el sector de riesgos(Mantener actualizados los planes de emergencia y contingencia de las diferentes entidades que operan en el municipio)</v>
          </cell>
        </row>
        <row r="43">
          <cell r="D43" t="str">
            <v>40. aumentar la Inversión Territorial Percápita en el sector de riesgos(Mantener actualizados los planes de emergencia y contingencia de las diferentes entidades que operan en el municipio)</v>
          </cell>
        </row>
        <row r="44">
          <cell r="D44" t="str">
            <v>41. aumentar la Inversión Territorial Percápita en el sector de riesgos(Mantener actualizados los planes de emergencia y contingencia de las diferentes entidades que operan en el municipio)</v>
          </cell>
        </row>
        <row r="45">
          <cell r="D45" t="str">
            <v>42. aumentar la Inversión Territorial Percápita en el sector de riesgos(Mantener actualizados los planes de emergencia y contingencia de las diferentes entidades que operan en el municipio)</v>
          </cell>
        </row>
        <row r="46">
          <cell r="D46" t="str">
            <v>43. atender el % de desastres naturales que se presenten en el municipio(Mantener actualizados los planes de emergencia y contingencia de las diferentes entidades que operan en el municipio)</v>
          </cell>
        </row>
        <row r="47">
          <cell r="D47" t="str">
            <v>44. atender el % de desastres naturales que se presenten en el municipio(Mantener actualizados los planes de emergencia y contingencia de las diferentes entidades que operan en el municipio)</v>
          </cell>
        </row>
        <row r="48">
          <cell r="D48" t="str">
            <v>45. Promover acciones que repercutan en el desarrollo del Municipio a través de la promoción de la asociatividad y de la transferencia de conocimiento</v>
          </cell>
        </row>
        <row r="49">
          <cell r="D49" t="str">
            <v>46. Promover acciones que repercutan en el desarrollo del Municipio a través de la promoción de la asociatividad y de la transferencia de conocimiento</v>
          </cell>
        </row>
        <row r="50">
          <cell r="D50" t="str">
            <v>47. Promover acciones que repercutan en el desarrollo del Municipio a través de la promoción de la asociatividad y de la transferencia de conocimiento</v>
          </cell>
        </row>
        <row r="51">
          <cell r="D51" t="str">
            <v>48. Impulsar al Municipio de Pasca como destino turístico garantizando la sostenibilidad de la flora, fauna, el desarrrollo económico, bienestar social, cultura y ambiental de la comunidad</v>
          </cell>
        </row>
        <row r="52">
          <cell r="D52" t="str">
            <v>49. Impulsar al Municipio de Pasca como destino turístico garantizando la sostenibilidad de la flora, fauna, el desarrrollo económico, bienestar social, cultura y ambiental de la comunidad</v>
          </cell>
        </row>
        <row r="53">
          <cell r="D53" t="str">
            <v>50. Impulsar al Municipio de Pasca como destino turístico garantizando la sostenibilidad de la flora, fauna, el desarrrollo económico, bienestar social, cultura y ambiental de la comunidad</v>
          </cell>
        </row>
      </sheetData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ListasPDET"/>
      <sheetName val="Iniciativas"/>
      <sheetName val="PI 2020-2023"/>
      <sheetName val="PI 2020-2023 MODIF"/>
      <sheetName val="PI 2020-2023 (2)"/>
      <sheetName val="Catálogo"/>
      <sheetName val="Hoja1"/>
      <sheetName val="Paz"/>
      <sheetName val="Víctimas"/>
      <sheetName val="ODS"/>
      <sheetName val="PI_Ejec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Agricultura y desarrollo rural</v>
          </cell>
        </row>
        <row r="6">
          <cell r="B6" t="str">
            <v>Ambiente y desarrollo sostenible</v>
          </cell>
        </row>
        <row r="7">
          <cell r="B7" t="str">
            <v>Ciencia, tecnología e innovación</v>
          </cell>
        </row>
        <row r="8">
          <cell r="B8" t="str">
            <v>Comercio, industria y turismo</v>
          </cell>
        </row>
        <row r="9">
          <cell r="B9" t="str">
            <v>Cultura</v>
          </cell>
        </row>
        <row r="10">
          <cell r="B10" t="str">
            <v>Deporte y recreación</v>
          </cell>
        </row>
        <row r="11">
          <cell r="B11" t="str">
            <v>Educación</v>
          </cell>
        </row>
        <row r="12">
          <cell r="B12" t="str">
            <v>Gobierno territorial</v>
          </cell>
        </row>
        <row r="13">
          <cell r="B13" t="str">
            <v>Inclusión social y reconciliación</v>
          </cell>
        </row>
        <row r="14">
          <cell r="B14" t="str">
            <v>Información estadística</v>
          </cell>
        </row>
        <row r="15">
          <cell r="B15" t="str">
            <v>Justicia y del derecho</v>
          </cell>
        </row>
        <row r="16">
          <cell r="B16" t="str">
            <v>Minas y energía</v>
          </cell>
        </row>
        <row r="17">
          <cell r="B17" t="str">
            <v>Salud y protección social</v>
          </cell>
        </row>
        <row r="18">
          <cell r="B18" t="str">
            <v>Tecnologías de la información y las comunicaciones</v>
          </cell>
        </row>
        <row r="19">
          <cell r="B19" t="str">
            <v>Trabajo</v>
          </cell>
        </row>
        <row r="20">
          <cell r="B20" t="str">
            <v>Transporte</v>
          </cell>
        </row>
        <row r="21">
          <cell r="B21" t="str">
            <v>Vivienda, ciudad y territorio</v>
          </cell>
        </row>
      </sheetData>
      <sheetData sheetId="7"/>
      <sheetData sheetId="8"/>
      <sheetData sheetId="9">
        <row r="2">
          <cell r="A2" t="str">
            <v>Asistencia / Subsistencia mínima</v>
          </cell>
        </row>
      </sheetData>
      <sheetData sheetId="10">
        <row r="2">
          <cell r="A2" t="str">
            <v>Sin relación con los ODS</v>
          </cell>
        </row>
      </sheetData>
      <sheetData sheetId="1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anuel/OneDrive/Documentos/CONTRATO%200643-21/2021/2020/30-11-2021-PLAN%20DE%20ACCI&#211;N-%20DICIEMBRE%20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nuel" refreshedDate="44525.718973958334" createdVersion="6" refreshedVersion="6" minRefreshableVersion="3" recordCount="319">
  <cacheSource type="worksheet">
    <worksheetSource name="IP" r:id="rId2"/>
  </cacheSource>
  <cacheFields count="11">
    <cacheField name="No" numFmtId="0">
      <sharedItems containsSemiMixedTypes="0" containsString="0" containsNumber="1" containsInteger="1" minValue="1" maxValue="319"/>
    </cacheField>
    <cacheField name="Indicador de Producto" numFmtId="0">
      <sharedItems count="319" longText="1">
        <s v="IP 001. Número de establecimientos educativos oficiales, centros de desarrollo infantil (CDI) o espacios educativos adecuados"/>
        <s v="IP 002. Número de estrategias establecidas para la construcción de nueva infraestructura educativa"/>
        <s v="IP 003. Número de estrategias implementadas para garantizar el funcionamiento de instituciones educativas oficiales "/>
        <s v="IP 004. Número de estrategias de acceso y permanencia realizadas"/>
        <s v="IP 005. Número de planes y/o políticas públicas en educación implementadas"/>
        <s v="IP 006. Número de acciones de fortalecimiento institucional mantenidas"/>
        <s v="IP 007. Número de macroprocesos certificados"/>
        <s v="IP 008. Número de establecimientos educativos que implementan y/o fortalecen la inclusión y la equidad"/>
        <s v="IP 009. Número de estrategias de mejoramiento de la calidad educativa fortalecidas"/>
        <s v="IP 010. Porcentaje de docentes y directivos docentes formados y capacitados"/>
        <s v="IP 011. Número de lineamientos pedagógicos implementados"/>
        <s v="IP 012. Número de aulas y/o espacios con ambientes pedagógicos fortalecidos"/>
        <s v="IP 013. Número de docentes con aprendizajes y prácticas pedagógicas potenciadas"/>
        <s v="IP 014. Número de becas que cambian vidas entregadas"/>
        <s v="IP 015. Número de becas meritorias entregadas "/>
        <s v="IP 016. Número de alianzas entre IES, gobierno y el sector productivo implementadas"/>
        <s v="IP 017. Número de alianzas entre instituciones de ETDH, gobierno y el sector productivo implementadas"/>
        <s v="IP 018. Estrategia implementada de promoción de vida saludable y condiciones no transmisibles"/>
        <s v="IP 019. Número de acciones implementadas para garantizar la prevención y abordaje de enfermedades no transmisibles y de alteraciones de la salud bucal, visual y auditiva, disminución de la enfermedad de acuerdo con la realidad territorial"/>
        <s v="IP 020. Estrategia de modos y condiciones de estilos de vida saludables implementada"/>
        <s v="IP 021. Estrategia de promoción en temas de consumo y aprovechamiento biológico de los alimentos mantenida"/>
        <s v="IP 022. Estrategia de gestión del riesgo para temas de consumo y aprovechamiento biológico de los alimentos mantenida"/>
        <s v="IP 023. Estrategia intersectorial e integral de promoción a la afiliación al SGRL y divulgación de normas vigentes de seguridad laboral implementada"/>
        <s v="IP 024. Número de instancias organizativas de trabajadores informales fortalecidas"/>
        <s v="IP 025. Número de congresos sobre temáticas actuales y pertinentes en seguridad y salud en el trabajo realizados"/>
        <s v="IP 026. Sistema de información para reporte de eventos laborales SIREL mantenido"/>
        <s v="IP 027. Estrategia “Entornos saludables laborales y autocuidado” desarrollada"/>
        <s v="IP 028. Estrategia de vigilancia epidemiológica ocupacional desarrollada"/>
        <s v="IP 029. Programa de capacitación para el talento humano del sector salud sobre SIREL y calificación del origen de eventos laborales mantenido"/>
        <s v="IP 030. Porcentaje de personas con discapacidad certificadas en competencias laborales calificadas con pérdida de capacidad laboral"/>
        <s v="IP 031. Número de empresas en las que se socializa las garantías de las exenciones tributarias de renta según ley 361 1997"/>
        <s v="IP 032. Estudio de caracterización demográfica y epidemiológica por actividad económica y de territorio de la población trabajadora informal desarrollado"/>
        <s v="IP 033. Programa “Maternidad segura” fortalecido"/>
        <s v="IP 034. Comité Interinstitucional interconsultivo para la prevención del abuso sexual en NNA en funcionamiento"/>
        <s v="IP 035. Estrategia de promoción sobre los derechos sexuales y reproductivos mantenida"/>
        <s v="IP 036. Estrategia de servicios amigables para adolescentes y jóvenes mantenida"/>
        <s v="IP 037. Estrategia integral para la prevención de embarazo en adolescentes mantenida"/>
        <s v="IP 038. Campaña de prevención de infecciones de transmisión sexual mantenida"/>
        <s v="IP 039. Estrategia de seguimiento a las EPS e IPS del distrito en la implementación de la RIA materno perinatal mantenida"/>
        <s v="IP 040. Comité intersectorial de salud sexual y reproductiva en operación"/>
        <s v="IP 041. Estrategia de seguimiento a las EPS del distrito sobre la cobertura antirretroviral de la población notificada en SIVIGILA como confirmada para VIH o SIDA mantenida"/>
        <s v="IP 042. Estrategia de seguimiento al cumplimiento de la ruta de atención integral de los casos de violencia sexual mantenida"/>
        <s v="IP 043. Estrategia de seguimiento al cumplimiento de las actividades de planificación familiar mantenida"/>
        <s v="IP 044. Política pública de salud mental presentada"/>
        <s v="IP 045. Estrategia “Centros de escucha” mantenida"/>
        <s v="IP 046. Estrategia “10 habilidades para la vida” mantenida"/>
        <s v="IP 047. Estrategia de promoción y prevención en la población del sistema de responsabilidad penal para adolescentes mantenida"/>
        <s v="IP 048. Comité de drogas del distrito en operación"/>
        <s v="IP 049. Estrategia “Familias fuertes” mantenida"/>
        <s v="IP 050. Estrategia para la disminución de la violencia intrafamiliar mantenida"/>
        <s v="IP 051. Estrategia para la disminución de la violencia contra las mujeres mantenida"/>
        <s v="IP 052. Estrategia para prevención del suicidio mantenida"/>
        <s v="IP 053. Estrategia “Saber beber, saber vivir” mantenida"/>
        <s v="IP 054. Estrategia de sensibilización y formación en nuevas masculinidades para la prevención de la violencia hacia las mujeres mantenida"/>
        <s v="IP 055. Estrategia de zonas de orientación escolar mantenida"/>
        <s v="IP 056. Estrategia de vigilancia en programas de salud en la primera infancia e infancia mantenida"/>
        <s v="IP 057. Número de productos de apoyo entregados a población con discapacidad"/>
        <s v="IP 058. Porcentaje de avance en la certificación de personas con discapacidad en el distrito"/>
        <s v="IP 059. Estrategia de rehabilitación basada en la comunidad mantenida"/>
        <s v="IP 060. Estrategia de Gestión Integrada para la vigilancia, promoción de la salud, prevención y control de las enfermedades de transmisión vectorial (ETV) y las Zoonosis intersectorialmente fortalecida"/>
        <s v="IP 061. Estrategia mantenida de promoción y prevención frente a la tenencia responsable de mascotas"/>
        <s v="IP 062. Porcentaje de cumplimiento de la estrategia de inspección, vigilancia y control para alimentos, agentes químicos mantenida"/>
        <s v="IP 063. Estrategia de vigilancia a factores de riesgo ambientales que afectan la salud mantenida"/>
        <s v="IP 064. Estrategia de vigilancia y seguimiento a las condiciones de la calidad del agua para consumo humano mantenida"/>
        <s v="IP 065. Estrategia mantenida de vigilancia y control sanitaria en establecimientos y espacios que puedan generar riesgos para la población"/>
        <s v="IP 066. Estrategia de promoción del autocuidado y prevención de enfermedades transmisibles mantenida"/>
        <s v="IP 067. Estrategia “vacunación sin barreras” mantenida"/>
        <s v="IP 068. Estrategia mantenida de información, educación y comunicación IEC para la prevención y cuidado adecuado de casos de IRA – EDA – Tuberculosis – Hansen - ETV"/>
        <s v="IP 069. Estrategia IEC mantenida de prevención y cuidado adecuado de los casos de Infección Respiratoria Aguda IRA y EDA, para el componente comunitario en Atención Integral a las Enfermedades Prevalentes de la Infancia AIEPI"/>
        <s v="IP 070. Estrategia “Colombia libre de tuberculosis” mantenida"/>
        <s v="IP 071. Estrategia IEC para la divulgación de signos y síntomas asociados a enfermedades respiratorias y de piel mantenida"/>
        <s v="IP 072. Estrategia de gestión integrada para la inspección, vigilancia y control de las enfermedades transmitidas por vectores mantenida"/>
        <s v="IP 073. Comité Programa Ampliado de Inmunizaciones PAI en funcionamiento"/>
        <s v="IP 074. Estrategia para la prevención y control de enfermedades adquiridas por atención en salud (IAAS) mantenida"/>
        <s v="IP 075. Porcentaje de cumplimiento en la  prestación de servicios de salud pagos en procedimientos contemplados en el PBS para la atención a población no asegurada, vulnerable y migrante"/>
        <s v="IP 076. Porcentaje de población en base de datos BDUA con continuidad y cobertura incrementado"/>
        <s v="IP 077. Porcentaje de base de datos del régimen subsidiado mantenida"/>
        <s v="IP 078. Estrategia de formalización para la afiliación al SGSSS implementada"/>
        <s v="IP 079. Programa de atención primaria en salud APS implementada "/>
        <s v="IP 080. Estrategia de funcionamiento de 24/7 para la prestación del servicio referencia y contrarreferencia para la red de urgencias mantenida"/>
        <s v="IP 081. Sistema de información para el funcionamiento de la red de urgencias adquirido y en funcionamiento"/>
        <s v="IP 082. Sistema de comunicación para el funcionamiento de la red de urgencias fortalecido"/>
        <s v="IP 083. Atención pre hospitalaria y traslado primario 24/7 en urgencias, emergencias y desastres fortalecida"/>
        <s v="IP 084. Programa de formación y capacitación para la comunidad y la red de urgencias implementado"/>
        <s v="IP 085. Estrategia de articulación entre las entidades de socorro y el comité de riesgo CMGRD para el simulacro de riesgos, peligros y amenazas implementada"/>
        <s v="IP 086. Estrategia de alimentación de inventario disponible de todas las IPS para la atención oportuna en emergencias, urgencia y desastres fortalecida"/>
        <s v="IP 087. Estrategia de monitoreo de inspección y vigilancia para el cumplimiento de las normas de riesgos, de urgencias, emergencias y desastres implementada"/>
        <s v="IP 088. Sistema de emergencia médica SEM implementado "/>
        <s v="IP 089. Estrategia de vigilancia en programas de salud para la adolescencia mantenida"/>
        <s v="IP 090. Porcentaje de implementación de la política pública territorial de envejecimiento y vejez"/>
        <s v="IP 091. Porcentaje de rutas integrales ejecutadas para la gestión de la política de envejecimiento y vejez"/>
        <s v="IP 092. Porcentaje de cumplimiento en atención psicosocial a personas víctimas del conflicto"/>
        <s v="IP 093. Porcentaje de avance en la gestión para la implementación del protocolo de atención integral en salud con enfoque psicosocial a población víctima del conflicto armado"/>
        <s v="IP 094. Número de seguimiento a las medidas de atención de los casos de violencia intrafamiliar mujeres, hijos e hijas víctimas de violencia realizados"/>
        <s v="IP 095. Porcentaje de personas de la dirección territorial de salud que reciben capacitación en género y salud"/>
        <s v="IP 096. Número de estrategias de control social mantenidas"/>
        <s v="IP 097. Porcentaje de personas habitantes de calle incluidas en el registro administrativo de población"/>
        <s v="IP 098. Porcentaje de  aseguramiento en salud para la población habitante de calle"/>
        <s v="IP 099. Porcentaje de personas  habitantes de calle que acceden a los servicios de salud"/>
        <s v="IP 100. Porcentaje de pueblos/comunidades, consejos comunitarios, y organizaciones de base NARP que participaron en la incorporación del enfoque étnico diferencial en la planeación territorial en salud acorde a los resultados de los procesos de concertación con los grupos étnicos"/>
        <s v="IP 101. Porcentaje de pueblos/comunidades, consejos comunitarios, y organizaciones de base indígenas que participaron en la incorporación del enfoque étnico diferencial en la planeación territorial en salud acorde a los resultados de los procesos de concertación con los grupos étnicos"/>
        <s v="IP 102. Ruta de atención en salud para la población migrante implementada"/>
        <s v="IP 103. Porcentaje de inimputables que acceden a servicios de salud"/>
        <s v="IP 104. Número  de entidades prestadoras de servicios de salud pública mejoradas y/o construidas "/>
        <s v="IP 105. Número   de dotaciones  equipos biomédicos adquiridos y entregados a entidades prestadoras de servicios de salud pública"/>
        <s v="IP 106. Estrategia de seguimiento y la asistencia técnica a indicadores del sistema obligatorio de calidad de la atención en salud fortalecida"/>
        <s v="IP 107. Estrategia de recolección, consolidación y generación de informes del registro individual de la prestación del servicio (RIPS) mantenida "/>
        <s v="IP 108. Estrategia mantenida de inventario de la capacidad instalada de las instituciones prestadoras de servicios de salud del municipio "/>
        <s v="IP 109. Estrategia de inspección y vigilancia para el cumplimiento del sistema general de la calidad en salud fortalecida"/>
        <s v="IP 110. Número de acciones para la eliminación de todo tipo de violencias contra las mujeres implementadas"/>
        <s v="IP 111. Número de acciones de atención integral para mujeres realizadas"/>
        <s v="IP 112. Número de acciones de atención integral para juventudes realizadas"/>
        <s v="IP 113. Número de acciones de atención integral para poblaciones étnicas realizadas"/>
        <s v="IP 114. Número de acciones de atención integral para población LGBTIQ+ realizadas"/>
        <s v="IP 115. Número de acciones de atención integral para personas con discapacidad realizadas"/>
        <s v="IP 116. Número de acciones de atención integral para personas adultas mayores realizadas"/>
        <s v="IP 117. Número de acciones de la política pública de familia implementadas"/>
        <s v="IP 118. Número de acciones de la política pública de primera infancia, infancia y adolescencia implementadas"/>
        <s v="IP 119. Número de acciones de atención integral a población habitante de la calle realizadas"/>
        <s v="IP 120. Número de acciones de atención integral a población en situación de pobreza extrema realizadas"/>
        <s v="IP 121. Mecanismo de seguimiento implementado"/>
        <s v="IP 122. Número de eventos conmemorativos realizados"/>
        <s v="IP 123. Política pública de habitancia de calle formulada y presentada"/>
        <s v="IP 124. Número de políticas públicas actualizadas"/>
        <s v="IP 125. Número de acciones de fortalecimiento institucional ejecutadas"/>
        <s v="IP 126. Número anualidades vitalicias entregadas a través del programa &quot;Hoy y mañana Beps&quot;"/>
        <s v="IP 127. Número de proyectos de inversión dirigidos a comunidad NARP con enfoque diferencial realizados"/>
        <s v="IP 128. Estrategia de transversalización de derechos implementada"/>
        <s v="IP 129. Número de ofertas artísticas y culturales implementadas"/>
        <s v="IP 130. Número de estrategias implementadas de apoyo para artistas, creadores y gestores culturales "/>
        <s v="IP 131. Número de acciones de fortalecimiento institucional ejecutadas"/>
        <s v="IP 132. Número de políticas públicas o planes presentados"/>
        <s v="IP 133. Número de acciones para proteger bienes de interés cultural público realizadas"/>
        <s v="IP 134. Inventario distrital de bienes materiales muebles e inmuebles y patrimonio cultural inmaterial actualizado"/>
        <s v="IP 135. Número de bienes al servicio del arte y la cultura habilitados"/>
        <s v="IP 136. Número de viviendas de interés social promovidas y construidas"/>
        <s v="IP 137. Política pública de vivienda formulada y presentada"/>
        <s v="IP 138. Política pública de espacio público formulada y presentada"/>
        <s v="IP 139. Número de viviendas urbanas y rurales mejoradas"/>
        <s v="IP 140. Numero de predios titulados"/>
        <s v="IP 141. Número de proyectos para el mejoramiento integral de barrios realizados"/>
        <s v="IP 142. Metros cuadrados de espacio público construidos y/o mantenidos "/>
        <s v="IP 143. Número de acciones realizadas para el acceso a servicios públicos domiciliarios "/>
        <s v="IP 144. Número de plantas PTAR y PTAP mantenidas y en operación"/>
        <s v="IP 145. Número de pozos sépticos construidos y en operación"/>
        <s v="IP 146. Estrategia anual de mantenimiento de pozos sépticos implementada"/>
        <s v="IP 147. Número de acciones realizadas para optimizar el sistema de captación y tratamiento de agua potable en el acueducto urbano"/>
        <s v="IP 148. Número de estrategias realizadas para la construcción y/o mantenimiento de la red de alumbrado público"/>
        <s v="IP 149. Metros lineales construidos y/o rehabilitados de redes de acueducto"/>
        <s v="IP 150. Metros lineales construidos y/o rehabilitados de alcantarillado sanitario, pluvial y canalizaciones"/>
        <s v="IP 151. Número de estrategias realizadas para reducir el agua no contabilizada"/>
        <s v="IP 152. Número de acciones de fortalecimiento institucional ejecutadas"/>
        <s v="IP 153. Número de programas de actividad física, recreación y deportes con inclusión diseñados e implementados"/>
        <s v="IP 154. Número de Escuelas Integrales de Desarrollo Deportivo implementadas"/>
        <s v="IP 155. Número de programas de formación y capacitación realizadas anualmente"/>
        <s v="IP 156. Número de apoyos entregados"/>
        <s v="IP 157. Número de eventos realizados"/>
        <s v="IP 158. Número de apoyos a deportistas destacados entregados"/>
        <s v="IP 159. Número de acciones de fortalecimiento ejecutadas"/>
        <s v="IP 160. Plan distrital de recreación y deporte incluyente construido e implementado"/>
        <s v="IP 161. Número de escenarios deportivos y recreativos intervenidos, en operación y/o construidos"/>
        <s v="IP 162. Número de estrategias para la generación y formalización de empleo realizadas"/>
        <s v="IP 163. Número de iniciativas productivas fortalecidas"/>
        <s v="IP 164. Estrategia implementada de generación y formalización de empleo que involucre poblaciones vulnerables con enfoque diferencial "/>
        <s v="IP 165. Número de acciones realizadas de colocación en empleo formal de poblaciones vulnerables con enfoque diferencial"/>
        <s v="IP 166. Numero de alianzas estratégicas para la generación y monitoreo del empleo ejecutadas"/>
        <s v="IP 167. Número de investigación sobre mercado laboral realizadas"/>
        <s v="IP 168. Número de empleos ambientales y de desinfección generados"/>
        <s v="IP 169. Número de acciones de fortalecimiento institucional ejecutadas"/>
        <s v="IP 170. Número de personas jóvenes sin experiencia colocadas en trabajo formal  "/>
        <s v="IP 171. Número de emprendimientos de personas jóvenes sin experiencia apoyados"/>
        <s v="IP 172. Número de eventos de promoción realizados"/>
        <s v="IP 173. Número de estrategias de sensibilización a los actores viales realizadas"/>
        <s v="IP 174. Número de acciones del Plan local de seguridad vial desarrolladas"/>
        <s v="IP 175. Política pública de movilidad y seguridad vial formulada y presentada"/>
        <s v="IP 176. Número de estrategias de gestión realizadas para construir el terminal de transporte terrestre"/>
        <s v="IP 177. Metros lineales de cicloinfraestructura construida"/>
        <s v="IP 178. Número de estrategias implementadas para fomentar el uso de modos de transporte sostenible"/>
        <s v="IP 179. Porcentaje de rutas de transporte público terrestre modificadas "/>
        <s v="IP 180. Número de acciones de fortalecimiento institucional ejecutadas"/>
        <s v="IP 181. Kilómetros de vías urbanas pavimentadas y/o mejoradas"/>
        <s v="IP 182. Kilómetros de vía terciaria mejorada"/>
        <s v="IP 183. Kilómetros de placas huellas construidas en vías rurales"/>
        <s v="IP 184. Metros lineales de taludes urbanos y rurales estabilizados"/>
        <s v="IP 185. Metros lineales de andenes peatonales construidos"/>
        <s v="IP 186. Número de estrategias de gestión realizadas para la descongestión vehicular "/>
        <s v="IP 187. Número de estrategias implementadas para fortalecer la plataforma tecnológica"/>
        <s v="IP 188. Número de espacios digitales existentes activados"/>
        <s v="IP 189. Número de zonas wifi en funcionamiento"/>
        <s v="IP 190. Número de acciones de formación virtual realizadas"/>
        <s v="IP 191. Número de acciones de fortalecimiento institucional ejecutadas"/>
        <s v="IP 192. Número de acciones implementadas para la gestión integral del recurso hídrico  "/>
        <s v="IP 193. Número de acciones implementadas para la medición de la calidad del aire y el ruido"/>
        <s v="IP 194. Programa para la gestión sostenible del uso del suelo implementado"/>
        <s v="IP 195. Número de acciones implementadas para la biodiversidad y servicios ecosistemicos"/>
        <s v="IP 196. Número de acciones implementadas para la gestión integral de los residuos sólidos"/>
        <s v="IP 197. Número de acciones implementadas para la educación y cultura ambiental"/>
        <s v="IP 198. Número de estrategias implementadas para la gestión del riesgo y cambio climático"/>
        <s v="IP 199. Estrategia para la producción limpia implementada"/>
        <s v="IP 200. Número de acciones de fortalecimiento institucional ejecutadas"/>
        <s v="IP 201. Número de estrategias implementadas para la promoción, fortalecimiento del servicio de asistencia técnica y extensión agropecuaria integral a productores agropecuarios y pescadores artesanales "/>
        <s v="IP 202. Número de estrategias de comercialización implementadas"/>
        <s v="IP 203. Número de estrategias implementadas para la generación de proyectos productivos, de desarrollo rural y/o servicios de apoyo financiero para productores agropecuarios y pescadores artesanales con enfoque diferencial"/>
        <s v="IP 204. Número de hectáreas intervenidas para la implementación de proyectos productivos"/>
        <s v="IP 205. Estrategia de gestión diseñada e iniciada"/>
        <s v="IP 206. Número de unidades productivas caracterizadas"/>
        <s v="IP 207. Política pública agropecuaria y de pesca artesanal presentada"/>
        <s v="IP 208. Instancias de participación ciudadana agropecuarias apoyadas"/>
        <s v="IP 209. Número de proyectos de Investigación e innovación apoyados"/>
        <s v="IP 210. Estrategia de integración productiva local, regional y/o nacional diseñada"/>
        <s v="IP 211. Porcentaje de cumplimiento de la estrategia de integración  productiva local,regional y/o nacional"/>
        <s v="IP 212. Número de eventos realizados"/>
        <s v="IP 213. Estrategia de desarrollo rural local “Soy Rural” diseñada"/>
        <s v="IP 214. Porcentaje de cumplimiento de la estrategia  de desarrollo rural local “Soy Rural”"/>
        <s v="IP 215. Número de acciones de fortalecimiento institucional ejecutadas"/>
        <s v="IP 216. Número de estrategias realizadas para la construcción o mejoramiento de infraestructura para el foralecimiento comercial industrial y turistico "/>
        <s v="IP 217. Marca de ciudad para la promoción del distrito actualizada e implementada"/>
        <s v="IP 218. Estrategia de cooperación internacional para el fortalecimiento de los sectores económicos realizada"/>
        <s v="IP 219. Estrategia de gestión para el desarrollo logistico y multimodal en Barrancabermeja realizada"/>
        <s v="IP 220. Número de iniciativas turísticas, ecológicas, deportivas o biodiversas apoyadas"/>
        <s v="IP 221. Número de estrategias de promoción del comercio y la industria realizadas"/>
        <s v="IP 222. Número de estrategias de fortalecimiento institucional ejecutadas"/>
        <s v="IP 223. Número alianzas de integración regional realizadas"/>
        <s v="IP 224. Política Pública económica regional formulada y presentada"/>
        <s v="IP 225. Número de planes de fortalecimiento a areneros y chircaleros implementadas"/>
        <s v="IP 226. Número de empresas que vinculan energía alternativa en su proceso productivo"/>
        <s v="IP 227. Número de estrategias para el uso de energía alternativa en los sectores salud, educacion, industria, comercio, turismo y agropecuario"/>
        <s v="IP 228. Número de estrategias para el apoyo al Emprendimiento y Tecnología creadas"/>
        <s v="IP 229. Número de iniciativas de emprendimiento apoyadas"/>
        <s v="IP 230. Número de personas impactadas con los programas de formación BIT"/>
        <s v="IP 231. Número de iniciativas de Ciencia, Tecnología e Innovación apoyadas"/>
        <s v="IP 232. Número de estrategias desarrolladas para fomentar en empresas el uso de tecnologías limpias dentro de sus procesos productivos "/>
        <s v="IP 233. Número de alianzas implementadas entre instituciones educativas, Estado y sector empresarial para el desarrollo tecnológico, la innovación y la optimización de procesos industriales y empresariales"/>
        <s v="IP 234. Número de empresas que implementan tecnologías de optimización en su proceso productivo"/>
        <s v="IP 235. Numero de planes implementados para la gestión estratégica del talento humano"/>
        <s v="IP 236. Número de acciones desarrolladas para fortalecer el sistema de gestión documental"/>
        <s v="IP 237. Número de acciones de fortalecimiento institucional ejecutadas"/>
        <s v="IP 238. Número de acciones anuales implementadas del Plan de anticorrupción y atención al ciudadano "/>
        <s v="IP 239. Estrategia de rediseño institucional de la administración distrital realizada"/>
        <s v="IP 240. Estudio de ubicación y pertinencia del CAD realizado"/>
        <s v="IP 241. Número de bienes inmuebles caracterizados"/>
        <s v="IP 242. Política de control interno implementada"/>
        <s v="IP 243. Estrategia de comunicaciones  mantenida"/>
        <s v="IP 244. Estatuto tributario actualizado"/>
        <s v="IP 245. Estrategia de incentivos tributarios al sector empresarial implementada"/>
        <s v="IP 246. Estrategia de reducción de gastos implementada"/>
        <s v="IP 247. Estrategia de recuperación de recursos y finanzas implementada"/>
        <s v="IP 248. Estudio realizado para la revisión de acuerdos municipales que afecten la situación fiscal "/>
        <s v="IP 249. Porcentaje de cumplimiento de las acciones de Defensa Judicial"/>
        <s v="IP 250. Porcentaje de cumplimiento en la asistencia jurídica "/>
        <s v="IP 251. Plan anual actualizado e implementado"/>
        <s v="IP 252. Plan anual de promoción de la sana convivencia y cultura ciudadana mantenido"/>
        <s v="IP 253. Estrategia para fortalecer los espacios promotores de convivencia y atención realizada"/>
        <s v="IP 254. Ampliación y/o adecuación de los espacios promotores de convivencia y atención realizada"/>
        <s v="IP 255. Nùmreo de sistemas de información, control, comunicaciones y tecnologia para fortalecer la seguridad y convivencia diseñados e implementados  "/>
        <s v="IP 256. Número de acciones tecnológicas para la seguridad implementadas"/>
        <s v="IP 257. Plan de intervención integral de entornos escolares creado e implementado"/>
        <s v="IP 258. Número de parques y zonas críticas intervenidas desde la seguridad y convivencia"/>
        <s v="IP 259. Número de campañas implementadas para garantizar el goce y disfrute del espacio público "/>
        <s v="IP 260. Plan maestro de espacio público actualizado e implementado"/>
        <s v="IP 261. Número de iniciativas de fortalecimiento a veedurías y organismos de control social implementadas"/>
        <s v="IP 262. Estrategia de interacción permanente con la ciudadanía diseñada e implementada   "/>
        <s v="IP 263. Política pública religiosa creada y presentada"/>
        <s v="IP 264. Número de acciones de fortalecimiento a organismos de acción comunal realizadas"/>
        <s v="IP 265. Número de acciones de fortalecimiento a Juntas Administradoras Locales del sector rural y urbano realizadas"/>
        <s v="IP 266. Propuesta de actualización del fondo de desarrollo comunitario presentada"/>
        <s v="IP 267. Estrategia implementada para aumentar la participación de mujeres y jóvenes en los procesos comunitarios y comunales "/>
        <s v="IP 268. Número de eventos de exaltación del sector comunal realizados"/>
        <s v="IP 269. Número de acciones de la política gobierno digital ejecutadas"/>
        <s v="IP 270. Aplicación digital de acceso a servicios institucionales en funcionamiento"/>
        <s v="IP 271. Número de espacios garantes del acceso a la justicia habilitados "/>
        <s v="IP 272. Mejoramiento del laboratorio de criminalística realizado"/>
        <s v="IP 273. Número de planes de capacitación al cuerpo policivo y judicial realizados"/>
        <s v="IP 274. Politica de recompensas implementada"/>
        <s v="IP 275. Número de estrategias realizadas que garanticen la planeación, articulación y operación integrada entre policía, fiscalía e instituciones judiciales"/>
        <s v="IP 276. Número de organismos de seguridad, convivencia e instituciones de interés público apoyados"/>
        <s v="IP 277. Número de acciones de fortalecimiento institucional ejecutadas"/>
        <s v="IP 278. Porcentaje de comisarías de familia e inspecciones de policía fortalecidas"/>
        <s v="IP 279. Plan de capacitación diseñado e implementado a comisarías sobre el manejo de las mujeres víctimas y su familia en concordancia con la ley 1257 de 2008"/>
        <s v="IP 280. Estrategia integral diseñada e implementada de acceso y garantía de derechos con enfoque diferencial"/>
        <s v="IP 281. Estrategia de gestion para la puesta en marcha de la oficina de asuntos etnicos realizada"/>
        <s v="IP 282. Estrategia de apoyo a los espacios de diálogos de paz y convivencia ciudadana diseñada y en funcionamiento"/>
        <s v="IP 283. Plan para la protección de líderes y lideresas con enfoque diferencial diseñado e implementado"/>
        <s v="IP 284. Sistema de Responsabilidad Penal para Adolescentes - SRPA en funcionamiento"/>
        <s v="IP 285. Número de acciones realizadas de atención jurídica, psicosocial e integral a víctimas del conflicto armado con enfoque diferencial y de género"/>
        <s v="IP 286. Número de planes de reparación colectiva y/o retornos y reubicaciones implementados"/>
        <s v="IP 287. Porcentaje de respuestas atendidas a fallos judiciales a favor de las víctimas del conflicto armado"/>
        <s v="IP 288. Caracterización de la población victima del conflicto armado actualizada"/>
        <s v="IP 289. Plan de atención territorial actualizado y en funcionamiento"/>
        <s v="IP 290. Estrategia anual de apoyo al funcionamiento del CRAV implementada"/>
        <s v="IP 291. Número de eventos conmemorativos para las víctimas del conflicto armado apoyados "/>
        <s v="IP 292. Política pública de víctimas del conflicto armado formulada y presentada"/>
        <s v="IP 293. Estrategia de atención integral a las víctimas del conflicto armado mantenida"/>
        <s v="IP 294. Estrategias de familias en acción  y jóvenes en acción apoyadas"/>
        <s v="IP 295. Número de acciones de atención integral a personas reincorporadas, reinsertadas y excombatientes realizadas"/>
        <s v="IP 296. Número de acciones de atención integral a población refugiada, migrante y retornada realizadas"/>
        <s v="IP 297. Número de acciones de atención integral a población víctima de trata de personas realizadas"/>
        <s v="IP 298. Estrategia regional de promoción de una cultura de paz, reconciliación territorial y garantía de no repetición diseñada y en funcionamiento"/>
        <s v="IP 299. Estrategia para la construcción del sistema georreferenciado de hábitat realizada"/>
        <s v="IP 300. Sistema de medición y monitoreo colaborativo diseñado y en funcionamiento"/>
        <s v="IP 301. Número de versiones de la cartilla Barrancabermeja en cifras realizadas"/>
        <s v="IP 302. POT actualizado y presentado "/>
        <s v="IP 303. Estrategia de implementación del POT desarrollada"/>
        <s v="IP 304. División territorial del Distrito en localidades realizada"/>
        <s v="IP 305. Estrategia de gestión para la implementación de catastro multipropósito realizada"/>
        <s v="IP 306. Porcentaje de aumento en la implementación de la metodología del Sisbén IV por barrido"/>
        <s v="IP 307. Promedio de personas atendidas por año"/>
        <s v="IP 308. Porcentaje de actualización de la base de datos de estratificación"/>
        <s v="IP 309. Conceptos de control urbano emitidos"/>
        <s v="IP 310. Resoluciones emitidas de espacio público y publicidad"/>
        <s v="IP 311. Número de asentamientos humanos legalizados urbanísticamente"/>
        <s v="IP 312. Plan de Seguridad Alimentaria y Nutricional en funcionamiento"/>
        <s v="IP 313. Porcentaje de actualización de la nomenclatura"/>
        <s v="IP 314. Número de certificaciones emitidas de nomenclatura"/>
        <s v="IP 315. Número de acciones de fortalecimiento institucional ejecutadas"/>
        <s v="IP 316. Propuesta de modificación del Acuerdo Municipal 003 de 1998 realizada"/>
        <s v="IP 317. Estrategia anual de apoyo al funcionamiento del Consejo Territorial de Planeación implementada"/>
        <s v="IP 318. Porcentaje de cumplimiento en los  mecanismos de seguimiento y evaluación"/>
        <s v="IP 319. Número de rendiciones de cuentas hechas"/>
      </sharedItems>
    </cacheField>
    <cacheField name="Dependencia" numFmtId="0">
      <sharedItems/>
    </cacheField>
    <cacheField name="Línea Estratégica" numFmtId="0">
      <sharedItems/>
    </cacheField>
    <cacheField name="Sector " numFmtId="0">
      <sharedItems/>
    </cacheField>
    <cacheField name="SECTOR CODIGO" numFmtId="0">
      <sharedItems count="17">
        <s v="01. EDUCACIÓN"/>
        <s v="02. SALUD Y PROTECCIÓN SOCIAL"/>
        <s v="03. INCLUSIÓN SOCIAL Y RECONCILIACIÓN"/>
        <s v="04. CULTURA"/>
        <s v="05. VIVIENDA, CIUDAD Y TERRITORIO"/>
        <s v="06. DEPORTE Y RECREACIÓN"/>
        <s v="07. TRABAJO"/>
        <s v="08. TRANSPORTE"/>
        <s v="09. TECNOLOGÍAS DE LA INFORMACIÓN Y LAS COMUNICACIONES"/>
        <s v="10. AMBIENTE Y DESARROLLO SOSTENIBLE"/>
        <s v="11. AGRICULTURA Y DESARROLLO RURAL"/>
        <s v="12. COMERCIO, INDUSTRIA Y TURISMO"/>
        <s v="13. MINAS Y ENERGÍA"/>
        <s v="14. CIENCIA, TECNOLOGÍA E INNOVACIÓN"/>
        <s v="15. GOBIERNO TERRITORIAL"/>
        <s v="16. JUSTICIA Y DEL DERECHO"/>
        <s v="17. INFORMACIÓN ESTADÍSTICA"/>
      </sharedItems>
    </cacheField>
    <cacheField name="Programa " numFmtId="0">
      <sharedItems/>
    </cacheField>
    <cacheField name="Meta Física Esperada 2020" numFmtId="0">
      <sharedItems containsSemiMixedTypes="0" containsString="0" containsNumber="1" minValue="0" maxValue="14000"/>
    </cacheField>
    <cacheField name="Meta Física Esperada 20212" numFmtId="0">
      <sharedItems containsSemiMixedTypes="0" containsString="0" containsNumber="1" minValue="0" maxValue="9500"/>
    </cacheField>
    <cacheField name="Meta Física Esperada 2022" numFmtId="0">
      <sharedItems containsSemiMixedTypes="0" containsString="0" containsNumber="1" minValue="0" maxValue="10000"/>
    </cacheField>
    <cacheField name="Meta Física Esperada 2023" numFmtId="0">
      <sharedItems containsSemiMixedTypes="0" containsString="0" containsNumber="1" minValue="0" maxValue="167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9">
  <r>
    <n v="1"/>
    <x v="0"/>
    <s v="Secretaría de Infraestructura"/>
    <s v="Línea 1. Barrancabermeja generadora de bienestar y protectora de la vida."/>
    <s v="Educación"/>
    <x v="0"/>
    <s v="Programa 01. Cobertura educativa"/>
    <n v="5"/>
    <n v="7"/>
    <n v="7"/>
    <n v="8"/>
  </r>
  <r>
    <n v="2"/>
    <x v="1"/>
    <s v="Secretaría de Infraestructura"/>
    <s v="Línea 1. Barrancabermeja generadora de bienestar y protectora de la vida."/>
    <s v="Educación"/>
    <x v="0"/>
    <s v="Programa 01. Cobertura educativa"/>
    <n v="0"/>
    <n v="0"/>
    <n v="2"/>
    <n v="1"/>
  </r>
  <r>
    <n v="3"/>
    <x v="2"/>
    <s v="Secretaría de Educación"/>
    <s v="Línea 1. Barrancabermeja generadora de bienestar y protectora de la vida."/>
    <s v="Educación"/>
    <x v="0"/>
    <s v="Programa 01. Cobertura educativa"/>
    <n v="4"/>
    <n v="4"/>
    <n v="4"/>
    <n v="4"/>
  </r>
  <r>
    <n v="4"/>
    <x v="3"/>
    <s v="Secretaría de Educación"/>
    <s v="Línea 1. Barrancabermeja generadora de bienestar y protectora de la vida."/>
    <s v="Educación"/>
    <x v="0"/>
    <s v="Programa 01. Cobertura educativa"/>
    <n v="1"/>
    <n v="2"/>
    <n v="4"/>
    <n v="4"/>
  </r>
  <r>
    <n v="5"/>
    <x v="4"/>
    <s v="Secretaría de Educación"/>
    <s v="Línea 1. Barrancabermeja generadora de bienestar y protectora de la vida."/>
    <s v="Educación"/>
    <x v="0"/>
    <s v="Programa 02. Calidad educativa"/>
    <n v="0"/>
    <n v="2"/>
    <n v="1"/>
    <n v="0"/>
  </r>
  <r>
    <n v="6"/>
    <x v="5"/>
    <s v="Secretaría de Educación"/>
    <s v="Línea 1. Barrancabermeja generadora de bienestar y protectora de la vida."/>
    <s v="Educación"/>
    <x v="0"/>
    <s v="Programa 02. Calidad educativa"/>
    <n v="2"/>
    <n v="4"/>
    <n v="4"/>
    <n v="4"/>
  </r>
  <r>
    <n v="7"/>
    <x v="6"/>
    <s v="Secretaría de Educación"/>
    <s v="Línea 1. Barrancabermeja generadora de bienestar y protectora de la vida."/>
    <s v="Educación"/>
    <x v="0"/>
    <s v="Programa 02. Calidad educativa"/>
    <n v="0"/>
    <n v="4"/>
    <n v="4"/>
    <n v="4"/>
  </r>
  <r>
    <n v="8"/>
    <x v="7"/>
    <s v="Secretaría de Educación"/>
    <s v="Línea 1. Barrancabermeja generadora de bienestar y protectora de la vida."/>
    <s v="Educación"/>
    <x v="0"/>
    <s v="Programa 02. Calidad educativa"/>
    <n v="1"/>
    <n v="1"/>
    <n v="1"/>
    <n v="2"/>
  </r>
  <r>
    <n v="9"/>
    <x v="8"/>
    <s v="Secretaría de Educación"/>
    <s v="Línea 1. Barrancabermeja generadora de bienestar y protectora de la vida."/>
    <s v="Educación"/>
    <x v="0"/>
    <s v="Programa 02. Calidad educativa"/>
    <n v="8"/>
    <n v="4"/>
    <n v="5"/>
    <n v="5"/>
  </r>
  <r>
    <n v="10"/>
    <x v="9"/>
    <s v="Secretaría de Educación"/>
    <s v="Línea 1. Barrancabermeja generadora de bienestar y protectora de la vida."/>
    <s v="Educación"/>
    <x v="0"/>
    <s v="Programa 02. Calidad educativa"/>
    <n v="1"/>
    <n v="1"/>
    <n v="1"/>
    <n v="1"/>
  </r>
  <r>
    <n v="11"/>
    <x v="10"/>
    <s v="Secretaría de Educación"/>
    <s v="Línea 1. Barrancabermeja generadora de bienestar y protectora de la vida."/>
    <s v="Educación"/>
    <x v="0"/>
    <s v="Programa 02. Calidad educativa"/>
    <n v="4"/>
    <n v="1"/>
    <n v="1"/>
    <n v="1"/>
  </r>
  <r>
    <n v="12"/>
    <x v="11"/>
    <s v="Secretaría de Educación"/>
    <s v="Línea 1. Barrancabermeja generadora de bienestar y protectora de la vida."/>
    <s v="Educación"/>
    <x v="0"/>
    <s v="Programa 02. Calidad educativa"/>
    <n v="0"/>
    <n v="20"/>
    <n v="20"/>
    <n v="30"/>
  </r>
  <r>
    <n v="13"/>
    <x v="12"/>
    <s v="Secretaría de Educación"/>
    <s v="Línea 1. Barrancabermeja generadora de bienestar y protectora de la vida."/>
    <s v="Educación"/>
    <x v="0"/>
    <s v="Programa 02. Calidad educativa"/>
    <n v="0"/>
    <n v="30"/>
    <n v="30"/>
    <n v="54"/>
  </r>
  <r>
    <n v="14"/>
    <x v="13"/>
    <s v="Secretaría de Educación"/>
    <s v="Línea 1. Barrancabermeja generadora de bienestar y protectora de la vida."/>
    <s v="Educación"/>
    <x v="0"/>
    <s v="Programa 03. Fomento para el acceso a la educación superior y Becas que Cambian Vidas"/>
    <n v="3200"/>
    <n v="3500"/>
    <n v="3800"/>
    <n v="4200"/>
  </r>
  <r>
    <n v="15"/>
    <x v="14"/>
    <s v="Secretaría de Educación"/>
    <s v="Línea 1. Barrancabermeja generadora de bienestar y protectora de la vida."/>
    <s v="Educación"/>
    <x v="0"/>
    <s v="Programa 03. Fomento para el acceso a la educación superior y Becas que Cambian Vidas"/>
    <n v="0"/>
    <n v="5"/>
    <n v="5"/>
    <n v="10"/>
  </r>
  <r>
    <n v="16"/>
    <x v="15"/>
    <s v="Secretaría de Educación"/>
    <s v="Línea 1. Barrancabermeja generadora de bienestar y protectora de la vida."/>
    <s v="Educación"/>
    <x v="0"/>
    <s v="Programa 03. Fomento para el acceso a la educación superior y Becas que Cambian Vidas"/>
    <n v="0"/>
    <n v="1"/>
    <n v="1"/>
    <n v="2"/>
  </r>
  <r>
    <n v="17"/>
    <x v="16"/>
    <s v="Secretaría de Educación"/>
    <s v="Línea 1. Barrancabermeja generadora de bienestar y protectora de la vida."/>
    <s v="Educación"/>
    <x v="0"/>
    <s v="Programa 03. Fomento para el acceso a la educación superior y Becas que Cambian Vidas"/>
    <n v="0"/>
    <n v="1"/>
    <n v="1"/>
    <n v="2"/>
  </r>
  <r>
    <n v="18"/>
    <x v="17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19"/>
    <x v="18"/>
    <s v="Secretaría de Salud"/>
    <s v="Línea 1. Barrancabermeja generadora de bienestar y protectora de la vida."/>
    <s v="Salud y protección social"/>
    <x v="1"/>
    <s v="Programa 04. Salud Pública"/>
    <n v="3"/>
    <n v="11"/>
    <n v="20"/>
    <n v="20"/>
  </r>
  <r>
    <n v="20"/>
    <x v="19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21"/>
    <x v="20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22"/>
    <x v="21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23"/>
    <x v="22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24"/>
    <x v="23"/>
    <s v="Secretaría de Salud"/>
    <s v="Línea 1. Barrancabermeja generadora de bienestar y protectora de la vida."/>
    <s v="Salud y protección social"/>
    <x v="1"/>
    <s v="Programa 04. Salud Pública"/>
    <n v="2"/>
    <n v="3"/>
    <n v="5"/>
    <n v="5"/>
  </r>
  <r>
    <n v="25"/>
    <x v="24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26"/>
    <x v="25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27"/>
    <x v="26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28"/>
    <x v="27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29"/>
    <x v="28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30"/>
    <x v="29"/>
    <s v="Secretaría de Salud"/>
    <s v="Línea 1. Barrancabermeja generadora de bienestar y protectora de la vida."/>
    <s v="Salud y protección social"/>
    <x v="1"/>
    <s v="Programa 04. Salud Pública"/>
    <n v="0.01"/>
    <n v="0.04"/>
    <n v="0.05"/>
    <n v="0.05"/>
  </r>
  <r>
    <n v="31"/>
    <x v="30"/>
    <s v="Secretaría de Salud"/>
    <s v="Línea 1. Barrancabermeja generadora de bienestar y protectora de la vida."/>
    <s v="Salud y protección social"/>
    <x v="1"/>
    <s v="Programa 04. Salud Pública"/>
    <n v="10"/>
    <n v="40"/>
    <n v="50"/>
    <n v="50"/>
  </r>
  <r>
    <n v="32"/>
    <x v="31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33"/>
    <x v="32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34"/>
    <x v="33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35"/>
    <x v="34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36"/>
    <x v="35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37"/>
    <x v="36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38"/>
    <x v="37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39"/>
    <x v="38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40"/>
    <x v="39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41"/>
    <x v="40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42"/>
    <x v="41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43"/>
    <x v="42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44"/>
    <x v="43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45"/>
    <x v="44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46"/>
    <x v="45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47"/>
    <x v="46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48"/>
    <x v="47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49"/>
    <x v="48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50"/>
    <x v="49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51"/>
    <x v="50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52"/>
    <x v="51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53"/>
    <x v="52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54"/>
    <x v="53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55"/>
    <x v="54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56"/>
    <x v="55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57"/>
    <x v="56"/>
    <s v="Secretaría de Salud"/>
    <s v="Línea 1. Barrancabermeja generadora de bienestar y protectora de la vida."/>
    <s v="Salud y protección social"/>
    <x v="1"/>
    <s v="Programa 04. Salud Pública"/>
    <n v="0"/>
    <n v="300"/>
    <n v="300"/>
    <n v="400"/>
  </r>
  <r>
    <n v="58"/>
    <x v="57"/>
    <s v="Secretaría de Salud"/>
    <s v="Línea 1. Barrancabermeja generadora de bienestar y protectora de la vida."/>
    <s v="Salud y protección social"/>
    <x v="1"/>
    <s v="Programa 04. Salud Pública"/>
    <n v="0.01"/>
    <n v="0.04"/>
    <n v="0.05"/>
    <n v="0.05"/>
  </r>
  <r>
    <n v="59"/>
    <x v="58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60"/>
    <x v="59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61"/>
    <x v="60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62"/>
    <x v="61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63"/>
    <x v="62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64"/>
    <x v="63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65"/>
    <x v="64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66"/>
    <x v="65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67"/>
    <x v="66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68"/>
    <x v="67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69"/>
    <x v="68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70"/>
    <x v="69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71"/>
    <x v="70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72"/>
    <x v="71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73"/>
    <x v="72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74"/>
    <x v="73"/>
    <s v="Secretaría de Salud"/>
    <s v="Línea 1. Barrancabermeja generadora de bienestar y protectora de la vida."/>
    <s v="Salud y protección social"/>
    <x v="1"/>
    <s v="Programa 04. Salud Pública"/>
    <n v="1"/>
    <n v="1"/>
    <n v="1"/>
    <n v="1"/>
  </r>
  <r>
    <n v="75"/>
    <x v="74"/>
    <s v="Secretaría de Salud"/>
    <s v="Línea 1. Barrancabermeja generadora de bienestar y protectora de la vida."/>
    <s v="Salud y protección social"/>
    <x v="1"/>
    <s v="Programa 05. Prestación de los servicios de salud "/>
    <n v="1"/>
    <n v="1"/>
    <n v="1"/>
    <n v="1"/>
  </r>
  <r>
    <n v="76"/>
    <x v="75"/>
    <s v="Secretaría de Salud"/>
    <s v="Línea 1. Barrancabermeja generadora de bienestar y protectora de la vida."/>
    <s v="Salud y protección social"/>
    <x v="1"/>
    <s v="Programa 06. Aseguramiento en Salud"/>
    <n v="1"/>
    <n v="1"/>
    <n v="1"/>
    <n v="1"/>
  </r>
  <r>
    <n v="77"/>
    <x v="76"/>
    <s v="Secretaría de Salud"/>
    <s v="Línea 1. Barrancabermeja generadora de bienestar y protectora de la vida."/>
    <s v="Salud y protección social"/>
    <x v="1"/>
    <s v="Programa 06. Aseguramiento en Salud"/>
    <n v="1"/>
    <n v="1"/>
    <n v="1"/>
    <n v="1"/>
  </r>
  <r>
    <n v="78"/>
    <x v="77"/>
    <s v="Secretaría de Salud"/>
    <s v="Línea 1. Barrancabermeja generadora de bienestar y protectora de la vida."/>
    <s v="Salud y protección social"/>
    <x v="1"/>
    <s v="Programa 06. Aseguramiento en Salud"/>
    <n v="1"/>
    <n v="1"/>
    <n v="1"/>
    <n v="1"/>
  </r>
  <r>
    <n v="79"/>
    <x v="78"/>
    <s v="Secretaría de Salud"/>
    <s v="Línea 1. Barrancabermeja generadora de bienestar y protectora de la vida."/>
    <s v="Salud y protección social"/>
    <x v="1"/>
    <s v="Programa 07. Intersectorialidad"/>
    <n v="1"/>
    <n v="1"/>
    <n v="1"/>
    <n v="1"/>
  </r>
  <r>
    <n v="80"/>
    <x v="79"/>
    <s v="Secretaría de Salud"/>
    <s v="Línea 1. Barrancabermeja generadora de bienestar y protectora de la vida."/>
    <s v="Salud y protección social"/>
    <x v="1"/>
    <s v="Programa 07. Intersectorialidad"/>
    <n v="1"/>
    <n v="1"/>
    <n v="1"/>
    <n v="1"/>
  </r>
  <r>
    <n v="81"/>
    <x v="80"/>
    <s v="Secretaría de Salud"/>
    <s v="Línea 1. Barrancabermeja generadora de bienestar y protectora de la vida."/>
    <s v="Salud y protección social"/>
    <x v="1"/>
    <s v="Programa 07. Intersectorialidad"/>
    <n v="1"/>
    <n v="1"/>
    <n v="1"/>
    <n v="1"/>
  </r>
  <r>
    <n v="82"/>
    <x v="81"/>
    <s v="Secretaría de Salud"/>
    <s v="Línea 1. Barrancabermeja generadora de bienestar y protectora de la vida."/>
    <s v="Salud y protección social"/>
    <x v="1"/>
    <s v="Programa 07. Intersectorialidad"/>
    <n v="1"/>
    <n v="1"/>
    <n v="1"/>
    <n v="1"/>
  </r>
  <r>
    <n v="83"/>
    <x v="82"/>
    <s v="Secretaría de Salud"/>
    <s v="Línea 1. Barrancabermeja generadora de bienestar y protectora de la vida."/>
    <s v="Salud y protección social"/>
    <x v="1"/>
    <s v="Programa 07. Intersectorialidad"/>
    <n v="1"/>
    <n v="1"/>
    <n v="1"/>
    <n v="1"/>
  </r>
  <r>
    <n v="84"/>
    <x v="83"/>
    <s v="Secretaría de Salud"/>
    <s v="Línea 1. Barrancabermeja generadora de bienestar y protectora de la vida."/>
    <s v="Salud y protección social"/>
    <x v="1"/>
    <s v="Programa 07. Intersectorialidad"/>
    <n v="1"/>
    <n v="1"/>
    <n v="1"/>
    <n v="1"/>
  </r>
  <r>
    <n v="85"/>
    <x v="84"/>
    <s v="Secretaría de Salud"/>
    <s v="Línea 1. Barrancabermeja generadora de bienestar y protectora de la vida."/>
    <s v="Salud y protección social"/>
    <x v="1"/>
    <s v="Programa 07. Intersectorialidad"/>
    <n v="1"/>
    <n v="1"/>
    <n v="1"/>
    <n v="1"/>
  </r>
  <r>
    <n v="86"/>
    <x v="85"/>
    <s v="Secretaría de Salud"/>
    <s v="Línea 1. Barrancabermeja generadora de bienestar y protectora de la vida."/>
    <s v="Salud y protección social"/>
    <x v="1"/>
    <s v="Programa 07. Intersectorialidad"/>
    <n v="1"/>
    <n v="1"/>
    <n v="1"/>
    <n v="1"/>
  </r>
  <r>
    <n v="87"/>
    <x v="86"/>
    <s v="Secretaría de Salud"/>
    <s v="Línea 1. Barrancabermeja generadora de bienestar y protectora de la vida."/>
    <s v="Salud y protección social"/>
    <x v="1"/>
    <s v="Programa 07. Intersectorialidad"/>
    <n v="1"/>
    <n v="1"/>
    <n v="1"/>
    <n v="1"/>
  </r>
  <r>
    <n v="88"/>
    <x v="87"/>
    <s v="Secretaría de Salud"/>
    <s v="Línea 1. Barrancabermeja generadora de bienestar y protectora de la vida."/>
    <s v="Salud y protección social"/>
    <x v="1"/>
    <s v="Programa 07. Intersectorialidad"/>
    <n v="1"/>
    <n v="1"/>
    <n v="1"/>
    <n v="1"/>
  </r>
  <r>
    <n v="89"/>
    <x v="88"/>
    <s v="Secretaría de Salud"/>
    <s v="Línea 1. Barrancabermeja generadora de bienestar y protectora de la vida."/>
    <s v="Salud y protección social"/>
    <x v="1"/>
    <s v="Programa 07. Intersectorialidad"/>
    <n v="1"/>
    <n v="1"/>
    <n v="1"/>
    <n v="1"/>
  </r>
  <r>
    <n v="90"/>
    <x v="89"/>
    <s v="Secretaría de Salud"/>
    <s v="Línea 1. Barrancabermeja generadora de bienestar y protectora de la vida."/>
    <s v="Salud y protección social"/>
    <x v="1"/>
    <s v="Programa 07. Intersectorialidad"/>
    <n v="0.02"/>
    <n v="0.18"/>
    <n v="0.15"/>
    <n v="0.15"/>
  </r>
  <r>
    <n v="91"/>
    <x v="90"/>
    <s v="Secretaría de Salud"/>
    <s v="Línea 1. Barrancabermeja generadora de bienestar y protectora de la vida."/>
    <s v="Salud y protección social"/>
    <x v="1"/>
    <s v="Programa 07. Intersectorialidad"/>
    <n v="0.02"/>
    <n v="0.18"/>
    <n v="0.15"/>
    <n v="0.15"/>
  </r>
  <r>
    <n v="92"/>
    <x v="91"/>
    <s v="Secretaría de Salud"/>
    <s v="Línea 1. Barrancabermeja generadora de bienestar y protectora de la vida."/>
    <s v="Salud y protección social"/>
    <x v="1"/>
    <s v="Programa 07. Intersectorialidad"/>
    <n v="0.01"/>
    <n v="0.01"/>
    <n v="1.4999999999999999E-2"/>
    <n v="1.4999999999999999E-2"/>
  </r>
  <r>
    <n v="93"/>
    <x v="92"/>
    <s v="Secretaría de Salud"/>
    <s v="Línea 1. Barrancabermeja generadora de bienestar y protectora de la vida."/>
    <s v="Salud y protección social"/>
    <x v="1"/>
    <s v="Programa 07. Intersectorialidad"/>
    <n v="0.01"/>
    <n v="0.01"/>
    <n v="1.4999999999999999E-2"/>
    <n v="1.4999999999999999E-2"/>
  </r>
  <r>
    <n v="94"/>
    <x v="93"/>
    <s v="Secretaría de Salud"/>
    <s v="Línea 1. Barrancabermeja generadora de bienestar y protectora de la vida."/>
    <s v="Salud y protección social"/>
    <x v="1"/>
    <s v="Programa 07. Intersectorialidad"/>
    <n v="2"/>
    <n v="6"/>
    <n v="6"/>
    <n v="6"/>
  </r>
  <r>
    <n v="95"/>
    <x v="94"/>
    <s v="Secretaría de Salud"/>
    <s v="Línea 1. Barrancabermeja generadora de bienestar y protectora de la vida."/>
    <s v="Salud y protección social"/>
    <x v="1"/>
    <s v="Programa 07. Intersectorialidad"/>
    <n v="0.02"/>
    <n v="0.18"/>
    <n v="0.15"/>
    <n v="0.15"/>
  </r>
  <r>
    <n v="96"/>
    <x v="95"/>
    <s v="Secretaría de Salud"/>
    <s v="Línea 1. Barrancabermeja generadora de bienestar y protectora de la vida."/>
    <s v="Salud y protección social"/>
    <x v="1"/>
    <s v="Programa 07. Intersectorialidad"/>
    <n v="1"/>
    <n v="1"/>
    <n v="1"/>
    <n v="1"/>
  </r>
  <r>
    <n v="97"/>
    <x v="96"/>
    <s v="Secretaría de Salud"/>
    <s v="Línea 1. Barrancabermeja generadora de bienestar y protectora de la vida."/>
    <s v="Salud y protección social"/>
    <x v="1"/>
    <s v="Programa 07. Intersectorialidad"/>
    <n v="0.05"/>
    <n v="0.25"/>
    <n v="0.25"/>
    <n v="0.25"/>
  </r>
  <r>
    <n v="98"/>
    <x v="97"/>
    <s v="Secretaría de Salud"/>
    <s v="Línea 1. Barrancabermeja generadora de bienestar y protectora de la vida."/>
    <s v="Salud y protección social"/>
    <x v="1"/>
    <s v="Programa 07. Intersectorialidad"/>
    <n v="0.01"/>
    <n v="0.08"/>
    <n v="0.08"/>
    <n v="0.08"/>
  </r>
  <r>
    <n v="99"/>
    <x v="98"/>
    <s v="Secretaría de Salud"/>
    <s v="Línea 1. Barrancabermeja generadora de bienestar y protectora de la vida."/>
    <s v="Salud y protección social"/>
    <x v="1"/>
    <s v="Programa 07. Intersectorialidad"/>
    <n v="0.01"/>
    <n v="0.08"/>
    <n v="0.08"/>
    <n v="0.08"/>
  </r>
  <r>
    <n v="100"/>
    <x v="99"/>
    <s v="Secretaría de Salud"/>
    <s v="Línea 1. Barrancabermeja generadora de bienestar y protectora de la vida."/>
    <s v="Salud y protección social"/>
    <x v="1"/>
    <s v="Programa 07. Intersectorialidad"/>
    <n v="0.01"/>
    <n v="0.08"/>
    <n v="0.08"/>
    <n v="0.08"/>
  </r>
  <r>
    <n v="101"/>
    <x v="100"/>
    <s v="Secretaría de Salud"/>
    <s v="Línea 1. Barrancabermeja generadora de bienestar y protectora de la vida."/>
    <s v="Salud y protección social"/>
    <x v="1"/>
    <s v="Programa 07. Intersectorialidad"/>
    <n v="0.01"/>
    <n v="0.08"/>
    <n v="0.08"/>
    <n v="0.08"/>
  </r>
  <r>
    <n v="102"/>
    <x v="101"/>
    <s v="Secretaría de Salud"/>
    <s v="Línea 1. Barrancabermeja generadora de bienestar y protectora de la vida."/>
    <s v="Salud y protección social"/>
    <x v="1"/>
    <s v="Programa 07. Intersectorialidad"/>
    <n v="1"/>
    <n v="1"/>
    <n v="1"/>
    <n v="1"/>
  </r>
  <r>
    <n v="103"/>
    <x v="102"/>
    <s v="Secretaría de Salud"/>
    <s v="Línea 1. Barrancabermeja generadora de bienestar y protectora de la vida."/>
    <s v="Salud y protección social"/>
    <x v="1"/>
    <s v="Programa 07. Intersectorialidad"/>
    <n v="5.0000000000000001E-3"/>
    <n v="5.0000000000000001E-3"/>
    <n v="5.0000000000000001E-3"/>
    <n v="5.0000000000000001E-3"/>
  </r>
  <r>
    <n v="104"/>
    <x v="103"/>
    <s v="Secretaría de Salud"/>
    <s v="Línea 1. Barrancabermeja generadora de bienestar y protectora de la vida."/>
    <s v="Salud y protección social"/>
    <x v="1"/>
    <s v="Programa 07. Intersectorialidad"/>
    <n v="1"/>
    <n v="1"/>
    <n v="1"/>
    <n v="1"/>
  </r>
  <r>
    <n v="105"/>
    <x v="104"/>
    <s v="Secretaría de Salud"/>
    <s v="Línea 1. Barrancabermeja generadora de bienestar y protectora de la vida."/>
    <s v="Salud y protección social"/>
    <x v="1"/>
    <s v="Programa 07. Intersectorialidad"/>
    <n v="1"/>
    <n v="1"/>
    <n v="1"/>
    <n v="0"/>
  </r>
  <r>
    <n v="106"/>
    <x v="105"/>
    <s v="Secretaría de Salud"/>
    <s v="Línea 1. Barrancabermeja generadora de bienestar y protectora de la vida."/>
    <s v="Salud y protección social"/>
    <x v="1"/>
    <s v="Programa 07. Intersectorialidad"/>
    <n v="1"/>
    <n v="1"/>
    <n v="1"/>
    <n v="1"/>
  </r>
  <r>
    <n v="107"/>
    <x v="106"/>
    <s v="Secretaría de Salud"/>
    <s v="Línea 1. Barrancabermeja generadora de bienestar y protectora de la vida."/>
    <s v="Salud y protección social"/>
    <x v="1"/>
    <s v="Programa 07. Intersectorialidad"/>
    <n v="1"/>
    <n v="1"/>
    <n v="1"/>
    <n v="1"/>
  </r>
  <r>
    <n v="108"/>
    <x v="107"/>
    <s v="Secretaría de Salud"/>
    <s v="Línea 1. Barrancabermeja generadora de bienestar y protectora de la vida."/>
    <s v="Salud y protección social"/>
    <x v="1"/>
    <s v="Programa 07. Intersectorialidad"/>
    <n v="1"/>
    <n v="1"/>
    <n v="1"/>
    <n v="1"/>
  </r>
  <r>
    <n v="109"/>
    <x v="108"/>
    <s v="Secretaría de Salud"/>
    <s v="Línea 1. Barrancabermeja generadora de bienestar y protectora de la vida."/>
    <s v="Salud y protección social"/>
    <x v="1"/>
    <s v="Programa 07. Intersectorialidad"/>
    <n v="1"/>
    <n v="1"/>
    <n v="1"/>
    <n v="1"/>
  </r>
  <r>
    <n v="110"/>
    <x v="109"/>
    <s v="Secretaría de las mujeres y familia"/>
    <s v="Línea 1. Barrancabermeja generadora de bienestar y protectora de la vida."/>
    <s v="Inclusión social y reconciliación"/>
    <x v="2"/>
    <s v="Programa 08. Atención integral para las poblaciones vulnerables  con enfoque diferencial"/>
    <n v="0"/>
    <n v="2"/>
    <n v="2"/>
    <n v="2"/>
  </r>
  <r>
    <n v="111"/>
    <x v="110"/>
    <s v="Secretaría de las mujeres y familia"/>
    <s v="Línea 1. Barrancabermeja generadora de bienestar y protectora de la vida."/>
    <s v="Inclusión social y reconciliación"/>
    <x v="2"/>
    <s v="Programa 08. Atención integral para las poblaciones vulnerables  con enfoque diferencial"/>
    <n v="1"/>
    <n v="2"/>
    <n v="3"/>
    <n v="2"/>
  </r>
  <r>
    <n v="112"/>
    <x v="111"/>
    <s v="Secretaría del adulto mayor, juventud e inclusión social"/>
    <s v="Línea 1. Barrancabermeja generadora de bienestar y protectora de la vida."/>
    <s v="Inclusión social y reconciliación"/>
    <x v="2"/>
    <s v="Programa 08. Atención integral para las poblaciones vulnerables  con enfoque diferencial"/>
    <n v="1"/>
    <n v="2"/>
    <n v="3"/>
    <n v="2"/>
  </r>
  <r>
    <n v="113"/>
    <x v="112"/>
    <s v="Secretaría del adulto mayor, juventud e inclusión social"/>
    <s v="Línea 1. Barrancabermeja generadora de bienestar y protectora de la vida."/>
    <s v="Inclusión social y reconciliación"/>
    <x v="2"/>
    <s v="Programa 08. Atención integral para las poblaciones vulnerables  con enfoque diferencial"/>
    <n v="1"/>
    <n v="2"/>
    <n v="3"/>
    <n v="2"/>
  </r>
  <r>
    <n v="114"/>
    <x v="113"/>
    <s v="Secretaría del adulto mayor, juventud e inclusión social"/>
    <s v="Línea 1. Barrancabermeja generadora de bienestar y protectora de la vida."/>
    <s v="Inclusión social y reconciliación"/>
    <x v="2"/>
    <s v="Programa 08. Atención integral para las poblaciones vulnerables  con enfoque diferencial"/>
    <n v="1"/>
    <n v="2"/>
    <n v="3"/>
    <n v="3"/>
  </r>
  <r>
    <n v="115"/>
    <x v="114"/>
    <s v="Secretaría del adulto mayor, juventud e inclusión social"/>
    <s v="Línea 1. Barrancabermeja generadora de bienestar y protectora de la vida."/>
    <s v="Inclusión social y reconciliación"/>
    <x v="2"/>
    <s v="Programa 08. Atención integral para las poblaciones vulnerables  con enfoque diferencial"/>
    <n v="1"/>
    <n v="2"/>
    <n v="3"/>
    <n v="2"/>
  </r>
  <r>
    <n v="116"/>
    <x v="115"/>
    <s v="Secretaría del adulto mayor, juventud e inclusión social"/>
    <s v="Línea 1. Barrancabermeja generadora de bienestar y protectora de la vida."/>
    <s v="Inclusión social y reconciliación"/>
    <x v="2"/>
    <s v="Programa 08. Atención integral para las poblaciones vulnerables  con enfoque diferencial"/>
    <n v="1"/>
    <n v="2"/>
    <n v="1"/>
    <n v="1"/>
  </r>
  <r>
    <n v="117"/>
    <x v="116"/>
    <s v="Secretaría de las mujeres y familia"/>
    <s v="Línea 1. Barrancabermeja generadora de bienestar y protectora de la vida."/>
    <s v="Inclusión social y reconciliación"/>
    <x v="2"/>
    <s v="Programa 08. Atención integral para las poblaciones vulnerables  con enfoque diferencial"/>
    <n v="0"/>
    <n v="2"/>
    <n v="2"/>
    <n v="1"/>
  </r>
  <r>
    <n v="118"/>
    <x v="117"/>
    <s v="Secretaría de las mujeres y familia"/>
    <s v="Línea 1. Barrancabermeja generadora de bienestar y protectora de la vida."/>
    <s v="Inclusión social y reconciliación"/>
    <x v="2"/>
    <s v="Programa 08. Atención integral para las poblaciones vulnerables  con enfoque diferencial"/>
    <n v="0"/>
    <n v="2"/>
    <n v="2"/>
    <n v="1"/>
  </r>
  <r>
    <n v="119"/>
    <x v="118"/>
    <s v="Secretaría del adulto mayor, juventud e inclusión social"/>
    <s v="Línea 1. Barrancabermeja generadora de bienestar y protectora de la vida."/>
    <s v="Inclusión social y reconciliación"/>
    <x v="2"/>
    <s v="Programa 08. Atención integral para las poblaciones vulnerables  con enfoque diferencial"/>
    <n v="0"/>
    <n v="2"/>
    <n v="1"/>
    <n v="1"/>
  </r>
  <r>
    <n v="120"/>
    <x v="119"/>
    <s v="Secretaría del adulto mayor, juventud e inclusión social"/>
    <s v="Línea 1. Barrancabermeja generadora de bienestar y protectora de la vida."/>
    <s v="Inclusión social y reconciliación"/>
    <x v="2"/>
    <s v="Programa 08. Atención integral para las poblaciones vulnerables  con enfoque diferencial"/>
    <n v="0"/>
    <n v="1"/>
    <n v="0"/>
    <n v="2"/>
  </r>
  <r>
    <n v="121"/>
    <x v="120"/>
    <s v="Secretaría del adulto mayor, juventud e inclusión social y Secretaría de las mujeres y la familia"/>
    <s v="Línea 1. Barrancabermeja generadora de bienestar y protectora de la vida."/>
    <s v="Inclusión social y reconciliación"/>
    <x v="2"/>
    <s v="Programa 08. Atención integral para las poblaciones vulnerables  con enfoque diferencial"/>
    <n v="0"/>
    <n v="0"/>
    <n v="1"/>
    <n v="0"/>
  </r>
  <r>
    <n v="122"/>
    <x v="121"/>
    <s v="Secretaría del adulto mayor, juventud e inclusión social y Secretaría de las mujeres y la familia"/>
    <s v="Línea 1. Barrancabermeja generadora de bienestar y protectora de la vida."/>
    <s v="Inclusión social y reconciliación"/>
    <x v="2"/>
    <s v="Programa 08. Atención integral para las poblaciones vulnerables  con enfoque diferencial"/>
    <n v="7"/>
    <n v="12"/>
    <n v="20"/>
    <n v="13"/>
  </r>
  <r>
    <n v="123"/>
    <x v="122"/>
    <s v="Secretaría del adulto mayor, juventud e inclusión social"/>
    <s v="Línea 1. Barrancabermeja generadora de bienestar y protectora de la vida."/>
    <s v="Inclusión social y reconciliación"/>
    <x v="2"/>
    <s v="Programa 08. Atención integral para las poblaciones vulnerables  con enfoque diferencial"/>
    <n v="0"/>
    <n v="0"/>
    <n v="1"/>
    <n v="0"/>
  </r>
  <r>
    <n v="124"/>
    <x v="123"/>
    <s v="Secretaría del adulto mayor, juventud e inclusión social"/>
    <s v="Línea 1. Barrancabermeja generadora de bienestar y protectora de la vida."/>
    <s v="Inclusión social y reconciliación"/>
    <x v="2"/>
    <s v="Programa 08. Atención integral para las poblaciones vulnerables  con enfoque diferencial"/>
    <n v="0"/>
    <n v="2"/>
    <n v="2"/>
    <n v="1"/>
  </r>
  <r>
    <n v="125"/>
    <x v="124"/>
    <s v="Secretaría del adulto mayor, juventud e inclusión social"/>
    <s v="Línea 1. Barrancabermeja generadora de bienestar y protectora de la vida."/>
    <s v="Inclusión social y reconciliación"/>
    <x v="2"/>
    <s v="Programa 08. Atención integral para las poblaciones vulnerables  con enfoque diferencial"/>
    <n v="1"/>
    <n v="1"/>
    <n v="1"/>
    <n v="1"/>
  </r>
  <r>
    <n v="126"/>
    <x v="125"/>
    <s v="Secretaría del adulto mayor, juventud e inclusión social"/>
    <s v="Línea 1. Barrancabermeja generadora de bienestar y protectora de la vida."/>
    <s v="Inclusión social y reconciliación"/>
    <x v="2"/>
    <s v="Programa 08. Atención integral para las poblaciones vulnerables  con enfoque diferencial"/>
    <n v="50"/>
    <n v="50"/>
    <n v="50"/>
    <n v="50"/>
  </r>
  <r>
    <n v="127"/>
    <x v="126"/>
    <s v="Secretaría del adulto mayor, juventud e inclusión social"/>
    <s v="Línea 1. Barrancabermeja generadora de bienestar y protectora de la vida."/>
    <s v="Inclusión social y reconciliación"/>
    <x v="2"/>
    <s v="Programa 08. Atención integral para las poblaciones vulnerables  con enfoque diferencial"/>
    <n v="0"/>
    <n v="1"/>
    <n v="1"/>
    <n v="0"/>
  </r>
  <r>
    <n v="128"/>
    <x v="127"/>
    <s v="Secretaría del adulto mayor, juventud e inclusión social y Secretaría de las mujeres y la familia"/>
    <s v="Línea 1. Barrancabermeja generadora de bienestar y protectora de la vida."/>
    <s v="Inclusión social y reconciliación"/>
    <x v="2"/>
    <s v="Programa 08. Atención integral para las poblaciones vulnerables  con enfoque diferencial"/>
    <n v="0"/>
    <n v="1"/>
    <n v="0"/>
    <n v="0"/>
  </r>
  <r>
    <n v="129"/>
    <x v="128"/>
    <s v="Secretaría de cultura, turismo y patrimonio"/>
    <s v="Línea 1. Barrancabermeja generadora de bienestar y protectora de la vida."/>
    <s v="Cultura"/>
    <x v="3"/>
    <s v="Programa 09. Promoción y acceso efectivo a procesos culturales y artísticos"/>
    <n v="1"/>
    <n v="1"/>
    <n v="2"/>
    <n v="2"/>
  </r>
  <r>
    <n v="130"/>
    <x v="129"/>
    <s v="Secretaría de cultura, turismo y patrimonio"/>
    <s v="Línea 1. Barrancabermeja generadora de bienestar y protectora de la vida."/>
    <s v="Cultura"/>
    <x v="3"/>
    <s v="Programa 09. Promoción y acceso efectivo a procesos culturales y artísticos"/>
    <n v="1"/>
    <n v="2"/>
    <n v="2"/>
    <n v="1"/>
  </r>
  <r>
    <n v="131"/>
    <x v="130"/>
    <s v="Secretaría de cultura, turismo y patrimonio"/>
    <s v="Línea 1. Barrancabermeja generadora de bienestar y protectora de la vida."/>
    <s v="Cultura"/>
    <x v="3"/>
    <s v="Programa 09. Promoción y acceso efectivo a procesos culturales y artísticos"/>
    <n v="0"/>
    <n v="1"/>
    <n v="1"/>
    <n v="2"/>
  </r>
  <r>
    <n v="132"/>
    <x v="131"/>
    <s v="Secretaría de cultura, turismo y patrimonio"/>
    <s v="Línea 1. Barrancabermeja generadora de bienestar y protectora de la vida."/>
    <s v="Cultura"/>
    <x v="3"/>
    <s v="Programa 09. Promoción y acceso efectivo a procesos culturales y artísticos"/>
    <n v="0"/>
    <n v="0"/>
    <n v="1"/>
    <n v="1"/>
  </r>
  <r>
    <n v="133"/>
    <x v="132"/>
    <s v="Secretaría de cultura, turismo y patrimonio"/>
    <s v="Línea 1. Barrancabermeja generadora de bienestar y protectora de la vida."/>
    <s v="Cultura"/>
    <x v="3"/>
    <s v="Programa 10. Gestión y protección de los bienes de interés cultural"/>
    <n v="0"/>
    <n v="1"/>
    <n v="1"/>
    <n v="0"/>
  </r>
  <r>
    <n v="134"/>
    <x v="133"/>
    <s v="Secretaría de cultura, turismo y patrimonio"/>
    <s v="Línea 1. Barrancabermeja generadora de bienestar y protectora de la vida."/>
    <s v="Cultura"/>
    <x v="3"/>
    <s v="Programa 10. Gestión y protección de los bienes de interés cultural"/>
    <n v="0"/>
    <n v="0"/>
    <n v="1"/>
    <n v="0"/>
  </r>
  <r>
    <n v="135"/>
    <x v="134"/>
    <s v="Secretaría de cultura, turismo y patrimonio"/>
    <s v="Línea 1. Barrancabermeja generadora de bienestar y protectora de la vida."/>
    <s v="Cultura"/>
    <x v="3"/>
    <s v="Programa 10. Gestión y protección de los bienes de interés cultural"/>
    <n v="0"/>
    <n v="2"/>
    <n v="1"/>
    <n v="1"/>
  </r>
  <r>
    <n v="136"/>
    <x v="135"/>
    <s v="Empresa de desarrollo urbano y vivienda de interés social de Barrancabermeja – EDUBA."/>
    <s v="Línea 1. Barrancabermeja generadora de bienestar y protectora de la vida."/>
    <s v="Vivienda, ciudad y territorio"/>
    <x v="4"/>
    <s v="Programa 11. Más familias con techo."/>
    <n v="210"/>
    <n v="100"/>
    <n v="100"/>
    <n v="90"/>
  </r>
  <r>
    <n v="137"/>
    <x v="136"/>
    <s v="Empresa de desarrollo urbano y vivienda de interés social de Barrancabermeja – EDUBA."/>
    <s v="Línea 1. Barrancabermeja generadora de bienestar y protectora de la vida."/>
    <s v="Vivienda, ciudad y territorio"/>
    <x v="4"/>
    <s v="Programa 12. Acceso a soluciones de vivienda "/>
    <n v="0"/>
    <n v="0.5"/>
    <n v="0.25"/>
    <n v="0.25"/>
  </r>
  <r>
    <n v="138"/>
    <x v="137"/>
    <s v="Secretaría de Recursos físico, Secretaría del interior y Secretaría de Planeación"/>
    <s v="Línea 1. Barrancabermeja generadora de bienestar y protectora de la vida."/>
    <s v="Vivienda, ciudad y territorio"/>
    <x v="4"/>
    <s v="Programa 12. Acceso a soluciones de vivienda "/>
    <n v="0"/>
    <n v="1"/>
    <n v="0"/>
    <n v="0"/>
  </r>
  <r>
    <n v="139"/>
    <x v="138"/>
    <s v="Empresa de desarrollo urbano y vivienda de interés social de Barrancabermeja – EDUBA."/>
    <s v="Línea 1. Barrancabermeja generadora de bienestar y protectora de la vida."/>
    <s v="Vivienda, ciudad y territorio"/>
    <x v="4"/>
    <s v="Programa 12. Acceso a soluciones de vivienda "/>
    <n v="300"/>
    <n v="600"/>
    <n v="600"/>
    <n v="500"/>
  </r>
  <r>
    <n v="140"/>
    <x v="139"/>
    <s v="Empresa de desarrollo urbano y vivienda de interés social de Barrancabermeja – EDUBA."/>
    <s v="Línea 1. Barrancabermeja generadora de bienestar y protectora de la vida."/>
    <s v="Vivienda, ciudad y territorio"/>
    <x v="4"/>
    <s v="Programa 12. Acceso a soluciones de vivienda "/>
    <n v="300"/>
    <n v="300"/>
    <n v="300"/>
    <n v="300"/>
  </r>
  <r>
    <n v="141"/>
    <x v="140"/>
    <s v="Empresa de desarrollo urbano y vivienda de interés social de Barrancabermeja – EDUBA."/>
    <s v="Línea 1. Barrancabermeja generadora de bienestar y protectora de la vida."/>
    <s v="Vivienda, ciudad y territorio"/>
    <x v="4"/>
    <s v="Programa 12. Acceso a soluciones de vivienda "/>
    <n v="0"/>
    <n v="1"/>
    <n v="1"/>
    <n v="0"/>
  </r>
  <r>
    <n v="142"/>
    <x v="141"/>
    <s v="Secretaría de Infraestructura"/>
    <s v="Línea 1. Barrancabermeja generadora de bienestar y protectora de la vida."/>
    <s v="Vivienda, ciudad y territorio"/>
    <x v="4"/>
    <s v="Programa 13. Pequeñas obras "/>
    <n v="14000"/>
    <n v="2000"/>
    <n v="2000"/>
    <n v="2000"/>
  </r>
  <r>
    <n v="143"/>
    <x v="142"/>
    <s v="Secretaría de infraestructura y Aguas de Barrancabermeja"/>
    <s v="Línea 1. Barrancabermeja generadora de bienestar y protectora de la vida."/>
    <s v="Vivienda, ciudad y territorio"/>
    <x v="4"/>
    <s v="Programa 14. Servicios públicos como fuente de progreso"/>
    <n v="1"/>
    <n v="2"/>
    <n v="1"/>
    <n v="1"/>
  </r>
  <r>
    <n v="144"/>
    <x v="143"/>
    <s v="Secretaría de infraestructura y Aguas de Barrancabermeja"/>
    <s v="Línea 1. Barrancabermeja generadora de bienestar y protectora de la vida."/>
    <s v="Vivienda, ciudad y territorio"/>
    <x v="4"/>
    <s v="Programa 14. Servicios públicos como fuente de progreso"/>
    <n v="26"/>
    <n v="26"/>
    <n v="26"/>
    <n v="26"/>
  </r>
  <r>
    <n v="145"/>
    <x v="144"/>
    <s v="Secretaría de infraestructura y Aguas de Barrancabermeja"/>
    <s v="Línea 1. Barrancabermeja generadora de bienestar y protectora de la vida."/>
    <s v="Vivienda, ciudad y territorio"/>
    <x v="4"/>
    <s v="Programa 14. Servicios públicos como fuente de progreso"/>
    <n v="0"/>
    <n v="10"/>
    <n v="20"/>
    <n v="20"/>
  </r>
  <r>
    <n v="146"/>
    <x v="145"/>
    <s v="Secretaría de infraestructura y Aguas de Barrancabermeja"/>
    <s v="Línea 1. Barrancabermeja generadora de bienestar y protectora de la vida."/>
    <s v="Vivienda, ciudad y territorio"/>
    <x v="4"/>
    <s v="Programa 14. Servicios públicos como fuente de progreso"/>
    <n v="0"/>
    <n v="1"/>
    <n v="1"/>
    <n v="2"/>
  </r>
  <r>
    <n v="147"/>
    <x v="146"/>
    <s v="Secretaría de infraestructura y Aguas de Barrancabermeja"/>
    <s v="Línea 1. Barrancabermeja generadora de bienestar y protectora de la vida."/>
    <s v="Vivienda, ciudad y territorio"/>
    <x v="4"/>
    <s v="Programa 14. Servicios públicos como fuente de progreso"/>
    <n v="0"/>
    <n v="1"/>
    <n v="1"/>
    <n v="3"/>
  </r>
  <r>
    <n v="148"/>
    <x v="147"/>
    <s v="Secretaría de infraestructura y Aguas de Barrancabermeja"/>
    <s v="Línea 1. Barrancabermeja generadora de bienestar y protectora de la vida."/>
    <s v="Vivienda, ciudad y territorio"/>
    <x v="4"/>
    <s v="Programa 14. Servicios públicos como fuente de progreso"/>
    <n v="3"/>
    <n v="3"/>
    <n v="3"/>
    <n v="3"/>
  </r>
  <r>
    <n v="149"/>
    <x v="148"/>
    <s v="Secretaría de infraestructura y Aguas de Barrancabermeja"/>
    <s v="Línea 1. Barrancabermeja generadora de bienestar y protectora de la vida."/>
    <s v="Vivienda, ciudad y territorio"/>
    <x v="4"/>
    <s v="Programa 14. Servicios públicos como fuente de progreso"/>
    <n v="500"/>
    <n v="500"/>
    <n v="500"/>
    <n v="500"/>
  </r>
  <r>
    <n v="150"/>
    <x v="149"/>
    <s v="Secretaría de infraestructura y Aguas de Barrancabermeja"/>
    <s v="Línea 1. Barrancabermeja generadora de bienestar y protectora de la vida."/>
    <s v="Vivienda, ciudad y territorio"/>
    <x v="4"/>
    <s v="Programa 14. Servicios públicos como fuente de progreso"/>
    <n v="500"/>
    <n v="500"/>
    <n v="500"/>
    <n v="500"/>
  </r>
  <r>
    <n v="151"/>
    <x v="150"/>
    <s v="Aguas de Barrancabermeja S.A E.S. P, Secretaría de Infraestructura y Secretaría de planeación"/>
    <s v="Línea 1. Barrancabermeja generadora de bienestar y protectora de la vida."/>
    <s v="Vivienda, ciudad y territorio"/>
    <x v="4"/>
    <s v="Programa 14. Servicios públicos como fuente de progreso"/>
    <n v="1"/>
    <n v="1"/>
    <n v="2"/>
    <n v="1"/>
  </r>
  <r>
    <n v="152"/>
    <x v="151"/>
    <s v="Empresa de desarrollo urbano y vivienda de interés social de Barrancabermeja – EDUBA."/>
    <s v="Línea 1. Barrancabermeja generadora de bienestar y protectora de la vida."/>
    <s v="Vivienda, ciudad y territorio"/>
    <x v="4"/>
    <s v="Programa 14. Servicios públicos como fuente de progreso"/>
    <n v="1"/>
    <n v="2"/>
    <n v="1"/>
    <n v="1"/>
  </r>
  <r>
    <n v="153"/>
    <x v="152"/>
    <s v="Instituto para el Fomento del Deporte y la Recreación en Barrancabermeja Inderba"/>
    <s v="Línea 1. Barrancabermeja generadora de bienestar y protectora de la vida."/>
    <s v="Deporte y recreación"/>
    <x v="5"/>
    <s v="Programa 15. Estilo de vida saludable"/>
    <n v="4"/>
    <n v="4"/>
    <n v="4"/>
    <n v="4"/>
  </r>
  <r>
    <n v="154"/>
    <x v="153"/>
    <s v="Instituto para el Fomento del Deporte y la Recreación en Barrancabermeja Inderba"/>
    <s v="Línea 1. Barrancabermeja generadora de bienestar y protectora de la vida."/>
    <s v="Deporte y recreación"/>
    <x v="5"/>
    <s v="Programa 15. Estilo de vida saludable"/>
    <n v="3"/>
    <n v="11"/>
    <n v="11"/>
    <n v="11"/>
  </r>
  <r>
    <n v="155"/>
    <x v="154"/>
    <s v="Instituto para el Fomento del Deporte y la Recreación en Barrancabermeja Inderba"/>
    <s v="Línea 1. Barrancabermeja generadora de bienestar y protectora de la vida."/>
    <s v="Deporte y recreación"/>
    <x v="5"/>
    <s v="Programa 15. Estilo de vida saludable"/>
    <n v="1"/>
    <n v="1"/>
    <n v="1"/>
    <n v="1"/>
  </r>
  <r>
    <n v="156"/>
    <x v="155"/>
    <s v="Instituto para el Fomento del Deporte y la Recreación en Barrancabermeja Inderba"/>
    <s v="Línea 1. Barrancabermeja generadora de bienestar y protectora de la vida."/>
    <s v="Deporte y recreación"/>
    <x v="5"/>
    <s v="Programa 15. Estilo de vida saludable"/>
    <n v="7"/>
    <n v="40"/>
    <n v="40"/>
    <n v="41"/>
  </r>
  <r>
    <n v="157"/>
    <x v="156"/>
    <s v="Instituto para el Fomento del Deporte y la Recreación en Barrancabermeja Inderba"/>
    <s v="Línea 1. Barrancabermeja generadora de bienestar y protectora de la vida."/>
    <s v="Deporte y recreación"/>
    <x v="5"/>
    <s v="Programa 15. Estilo de vida saludable"/>
    <n v="2"/>
    <n v="7"/>
    <n v="8"/>
    <n v="8"/>
  </r>
  <r>
    <n v="158"/>
    <x v="157"/>
    <s v="Instituto para el Fomento del Deporte y la Recreación en Barrancabermeja Inderba"/>
    <s v="Línea 1. Barrancabermeja generadora de bienestar y protectora de la vida."/>
    <s v="Deporte y recreación"/>
    <x v="5"/>
    <s v="Programa 15. Estilo de vida saludable"/>
    <n v="1"/>
    <n v="8"/>
    <n v="8"/>
    <n v="8"/>
  </r>
  <r>
    <n v="159"/>
    <x v="158"/>
    <s v="Instituto para el Fomento del Deporte y la Recreación en Barrancabermeja Inderba"/>
    <s v="Línea 1. Barrancabermeja generadora de bienestar y protectora de la vida."/>
    <s v="Deporte y recreación"/>
    <x v="5"/>
    <s v="Programa 15. Estilo de vida saludable"/>
    <n v="1"/>
    <n v="1"/>
    <n v="1"/>
    <n v="1"/>
  </r>
  <r>
    <n v="160"/>
    <x v="159"/>
    <s v="Instituto para el Fomento del Deporte y la Recreación en Barrancabermeja Inderba"/>
    <s v="Línea 1. Barrancabermeja generadora de bienestar y protectora de la vida."/>
    <s v="Deporte y recreación"/>
    <x v="5"/>
    <s v="Programa 15. Estilo de vida saludable"/>
    <n v="1"/>
    <n v="1"/>
    <n v="1"/>
    <n v="1"/>
  </r>
  <r>
    <n v="161"/>
    <x v="160"/>
    <s v="Secretaría de Infraestructura"/>
    <s v="Línea 1. Barrancabermeja generadora de bienestar y protectora de la vida."/>
    <s v="Deporte y recreación"/>
    <x v="5"/>
    <s v="Programa 16. Infraestructura deportiva y recreativa de calidad"/>
    <n v="10"/>
    <n v="20"/>
    <n v="23"/>
    <n v="20"/>
  </r>
  <r>
    <n v="162"/>
    <x v="161"/>
    <s v="Secretaría de empresa, empleo y emprendimiento"/>
    <s v="Línea 1. Barrancabermeja generadora de bienestar y protectora de la vida."/>
    <s v="Trabajo"/>
    <x v="6"/>
    <s v="Programa 17. Generación y formalización del empleo"/>
    <n v="0"/>
    <n v="2"/>
    <n v="2"/>
    <n v="1"/>
  </r>
  <r>
    <n v="163"/>
    <x v="162"/>
    <s v="Secretaría de empresa, empleo y emprendimiento"/>
    <s v="Línea 1. Barrancabermeja generadora de bienestar y protectora de la vida."/>
    <s v="Trabajo"/>
    <x v="6"/>
    <s v="Programa 17. Generación y formalización del empleo"/>
    <n v="0"/>
    <n v="125"/>
    <n v="125"/>
    <n v="50"/>
  </r>
  <r>
    <n v="164"/>
    <x v="163"/>
    <s v="Secretaría de empresa, empleo y emprendimiento"/>
    <s v="Línea 1. Barrancabermeja generadora de bienestar y protectora de la vida."/>
    <s v="Trabajo"/>
    <x v="6"/>
    <s v="Programa 17. Generación y formalización del empleo"/>
    <n v="0"/>
    <n v="1"/>
    <n v="0"/>
    <n v="0"/>
  </r>
  <r>
    <n v="165"/>
    <x v="164"/>
    <s v="Secretaría de empresa, empleo y emprendimiento"/>
    <s v="Línea 1. Barrancabermeja generadora de bienestar y protectora de la vida."/>
    <s v="Trabajo"/>
    <x v="6"/>
    <s v="Programa 17. Generación y formalización del empleo"/>
    <n v="0"/>
    <n v="4"/>
    <n v="4"/>
    <n v="4"/>
  </r>
  <r>
    <n v="166"/>
    <x v="165"/>
    <s v="Secretaría de empresa, empleo y emprendimiento"/>
    <s v="Línea 1. Barrancabermeja generadora de bienestar y protectora de la vida."/>
    <s v="Trabajo"/>
    <x v="6"/>
    <s v="Programa 17. Generación y formalización del empleo"/>
    <n v="1"/>
    <n v="1"/>
    <n v="1"/>
    <n v="1"/>
  </r>
  <r>
    <n v="167"/>
    <x v="166"/>
    <s v="Secretaría de empresa, empleo y emprendimiento"/>
    <s v="Línea 1. Barrancabermeja generadora de bienestar y protectora de la vida."/>
    <s v="Trabajo"/>
    <x v="6"/>
    <s v="Programa 17. Generación y formalización del empleo"/>
    <n v="1"/>
    <n v="1"/>
    <n v="1"/>
    <n v="1"/>
  </r>
  <r>
    <n v="168"/>
    <x v="167"/>
    <s v="Secretaría de Empresa, Empleo y emprendimiento y Secretaría de medio ambiente y desarrollo territorial"/>
    <s v="Línea 1. Barrancabermeja generadora de bienestar y protectora de la vida."/>
    <s v="Trabajo"/>
    <x v="6"/>
    <s v="Programa 17. Generación y formalización del empleo"/>
    <n v="800"/>
    <n v="1100"/>
    <n v="1100"/>
    <n v="1000"/>
  </r>
  <r>
    <n v="169"/>
    <x v="168"/>
    <s v="Secretaría de empresa, empleo y emprendimiento"/>
    <s v="Línea 1. Barrancabermeja generadora de bienestar y protectora de la vida."/>
    <s v="Trabajo"/>
    <x v="6"/>
    <s v="Programa 17. Generación y formalización del empleo"/>
    <n v="0"/>
    <n v="1"/>
    <n v="2"/>
    <n v="1"/>
  </r>
  <r>
    <n v="170"/>
    <x v="169"/>
    <s v="Secretaría de empresa, empleo y emprendimiento"/>
    <s v="Línea 1. Barrancabermeja generadora de bienestar y protectora de la vida."/>
    <s v="Trabajo"/>
    <x v="6"/>
    <s v="Programa 18. Jóvenes experiencia cero"/>
    <n v="500"/>
    <n v="500"/>
    <n v="500"/>
    <n v="500"/>
  </r>
  <r>
    <n v="171"/>
    <x v="170"/>
    <s v="Secretaría de empresa, empleo y emprendimiento"/>
    <s v="Línea 1. Barrancabermeja generadora de bienestar y protectora de la vida."/>
    <s v="Trabajo"/>
    <x v="6"/>
    <s v="Programa 18. Jóvenes experiencia cero"/>
    <n v="10"/>
    <n v="70"/>
    <n v="70"/>
    <n v="50"/>
  </r>
  <r>
    <n v="172"/>
    <x v="171"/>
    <s v="Secretaría de empresa, empleo y emprendimiento y Secretaría de Adulto Mayor, Juventud e inclusión social"/>
    <s v="Línea 1. Barrancabermeja generadora de bienestar y protectora de la vida."/>
    <s v="Trabajo"/>
    <x v="6"/>
    <s v="Programa 18. Jóvenes experiencia cero"/>
    <n v="1"/>
    <n v="4"/>
    <n v="4"/>
    <n v="1"/>
  </r>
  <r>
    <n v="173"/>
    <x v="172"/>
    <s v="Inspección de Tránsito y Transporte de Barrancabermeja - ITTB y Secretaría de Infraestructura"/>
    <s v="Línea 2. Barrancabermeja territorialmente sostenible"/>
    <s v="Transporte"/>
    <x v="7"/>
    <s v="Programa 19. Movilidad Sostenible,  activa y segura "/>
    <n v="1"/>
    <n v="4"/>
    <n v="3"/>
    <n v="3"/>
  </r>
  <r>
    <n v="174"/>
    <x v="173"/>
    <s v="Inspección de Tránsito y Transporte de Barrancabermeja - ITTB y Secretaría de Infraestructura"/>
    <s v="Línea 2. Barrancabermeja territorialmente sostenible"/>
    <s v="Transporte"/>
    <x v="7"/>
    <s v="Programa 19. Movilidad Sostenible,  activa y segura "/>
    <n v="3"/>
    <n v="3"/>
    <n v="1"/>
    <n v="1"/>
  </r>
  <r>
    <n v="175"/>
    <x v="174"/>
    <s v="Inspección de Tránsito y Transporte de Barrancabermeja - ITTB y Secretaría de Infraestructura"/>
    <s v="Línea 2. Barrancabermeja territorialmente sostenible"/>
    <s v="Transporte"/>
    <x v="7"/>
    <s v="Programa 19. Movilidad Sostenible,  activa y segura "/>
    <n v="0"/>
    <n v="1"/>
    <n v="0"/>
    <n v="0"/>
  </r>
  <r>
    <n v="176"/>
    <x v="175"/>
    <s v="Inspección de Tránsito y Transporte de Barrancabermeja - ITTB y Secretaría de Infraestructura"/>
    <s v="Línea 2. Barrancabermeja territorialmente sostenible"/>
    <s v="Transporte"/>
    <x v="7"/>
    <s v="Programa 19. Movilidad Sostenible,  activa y segura "/>
    <n v="0"/>
    <n v="1"/>
    <n v="1"/>
    <n v="0"/>
  </r>
  <r>
    <n v="177"/>
    <x v="176"/>
    <s v="Inspección de Tránsito y Transporte de Barrancabermeja - ITTB y Secretaría de Infraestructura"/>
    <s v="Línea 2. Barrancabermeja territorialmente sostenible"/>
    <s v="Transporte"/>
    <x v="7"/>
    <s v="Programa 19. Movilidad Sostenible,  activa y segura "/>
    <n v="0"/>
    <n v="9500"/>
    <n v="10000"/>
    <n v="16700"/>
  </r>
  <r>
    <n v="178"/>
    <x v="177"/>
    <s v="Inspección de Tránsito y Transporte de Barrancabermeja - ITTB y Secretaría de Infraestructura"/>
    <s v="Línea 2. Barrancabermeja territorialmente sostenible"/>
    <s v="Transporte"/>
    <x v="7"/>
    <s v="Programa 19. Movilidad Sostenible,  activa y segura "/>
    <n v="0"/>
    <n v="1"/>
    <n v="1"/>
    <n v="0"/>
  </r>
  <r>
    <n v="179"/>
    <x v="178"/>
    <s v="Inspección de Tránsito y Transporte de Barrancabermeja - ITTB y Secretaría de Infraestructura"/>
    <s v="Línea 2. Barrancabermeja territorialmente sostenible"/>
    <s v="Transporte"/>
    <x v="7"/>
    <s v="Programa 19. Movilidad Sostenible,  activa y segura "/>
    <n v="0"/>
    <n v="0.04"/>
    <n v="0.04"/>
    <n v="0.04"/>
  </r>
  <r>
    <n v="180"/>
    <x v="179"/>
    <s v="Inspección de Tránsito y Transporte de Barrancabermeja - ITTB"/>
    <s v="Línea 2. Barrancabermeja territorialmente sostenible"/>
    <s v="Transporte"/>
    <x v="7"/>
    <s v="Programa 19. Movilidad Sostenible,  activa y segura "/>
    <n v="1"/>
    <n v="1"/>
    <n v="1"/>
    <n v="1"/>
  </r>
  <r>
    <n v="181"/>
    <x v="180"/>
    <s v="Secretaría de Infraestructura"/>
    <s v="Línea 2. Barrancabermeja territorialmente sostenible"/>
    <s v="Transporte"/>
    <x v="7"/>
    <s v="Programa 20. Infraestructura para la movilidad vial"/>
    <n v="8"/>
    <n v="6"/>
    <n v="6"/>
    <n v="5.74"/>
  </r>
  <r>
    <n v="182"/>
    <x v="181"/>
    <s v="Secretaría de Infraestructura"/>
    <s v="Línea 2. Barrancabermeja territorialmente sostenible"/>
    <s v="Transporte"/>
    <x v="7"/>
    <s v="Programa 20. Infraestructura para la movilidad vial"/>
    <n v="0"/>
    <n v="10"/>
    <n v="10"/>
    <n v="10"/>
  </r>
  <r>
    <n v="183"/>
    <x v="182"/>
    <s v="Secretaría de Infraestructura"/>
    <s v="Línea 2. Barrancabermeja territorialmente sostenible"/>
    <s v="Transporte"/>
    <x v="7"/>
    <s v="Programa 20. Infraestructura para la movilidad vial"/>
    <n v="0"/>
    <n v="1"/>
    <n v="1"/>
    <n v="1"/>
  </r>
  <r>
    <n v="184"/>
    <x v="183"/>
    <s v="Secretaría de Infraestructura"/>
    <s v="Línea 2. Barrancabermeja territorialmente sostenible"/>
    <s v="Transporte"/>
    <x v="7"/>
    <s v="Programa 20. Infraestructura para la movilidad vial"/>
    <n v="0"/>
    <n v="270"/>
    <n v="272"/>
    <n v="270"/>
  </r>
  <r>
    <n v="185"/>
    <x v="184"/>
    <s v="Secretaría de Infraestructura"/>
    <s v="Línea 2. Barrancabermeja territorialmente sostenible"/>
    <s v="Transporte"/>
    <x v="7"/>
    <s v="Programa 20. Infraestructura para la movilidad vial"/>
    <n v="2000"/>
    <n v="200"/>
    <n v="200"/>
    <n v="100"/>
  </r>
  <r>
    <n v="186"/>
    <x v="185"/>
    <s v="Secretaría de Infraestructura"/>
    <s v="Línea 2. Barrancabermeja territorialmente sostenible"/>
    <s v="Transporte"/>
    <x v="7"/>
    <s v="Programa 20. Infraestructura para la movilidad vial"/>
    <n v="0.5"/>
    <n v="0.5"/>
    <n v="0.5"/>
    <n v="0.5"/>
  </r>
  <r>
    <n v="187"/>
    <x v="186"/>
    <s v="Secretaría TIC-CeI"/>
    <s v="Línea 2. Barrancabermeja territorialmente sostenible"/>
    <s v="Tecnologías de la información y las comunicaciones"/>
    <x v="8"/>
    <s v="Programa 21. Distrito Tec Barrancabermeja una ciudad conectada"/>
    <n v="2"/>
    <n v="1"/>
    <n v="1"/>
    <n v="1"/>
  </r>
  <r>
    <n v="188"/>
    <x v="187"/>
    <s v="Secretaría TIC-CeI"/>
    <s v="Línea 2. Barrancabermeja territorialmente sostenible"/>
    <s v="Tecnologías de la información y las comunicaciones"/>
    <x v="8"/>
    <s v="Programa 21. Distrito Tec Barrancabermeja una ciudad conectada"/>
    <n v="0"/>
    <n v="4"/>
    <n v="3"/>
    <n v="3"/>
  </r>
  <r>
    <n v="189"/>
    <x v="188"/>
    <s v="Secretaría TIC-CeI"/>
    <s v="Línea 2. Barrancabermeja territorialmente sostenible"/>
    <s v="Tecnologías de la información y las comunicaciones"/>
    <x v="8"/>
    <s v="Programa 21. Distrito Tec Barrancabermeja una ciudad conectada"/>
    <n v="0"/>
    <n v="3"/>
    <n v="1"/>
    <n v="1"/>
  </r>
  <r>
    <n v="190"/>
    <x v="189"/>
    <s v="Secretaría TIC-CeI"/>
    <s v="Línea 2. Barrancabermeja territorialmente sostenible"/>
    <s v="Tecnologías de la información y las comunicaciones"/>
    <x v="8"/>
    <s v="Programa 21. Distrito Tec Barrancabermeja una ciudad conectada"/>
    <n v="0"/>
    <n v="3"/>
    <n v="4"/>
    <n v="3"/>
  </r>
  <r>
    <n v="191"/>
    <x v="190"/>
    <s v="Secretaría TIC-CeI"/>
    <s v="Línea 2. Barrancabermeja territorialmente sostenible"/>
    <s v="Tecnologías de la información y las comunicaciones"/>
    <x v="8"/>
    <s v="Programa 21. Distrito Tec Barrancabermeja una ciudad conectada"/>
    <n v="1"/>
    <n v="1"/>
    <n v="1"/>
    <n v="1"/>
  </r>
  <r>
    <n v="192"/>
    <x v="191"/>
    <s v="Secretaría de Medio Ambiente"/>
    <s v="Línea 2. Barrancabermeja territorialmente sostenible"/>
    <s v="Ambiente y desarrollo sostenible"/>
    <x v="9"/>
    <s v="Programa 22. Barrancabermeja biodiversa y sostenible"/>
    <n v="1"/>
    <n v="1"/>
    <n v="1"/>
    <n v="1"/>
  </r>
  <r>
    <n v="193"/>
    <x v="192"/>
    <s v="Secretaría de Medio Ambiente"/>
    <s v="Línea 2. Barrancabermeja territorialmente sostenible"/>
    <s v="Ambiente y desarrollo sostenible"/>
    <x v="9"/>
    <s v="Programa 22. Barrancabermeja biodiversa y sostenible"/>
    <n v="1"/>
    <n v="1"/>
    <n v="1"/>
    <n v="1"/>
  </r>
  <r>
    <n v="194"/>
    <x v="193"/>
    <s v="Secretaría de Medio Ambiente"/>
    <s v="Línea 2. Barrancabermeja territorialmente sostenible"/>
    <s v="Ambiente y desarrollo sostenible"/>
    <x v="9"/>
    <s v="Programa 22. Barrancabermeja biodiversa y sostenible"/>
    <n v="1"/>
    <n v="1"/>
    <n v="1"/>
    <n v="1"/>
  </r>
  <r>
    <n v="195"/>
    <x v="194"/>
    <s v="Secretaría de Medio Ambiente"/>
    <s v="Línea 2. Barrancabermeja territorialmente sostenible"/>
    <s v="Ambiente y desarrollo sostenible"/>
    <x v="9"/>
    <s v="Programa 22. Barrancabermeja biodiversa y sostenible"/>
    <n v="3"/>
    <n v="3"/>
    <n v="3"/>
    <n v="3"/>
  </r>
  <r>
    <n v="196"/>
    <x v="195"/>
    <s v="Secretaría de Medio Ambiente"/>
    <s v="Línea 2. Barrancabermeja territorialmente sostenible"/>
    <s v="Ambiente y desarrollo sostenible"/>
    <x v="9"/>
    <s v="Programa 22. Barrancabermeja biodiversa y sostenible"/>
    <n v="1"/>
    <n v="1"/>
    <n v="1"/>
    <n v="1"/>
  </r>
  <r>
    <n v="197"/>
    <x v="196"/>
    <s v="Secretaría de Medio Ambiente"/>
    <s v="Línea 2. Barrancabermeja territorialmente sostenible"/>
    <s v="Ambiente y desarrollo sostenible"/>
    <x v="9"/>
    <s v="Programa 22. Barrancabermeja biodiversa y sostenible"/>
    <n v="1"/>
    <n v="1"/>
    <n v="1"/>
    <n v="1"/>
  </r>
  <r>
    <n v="198"/>
    <x v="197"/>
    <s v="Subsecretaria de gestión del riesgo"/>
    <s v="Línea 2. Barrancabermeja territorialmente sostenible"/>
    <s v="Ambiente y desarrollo sostenible"/>
    <x v="9"/>
    <s v="Programa 22. Barrancabermeja biodiversa y sostenible"/>
    <n v="1"/>
    <n v="2"/>
    <n v="2"/>
    <n v="2"/>
  </r>
  <r>
    <n v="199"/>
    <x v="198"/>
    <s v="Secretaría de Medio Ambiente"/>
    <s v="Línea 2. Barrancabermeja territorialmente sostenible"/>
    <s v="Ambiente y desarrollo sostenible"/>
    <x v="9"/>
    <s v="Programa 22. Barrancabermeja biodiversa y sostenible"/>
    <n v="0"/>
    <n v="1"/>
    <n v="1"/>
    <n v="1"/>
  </r>
  <r>
    <n v="200"/>
    <x v="199"/>
    <s v="Secretaría de Medio Ambiente"/>
    <s v="Línea 2. Barrancabermeja territorialmente sostenible"/>
    <s v="Ambiente y desarrollo sostenible"/>
    <x v="9"/>
    <s v="Programa 22. Barrancabermeja biodiversa y sostenible"/>
    <n v="1"/>
    <n v="1"/>
    <n v="1"/>
    <n v="1"/>
  </r>
  <r>
    <n v="201"/>
    <x v="200"/>
    <s v="Secretaría de Agricultura y desarrollo rural"/>
    <s v="Línea 3. Barrancabermeja competitiva para el desarrollo local y regional"/>
    <s v="Agricultura y desarrollo rural"/>
    <x v="10"/>
    <s v="Programa 23. Inclusión productiva de productores rurales y  pescadores artesanales"/>
    <n v="1"/>
    <n v="1"/>
    <n v="1"/>
    <n v="1"/>
  </r>
  <r>
    <n v="202"/>
    <x v="201"/>
    <s v="Secretaría de Agricultura y desarrollo rural"/>
    <s v="Línea 3. Barrancabermeja competitiva para el desarrollo local y regional"/>
    <s v="Agricultura y desarrollo rural"/>
    <x v="10"/>
    <s v="Programa 23. Inclusión productiva de productores rurales y  pescadores artesanales"/>
    <n v="1"/>
    <n v="2"/>
    <n v="1"/>
    <n v="1"/>
  </r>
  <r>
    <n v="203"/>
    <x v="202"/>
    <s v="Secretaría de Agricultura y desarrollo rural"/>
    <s v="Línea 3. Barrancabermeja competitiva para el desarrollo local y regional"/>
    <s v="Agricultura y desarrollo rural"/>
    <x v="10"/>
    <s v="Programa 23. Inclusión productiva de productores rurales y  pescadores artesanales"/>
    <n v="1"/>
    <n v="1"/>
    <n v="1"/>
    <n v="1"/>
  </r>
  <r>
    <n v="204"/>
    <x v="203"/>
    <s v="Secretaría de Agricultura y desarrollo rural"/>
    <s v="Línea 3. Barrancabermeja competitiva para el desarrollo local y regional"/>
    <s v="Agricultura y desarrollo rural"/>
    <x v="10"/>
    <s v="Programa 23. Inclusión productiva de productores rurales y  pescadores artesanales"/>
    <n v="100"/>
    <n v="400"/>
    <n v="400"/>
    <n v="400"/>
  </r>
  <r>
    <n v="205"/>
    <x v="204"/>
    <s v="Secretaría de Agricultura y desarrollo rural y Secretaría de Planeación"/>
    <s v="Línea 3. Barrancabermeja competitiva para el desarrollo local y regional"/>
    <s v="Agricultura y desarrollo rural"/>
    <x v="10"/>
    <s v="Programa 23. Inclusión productiva de productores rurales y  pescadores artesanales"/>
    <n v="0"/>
    <n v="0.5"/>
    <n v="0.5"/>
    <n v="0"/>
  </r>
  <r>
    <n v="206"/>
    <x v="205"/>
    <s v="Secretaría de Agricultura y desarrollo rural"/>
    <s v="Línea 3. Barrancabermeja competitiva para el desarrollo local y regional"/>
    <s v="Agricultura y desarrollo rural"/>
    <x v="10"/>
    <s v="Programa 23. Inclusión productiva de productores rurales y  pescadores artesanales"/>
    <n v="0"/>
    <n v="100"/>
    <n v="100"/>
    <n v="100"/>
  </r>
  <r>
    <n v="207"/>
    <x v="206"/>
    <s v="Secretaría de Agricultura y desarrollo rural"/>
    <s v="Línea 3. Barrancabermeja competitiva para el desarrollo local y regional"/>
    <s v="Agricultura y desarrollo rural"/>
    <x v="10"/>
    <s v="Programa 24. Desarrollo de los sectores agropecuario y  pesquero artesanal"/>
    <n v="0"/>
    <n v="0.5"/>
    <n v="0.5"/>
    <n v="0"/>
  </r>
  <r>
    <n v="208"/>
    <x v="207"/>
    <s v="Secretaría de Agricultura y desarrollo rural"/>
    <s v="Línea 3. Barrancabermeja competitiva para el desarrollo local y regional"/>
    <s v="Agricultura y desarrollo rural"/>
    <x v="10"/>
    <s v="Programa 24. Desarrollo de los sectores agropecuario y  pesquero artesanal"/>
    <n v="0.5"/>
    <n v="0.5"/>
    <n v="0.5"/>
    <n v="0.5"/>
  </r>
  <r>
    <n v="209"/>
    <x v="208"/>
    <s v="Secretaría de Agricultura y desarrollo rural"/>
    <s v="Línea 3. Barrancabermeja competitiva para el desarrollo local y regional"/>
    <s v="Agricultura y desarrollo rural"/>
    <x v="10"/>
    <s v="Programa 24. Desarrollo de los sectores agropecuario y  pesquero artesanal"/>
    <n v="0"/>
    <n v="1"/>
    <n v="1"/>
    <n v="0"/>
  </r>
  <r>
    <n v="210"/>
    <x v="209"/>
    <s v="Secretaría de Agricultura y desarrollo rural"/>
    <s v="Línea 3. Barrancabermeja competitiva para el desarrollo local y regional"/>
    <s v="Agricultura y desarrollo rural"/>
    <x v="10"/>
    <s v="Programa 24. Desarrollo de los sectores agropecuario y  pesquero artesanal"/>
    <n v="0"/>
    <n v="0.5"/>
    <n v="0.5"/>
    <n v="0"/>
  </r>
  <r>
    <n v="211"/>
    <x v="210"/>
    <s v="Secretaría de Agricultura y desarrollo rural"/>
    <s v="Línea 3. Barrancabermeja competitiva para el desarrollo local y regional"/>
    <s v="Agricultura y desarrollo rural"/>
    <x v="10"/>
    <s v="Programa 24. Desarrollo de los sectores agropecuario y  pesquero artesanal"/>
    <n v="0"/>
    <n v="0.1"/>
    <n v="0.05"/>
    <n v="0.05"/>
  </r>
  <r>
    <n v="212"/>
    <x v="211"/>
    <s v="Secretaría de Agricultura y desarrollo rural"/>
    <s v="Línea 3. Barrancabermeja competitiva para el desarrollo local y regional"/>
    <s v="Agricultura y desarrollo rural"/>
    <x v="10"/>
    <s v="Programa 24. Desarrollo de los sectores agropecuario y  pesquero artesanal"/>
    <n v="0"/>
    <n v="2"/>
    <n v="2"/>
    <n v="2"/>
  </r>
  <r>
    <n v="213"/>
    <x v="212"/>
    <s v="Secretaría de Agricultura y desarrollo rural"/>
    <s v="Línea 3. Barrancabermeja competitiva para el desarrollo local y regional"/>
    <s v="Agricultura y desarrollo rural"/>
    <x v="10"/>
    <s v="Programa 24. Desarrollo de los sectores agropecuario y  pesquero artesanal"/>
    <n v="0.25"/>
    <n v="0.25"/>
    <n v="0.25"/>
    <n v="0.25"/>
  </r>
  <r>
    <n v="214"/>
    <x v="213"/>
    <s v="Secretaría de Agricultura y desarrollo rural"/>
    <s v="Línea 3. Barrancabermeja competitiva para el desarrollo local y regional"/>
    <s v="Agricultura y desarrollo rural"/>
    <x v="10"/>
    <s v="Programa 24. Desarrollo de los sectores agropecuario y  pesquero artesanal"/>
    <n v="0"/>
    <n v="0.125"/>
    <n v="0.25"/>
    <n v="0.125"/>
  </r>
  <r>
    <n v="215"/>
    <x v="214"/>
    <s v="Secretaría de Agricultura y desarrollo rural"/>
    <s v="Línea 3. Barrancabermeja competitiva para el desarrollo local y regional"/>
    <s v="Agricultura y desarrollo rural"/>
    <x v="10"/>
    <s v="Programa 24. Desarrollo de los sectores agropecuario y  pesquero artesanal"/>
    <n v="1"/>
    <n v="1"/>
    <n v="1"/>
    <n v="1"/>
  </r>
  <r>
    <n v="216"/>
    <x v="215"/>
    <s v="Secretaría de empresa, empleo y emprendimiento y Secretaría de infraestructura"/>
    <s v="Línea 3. Barrancabermeja competitiva para el desarrollo local y regional"/>
    <s v="Comercio, industria y turismo"/>
    <x v="11"/>
    <s v="Programa 25. Infraestructura estratégica para el fortalecimiento comercial, industrial y turístico "/>
    <n v="1"/>
    <n v="1"/>
    <n v="1"/>
    <n v="0"/>
  </r>
  <r>
    <n v="217"/>
    <x v="216"/>
    <s v="Secretaría de cultura, turismo y patrimonio"/>
    <s v="Línea 3. Barrancabermeja competitiva para el desarrollo local y regional"/>
    <s v="Comercio, industria y turismo"/>
    <x v="11"/>
    <s v="Programa 26 Barrancabermeja competitiva"/>
    <n v="0"/>
    <n v="1"/>
    <n v="0"/>
    <n v="0"/>
  </r>
  <r>
    <n v="218"/>
    <x v="217"/>
    <s v="Secretaría de empresa, empleo y emprendimiento"/>
    <s v="Línea 3. Barrancabermeja competitiva para el desarrollo local y regional"/>
    <s v="Comercio, industria y turismo"/>
    <x v="11"/>
    <s v="Programa 26 Barrancabermeja competitiva"/>
    <n v="0"/>
    <n v="1"/>
    <n v="0"/>
    <n v="0"/>
  </r>
  <r>
    <n v="219"/>
    <x v="218"/>
    <s v="Secretaría de empresa, empleo y emprendimiento"/>
    <s v="Línea 3. Barrancabermeja competitiva para el desarrollo local y regional"/>
    <s v="Comercio, industria y turismo"/>
    <x v="11"/>
    <s v="Programa 26 Barrancabermeja competitiva"/>
    <n v="0"/>
    <n v="1"/>
    <n v="0"/>
    <n v="0"/>
  </r>
  <r>
    <n v="220"/>
    <x v="219"/>
    <s v="Secretaría de cultura, turismo y patrimonio e INDERBA"/>
    <s v="Línea 3. Barrancabermeja competitiva para el desarrollo local y regional"/>
    <s v="Comercio, industria y turismo"/>
    <x v="11"/>
    <s v="Programa 26 Barrancabermeja competitiva"/>
    <n v="0"/>
    <n v="2"/>
    <n v="1"/>
    <n v="1"/>
  </r>
  <r>
    <n v="221"/>
    <x v="220"/>
    <s v="Secretaría de cultura, turismo y patrimonio"/>
    <s v="Línea 3. Barrancabermeja competitiva para el desarrollo local y regional"/>
    <s v="Comercio, industria y turismo"/>
    <x v="11"/>
    <s v="Programa 26 Barrancabermeja competitiva"/>
    <n v="0"/>
    <n v="1"/>
    <n v="1"/>
    <n v="1"/>
  </r>
  <r>
    <n v="222"/>
    <x v="221"/>
    <s v="Secretaría de empresa, empleo y emprendimiento"/>
    <s v="Línea 3. Barrancabermeja competitiva para el desarrollo local y regional"/>
    <s v="Comercio, industria y turismo"/>
    <x v="11"/>
    <s v="Programa 27. Integración regional productiva"/>
    <n v="0"/>
    <n v="2"/>
    <n v="1"/>
    <n v="1"/>
  </r>
  <r>
    <n v="223"/>
    <x v="222"/>
    <s v="Secretaría de empresa, empleo y emprendimiento"/>
    <s v="Línea 3. Barrancabermeja competitiva para el desarrollo local y regional"/>
    <s v="Comercio, industria y turismo"/>
    <x v="11"/>
    <s v="Programa 27. Integración regional productiva"/>
    <n v="1"/>
    <n v="1"/>
    <n v="0"/>
    <n v="0"/>
  </r>
  <r>
    <n v="224"/>
    <x v="223"/>
    <s v="Secretaría de empresa, empleo y emprendimiento"/>
    <s v="Línea 3. Barrancabermeja competitiva para el desarrollo local y regional"/>
    <s v="Comercio, industria y turismo"/>
    <x v="11"/>
    <s v="Programa 27. Integración regional productiva"/>
    <n v="0"/>
    <n v="1"/>
    <n v="0"/>
    <n v="0"/>
  </r>
  <r>
    <n v="225"/>
    <x v="224"/>
    <s v="Secretaría de empresa, empleo y emprendimiento"/>
    <s v="Línea 3. Barrancabermeja competitiva para el desarrollo local y regional"/>
    <s v="Minas y energía"/>
    <x v="12"/>
    <s v="Programa 28. Desarrollo y aprovechamiento de los recursos mineros "/>
    <n v="0"/>
    <n v="1"/>
    <n v="1"/>
    <n v="0"/>
  </r>
  <r>
    <n v="226"/>
    <x v="225"/>
    <s v="Secretaría de empresa, empleo y emprendimiento"/>
    <s v="Línea 3. Barrancabermeja competitiva para el desarrollo local y regional"/>
    <s v="Minas y energía"/>
    <x v="12"/>
    <s v="Programa 29. Promoción, desarrollo y utilización de las fuentes no convencionales de energía"/>
    <n v="0"/>
    <n v="10"/>
    <n v="10"/>
    <n v="0"/>
  </r>
  <r>
    <n v="227"/>
    <x v="226"/>
    <s v="Secretaría de empresa, empleo y emprendimiento"/>
    <s v="Línea 3. Barrancabermeja competitiva para el desarrollo local y regional"/>
    <s v="Minas y energía"/>
    <x v="12"/>
    <s v="Programa 29. Promoción, desarrollo y utilización de las fuentes no convencionales de energía"/>
    <n v="0"/>
    <n v="2"/>
    <n v="2"/>
    <n v="0"/>
  </r>
  <r>
    <n v="228"/>
    <x v="227"/>
    <s v="Secretaría de empresa, empleo y emprendimiento"/>
    <s v="Línea 3. Barrancabermeja competitiva para el desarrollo local y regional"/>
    <s v="Ciencia, tecnología e innovación"/>
    <x v="13"/>
    <s v="Programa 30. Barrancabermeja Innovación y Tecnología -  BIT"/>
    <n v="1"/>
    <n v="1"/>
    <n v="1"/>
    <n v="0"/>
  </r>
  <r>
    <n v="229"/>
    <x v="228"/>
    <s v="Secretaría de empresa, empleo y emprendimiento"/>
    <s v="Línea 3. Barrancabermeja competitiva para el desarrollo local y regional"/>
    <s v="Ciencia, tecnología e innovación"/>
    <x v="13"/>
    <s v="Programa 30. Barrancabermeja Innovación y Tecnología -  BIT"/>
    <n v="50"/>
    <n v="50"/>
    <n v="50"/>
    <n v="50"/>
  </r>
  <r>
    <n v="230"/>
    <x v="229"/>
    <s v="Secretaría de empresa, empleo y emprendimiento"/>
    <s v="Línea 3. Barrancabermeja competitiva para el desarrollo local y regional"/>
    <s v="Ciencia, tecnología e innovación"/>
    <x v="13"/>
    <s v="Programa 30. Barrancabermeja Innovación y Tecnología -  BIT"/>
    <n v="500"/>
    <n v="2000"/>
    <n v="1500"/>
    <n v="1000"/>
  </r>
  <r>
    <n v="231"/>
    <x v="230"/>
    <s v="Secretaría de las Tic y Secretaría de Empresa, Empleo y Emprendimiento"/>
    <s v="Línea 3. Barrancabermeja competitiva para el desarrollo local y regional"/>
    <s v="Ciencia, tecnología e innovación"/>
    <x v="13"/>
    <s v="Programa 30. Barrancabermeja Innovación y Tecnología -  BIT"/>
    <n v="1"/>
    <n v="1"/>
    <n v="1"/>
    <n v="1"/>
  </r>
  <r>
    <n v="232"/>
    <x v="231"/>
    <s v="Secretaría de las Tic y Secretaría de Empresa, Empleo y Emprendimiento"/>
    <s v="Línea 3. Barrancabermeja competitiva para el desarrollo local y regional"/>
    <s v="Ciencia, tecnología e innovación"/>
    <x v="13"/>
    <s v="Programa 31. Tecnología al servicio del sector productivo"/>
    <n v="0"/>
    <n v="2"/>
    <n v="1"/>
    <n v="1"/>
  </r>
  <r>
    <n v="233"/>
    <x v="232"/>
    <s v="Secretaría de las Tic y Secretaría de Empresa, Empleo y Emprendimiento"/>
    <s v="Línea 3. Barrancabermeja competitiva para el desarrollo local y regional"/>
    <s v="Ciencia, tecnología e innovación"/>
    <x v="13"/>
    <s v="Programa 31. Tecnología al servicio del sector productivo"/>
    <n v="0"/>
    <n v="1"/>
    <n v="1"/>
    <n v="1"/>
  </r>
  <r>
    <n v="234"/>
    <x v="233"/>
    <s v="Secretaría de las Tic y Secretaría de Empresa, Empleo y Emprendimiento"/>
    <s v="Línea 3. Barrancabermeja competitiva para el desarrollo local y regional"/>
    <s v="Ciencia, tecnología e innovación"/>
    <x v="13"/>
    <s v="Programa 31. Tecnología al servicio del sector productivo"/>
    <n v="0"/>
    <n v="2"/>
    <n v="2"/>
    <n v="1"/>
  </r>
  <r>
    <n v="235"/>
    <x v="234"/>
    <s v="Secretaría de talento humano"/>
    <s v="Línea 4. Barrancabermeja administración moderna, segura y que convive en paz"/>
    <s v="Gobierno territorial"/>
    <x v="14"/>
    <s v="Programa 32. Administración moderna, eficiente, segura y comprometida con el territorio_x000a_"/>
    <n v="4"/>
    <n v="4"/>
    <n v="4"/>
    <n v="4"/>
  </r>
  <r>
    <n v="236"/>
    <x v="235"/>
    <s v="Secretaría de talento humano"/>
    <s v="Línea 4. Barrancabermeja administración moderna, segura y que convive en paz"/>
    <s v="Gobierno territorial"/>
    <x v="14"/>
    <s v="Programa 32. Administración moderna, eficiente, segura y comprometida con el territorio_x000a_"/>
    <n v="1"/>
    <n v="1"/>
    <n v="1"/>
    <n v="1"/>
  </r>
  <r>
    <n v="237"/>
    <x v="236"/>
    <s v="Secretaría de talento humano y secretaría de recurso físico"/>
    <s v="Línea 4. Barrancabermeja administración moderna, segura y que convive en paz"/>
    <s v="Gobierno territorial"/>
    <x v="14"/>
    <s v="Programa 32. Administración moderna, eficiente, segura y comprometida con el territorio_x000a_"/>
    <n v="1"/>
    <n v="1"/>
    <n v="1"/>
    <n v="1"/>
  </r>
  <r>
    <n v="238"/>
    <x v="237"/>
    <s v="Secretaría de talento humano y secretaría de planeación"/>
    <s v="Línea 4. Barrancabermeja administración moderna, segura y que convive en paz"/>
    <s v="Gobierno territorial"/>
    <x v="14"/>
    <s v="Programa 32. Administración moderna, eficiente, segura y comprometida con el territorio_x000a_"/>
    <n v="7"/>
    <n v="7"/>
    <n v="7"/>
    <n v="7"/>
  </r>
  <r>
    <n v="239"/>
    <x v="238"/>
    <s v="Secretaría de talento humano"/>
    <s v="Línea 4. Barrancabermeja administración moderna, segura y que convive en paz"/>
    <s v="Gobierno territorial"/>
    <x v="14"/>
    <s v="Programa 32. Administración moderna, eficiente, segura y comprometida con el territorio_x000a_"/>
    <n v="0"/>
    <n v="0"/>
    <n v="1"/>
    <n v="0"/>
  </r>
  <r>
    <n v="240"/>
    <x v="239"/>
    <s v="Secretaría del recurso físico"/>
    <s v="Línea 4. Barrancabermeja administración moderna, segura y que convive en paz"/>
    <s v="Gobierno territorial"/>
    <x v="14"/>
    <s v="Programa 32. Administración moderna, eficiente, segura y comprometida con el territorio_x000a_"/>
    <n v="0"/>
    <n v="1"/>
    <n v="0"/>
    <n v="0"/>
  </r>
  <r>
    <n v="241"/>
    <x v="240"/>
    <s v="Secretaría del recurso físico"/>
    <s v="Línea 4. Barrancabermeja administración moderna, segura y que convive en paz"/>
    <s v="Gobierno territorial"/>
    <x v="14"/>
    <s v="Programa 32. Administración moderna, eficiente, segura y comprometida con el territorio_x000a_"/>
    <n v="0"/>
    <n v="1125"/>
    <n v="0"/>
    <n v="0"/>
  </r>
  <r>
    <n v="242"/>
    <x v="241"/>
    <s v="Oficina Asesora de Control Interno"/>
    <s v="Línea 4. Barrancabermeja administración moderna, segura y que convive en paz"/>
    <s v="Gobierno territorial"/>
    <x v="14"/>
    <s v="Programa 32. Administración moderna, eficiente, segura y comprometida con el territorio_x000a_"/>
    <n v="1"/>
    <n v="1"/>
    <n v="1"/>
    <n v="1"/>
  </r>
  <r>
    <n v="243"/>
    <x v="242"/>
    <s v="Oficina Asesora de Prensa"/>
    <s v="Línea 4. Barrancabermeja administración moderna, segura y que convive en paz"/>
    <s v="Gobierno territorial"/>
    <x v="14"/>
    <s v="Programa 32. Administración moderna, eficiente, segura y comprometida con el territorio_x000a_"/>
    <n v="1"/>
    <n v="1"/>
    <n v="1"/>
    <n v="1"/>
  </r>
  <r>
    <n v="244"/>
    <x v="243"/>
    <s v="Secretaría de hacienda y secretaría de talento humano"/>
    <s v="Línea 4. Barrancabermeja administración moderna, segura y que convive en paz"/>
    <s v="Gobierno territorial"/>
    <x v="14"/>
    <s v="Programa 33.  Fortalecimiento fiscal y sostenible de las finanzas públicas"/>
    <n v="1"/>
    <n v="0"/>
    <n v="0"/>
    <n v="0"/>
  </r>
  <r>
    <n v="245"/>
    <x v="244"/>
    <s v="Secretaría de hacienda y secretaría de talento humano"/>
    <s v="Línea 4. Barrancabermeja administración moderna, segura y que convive en paz"/>
    <s v="Gobierno territorial"/>
    <x v="14"/>
    <s v="Programa 33.  Fortalecimiento fiscal y sostenible de las finanzas públicas"/>
    <n v="0"/>
    <n v="1"/>
    <n v="0"/>
    <n v="0"/>
  </r>
  <r>
    <n v="246"/>
    <x v="245"/>
    <s v="Secretaría de hacienda y secretaría de talento humano"/>
    <s v="Línea 4. Barrancabermeja administración moderna, segura y que convive en paz"/>
    <s v="Gobierno territorial"/>
    <x v="14"/>
    <s v="Programa 33.  Fortalecimiento fiscal y sostenible de las finanzas públicas"/>
    <n v="0"/>
    <n v="1"/>
    <n v="0"/>
    <n v="0"/>
  </r>
  <r>
    <n v="247"/>
    <x v="246"/>
    <s v="Secretaría de hacienda y secretaría de talento humano"/>
    <s v="Línea 4. Barrancabermeja administración moderna, segura y que convive en paz"/>
    <s v="Gobierno territorial"/>
    <x v="14"/>
    <s v="Programa 33.  Fortalecimiento fiscal y sostenible de las finanzas públicas"/>
    <n v="0"/>
    <n v="1"/>
    <n v="0"/>
    <n v="0"/>
  </r>
  <r>
    <n v="248"/>
    <x v="247"/>
    <s v="Secretaría de hacienda y secretaría de talento humano"/>
    <s v="Línea 4. Barrancabermeja administración moderna, segura y que convive en paz"/>
    <s v="Gobierno territorial"/>
    <x v="14"/>
    <s v="Programa 33.  Fortalecimiento fiscal y sostenible de las finanzas públicas"/>
    <n v="0"/>
    <n v="0"/>
    <n v="1"/>
    <n v="0"/>
  </r>
  <r>
    <n v="249"/>
    <x v="248"/>
    <s v="Secretaría jurídica"/>
    <s v="Línea 4. Barrancabermeja administración moderna, segura y que convive en paz"/>
    <s v="Gobierno territorial"/>
    <x v="14"/>
    <s v="Programa 34. Asistencia jurídica y defensa judicial"/>
    <n v="0.25"/>
    <n v="0.25"/>
    <n v="0.25"/>
    <n v="0.25"/>
  </r>
  <r>
    <n v="250"/>
    <x v="249"/>
    <s v="Secretaría jurídica"/>
    <s v="Línea 4. Barrancabermeja administración moderna, segura y que convive en paz"/>
    <s v="Gobierno territorial"/>
    <x v="14"/>
    <s v="Programa 34. Asistencia jurídica y defensa judicial"/>
    <n v="0.25"/>
    <n v="0.25"/>
    <n v="0.25"/>
    <n v="0.25"/>
  </r>
  <r>
    <n v="251"/>
    <x v="250"/>
    <s v="Secretaría del interior y Subsecretaría de seguridad ciudadana"/>
    <s v="Línea 4. Barrancabermeja administración moderna, segura y que convive en paz"/>
    <s v="Gobierno territorial"/>
    <x v="14"/>
    <s v="Programa 35. Entornos seguros para la convivencia y seguridad ciudadana"/>
    <n v="1"/>
    <n v="1"/>
    <n v="1"/>
    <n v="1"/>
  </r>
  <r>
    <n v="252"/>
    <x v="251"/>
    <s v="Secretaría del interior"/>
    <s v="Línea 4. Barrancabermeja administración moderna, segura y que convive en paz"/>
    <s v="Gobierno territorial"/>
    <x v="14"/>
    <s v="Programa 35. Entornos seguros para la convivencia y seguridad ciudadana"/>
    <n v="1"/>
    <n v="1"/>
    <n v="1"/>
    <n v="1"/>
  </r>
  <r>
    <n v="253"/>
    <x v="252"/>
    <s v="Secretaría del interior"/>
    <s v="Línea 4. Barrancabermeja administración moderna, segura y que convive en paz"/>
    <s v="Gobierno territorial"/>
    <x v="14"/>
    <s v="Programa 35. Entornos seguros para la convivencia y seguridad ciudadana"/>
    <n v="1"/>
    <n v="1"/>
    <n v="1"/>
    <n v="1"/>
  </r>
  <r>
    <n v="254"/>
    <x v="253"/>
    <s v="Secretaría del interior y Secretaría infraestructura"/>
    <s v="Línea 4. Barrancabermeja administración moderna, segura y que convive en paz"/>
    <s v="Gobierno territorial"/>
    <x v="14"/>
    <s v="Programa 35. Entornos seguros para la convivencia y seguridad ciudadana"/>
    <n v="1"/>
    <n v="1"/>
    <n v="1"/>
    <n v="1"/>
  </r>
  <r>
    <n v="255"/>
    <x v="254"/>
    <s v="Secretaría del interior y Subsecretaría de seguridad ciudadana"/>
    <s v="Línea 4. Barrancabermeja administración moderna, segura y que convive en paz"/>
    <s v="Gobierno territorial"/>
    <x v="14"/>
    <s v="Programa 35. Entornos seguros para la convivencia y seguridad ciudadana"/>
    <n v="0"/>
    <n v="1"/>
    <n v="1"/>
    <n v="0"/>
  </r>
  <r>
    <n v="256"/>
    <x v="255"/>
    <s v="Subsecretaría de seguridad ciudadana y Secretaría de la TIC-CeI"/>
    <s v="Línea 4. Barrancabermeja administración moderna, segura y que convive en paz"/>
    <s v="Gobierno territorial"/>
    <x v="14"/>
    <s v="Programa 35. Entornos seguros para la convivencia y seguridad ciudadana"/>
    <n v="1"/>
    <n v="1"/>
    <n v="1"/>
    <n v="1"/>
  </r>
  <r>
    <n v="257"/>
    <x v="256"/>
    <s v="Subsecretaría de seguridad ciudadana y Secretaría de Educación"/>
    <s v="Línea 4. Barrancabermeja administración moderna, segura y que convive en paz"/>
    <s v="Gobierno territorial"/>
    <x v="14"/>
    <s v="Programa 35. Entornos seguros para la convivencia y seguridad ciudadana"/>
    <n v="1"/>
    <n v="1"/>
    <n v="1"/>
    <n v="1"/>
  </r>
  <r>
    <n v="258"/>
    <x v="257"/>
    <s v="Secretaría del interior"/>
    <s v="Línea 4. Barrancabermeja administración moderna, segura y que convive en paz"/>
    <s v="Gobierno territorial"/>
    <x v="14"/>
    <s v="Programa 35. Entornos seguros para la convivencia y seguridad ciudadana"/>
    <n v="0"/>
    <n v="5"/>
    <n v="5"/>
    <n v="5"/>
  </r>
  <r>
    <n v="259"/>
    <x v="258"/>
    <s v="Secretaría del interior"/>
    <s v="Línea 4. Barrancabermeja administración moderna, segura y que convive en paz"/>
    <s v="Gobierno territorial"/>
    <x v="14"/>
    <s v="Programa 35. Entornos seguros para la convivencia y seguridad ciudadana"/>
    <n v="1"/>
    <n v="1"/>
    <n v="1"/>
    <n v="1"/>
  </r>
  <r>
    <n v="260"/>
    <x v="259"/>
    <s v="Secretaría del interior, Secretaría de Recurso físico y Secretaría de planeación"/>
    <s v="Línea 4. Barrancabermeja administración moderna, segura y que convive en paz"/>
    <s v="Gobierno territorial"/>
    <x v="14"/>
    <s v="Programa 35. Entornos seguros para la convivencia y seguridad ciudadana"/>
    <n v="0"/>
    <n v="1"/>
    <n v="0"/>
    <n v="0"/>
  </r>
  <r>
    <n v="261"/>
    <x v="260"/>
    <s v="Secretaría del interior"/>
    <s v="Línea 4. Barrancabermeja administración moderna, segura y que convive en paz"/>
    <s v="Gobierno territorial"/>
    <x v="14"/>
    <s v="Programa 36. Gobierno participativo para la ciudadanía"/>
    <n v="0"/>
    <n v="1"/>
    <n v="1"/>
    <n v="1"/>
  </r>
  <r>
    <n v="262"/>
    <x v="261"/>
    <s v="Secretaría del interior"/>
    <s v="Línea 4. Barrancabermeja administración moderna, segura y que convive en paz"/>
    <s v="Gobierno territorial"/>
    <x v="14"/>
    <s v="Programa 36. Gobierno participativo para la ciudadanía"/>
    <n v="1"/>
    <n v="1"/>
    <n v="1"/>
    <n v="1"/>
  </r>
  <r>
    <n v="263"/>
    <x v="262"/>
    <s v="Secretaría del interior"/>
    <s v="Línea 4. Barrancabermeja administración moderna, segura y que convive en paz"/>
    <s v="Gobierno territorial"/>
    <x v="14"/>
    <s v="Programa 36. Gobierno participativo para la ciudadanía"/>
    <n v="1"/>
    <n v="1"/>
    <n v="1"/>
    <n v="1"/>
  </r>
  <r>
    <n v="264"/>
    <x v="263"/>
    <s v="Secretaría del interior"/>
    <s v="Línea 4. Barrancabermeja administración moderna, segura y que convive en paz"/>
    <s v="Gobierno territorial"/>
    <x v="14"/>
    <s v="Programa 37. Fortalecimiento comunitario y comunal"/>
    <n v="1"/>
    <n v="1"/>
    <n v="0"/>
    <n v="1"/>
  </r>
  <r>
    <n v="265"/>
    <x v="264"/>
    <s v="Secretaría del interior"/>
    <s v="Línea 4. Barrancabermeja administración moderna, segura y que convive en paz"/>
    <s v="Gobierno territorial"/>
    <x v="14"/>
    <s v="Programa 37. Fortalecimiento comunitario y comunal"/>
    <n v="1"/>
    <n v="1"/>
    <n v="1"/>
    <n v="2"/>
  </r>
  <r>
    <n v="266"/>
    <x v="265"/>
    <s v="Secretaría del interior"/>
    <s v="Línea 4. Barrancabermeja administración moderna, segura y que convive en paz"/>
    <s v="Gobierno territorial"/>
    <x v="14"/>
    <s v="Programa 37. Fortalecimiento comunitario y comunal"/>
    <n v="0"/>
    <n v="1"/>
    <n v="0"/>
    <n v="0"/>
  </r>
  <r>
    <n v="267"/>
    <x v="266"/>
    <s v="Secretaría de las mujeres y familia y secretaría del interior"/>
    <s v="Línea 4. Barrancabermeja administración moderna, segura y que convive en paz"/>
    <s v="Gobierno territorial"/>
    <x v="14"/>
    <s v="Programa 37. Fortalecimiento comunitario y comunal"/>
    <n v="1"/>
    <n v="1"/>
    <n v="1"/>
    <n v="1"/>
  </r>
  <r>
    <n v="268"/>
    <x v="267"/>
    <s v="Secretaría del interior"/>
    <s v="Línea 4. Barrancabermeja administración moderna, segura y que convive en paz"/>
    <s v="Gobierno territorial"/>
    <x v="14"/>
    <s v="Programa 37. Fortalecimiento comunitario y comunal"/>
    <n v="1"/>
    <n v="1"/>
    <n v="1"/>
    <n v="1"/>
  </r>
  <r>
    <n v="269"/>
    <x v="268"/>
    <s v="Secretaría TIC-CeI"/>
    <s v="Línea 4. Barrancabermeja administración moderna, segura y que convive en paz"/>
    <s v="Gobierno territorial"/>
    <x v="14"/>
    <s v="Programa 38. Distrito digital"/>
    <n v="2"/>
    <n v="1"/>
    <n v="1"/>
    <n v="1"/>
  </r>
  <r>
    <n v="270"/>
    <x v="269"/>
    <s v="Secretaría TIC-CeI"/>
    <s v="Línea 4. Barrancabermeja administración moderna, segura y que convive en paz"/>
    <s v="Gobierno territorial"/>
    <x v="14"/>
    <s v="Programa 38. Distrito digital"/>
    <n v="0"/>
    <n v="1"/>
    <n v="0"/>
    <n v="0"/>
  </r>
  <r>
    <n v="271"/>
    <x v="270"/>
    <s v="Secretaría del interior"/>
    <s v="Línea 4. Barrancabermeja administración moderna, segura y que convive en paz"/>
    <s v="Justicia y del derecho"/>
    <x v="15"/>
    <s v="Programa 39  Fortalecimiento a las instituciones de seguridad y justicia, fuerza pública y organismos de socorro"/>
    <n v="0"/>
    <n v="3"/>
    <n v="3"/>
    <n v="3"/>
  </r>
  <r>
    <n v="272"/>
    <x v="271"/>
    <s v="Secretaría del interior y secretaría de infraestructura"/>
    <s v="Línea 4. Barrancabermeja administración moderna, segura y que convive en paz"/>
    <s v="Justicia y del derecho"/>
    <x v="15"/>
    <s v="Programa 39  Fortalecimiento a las instituciones de seguridad y justicia, fuerza pública y organismos de socorro"/>
    <n v="0"/>
    <n v="0"/>
    <n v="0"/>
    <n v="1"/>
  </r>
  <r>
    <n v="273"/>
    <x v="272"/>
    <s v="Subsecretaría de seguridad ciudadana"/>
    <s v="Línea 4. Barrancabermeja administración moderna, segura y que convive en paz"/>
    <s v="Justicia y del derecho"/>
    <x v="15"/>
    <s v="Programa 39  Fortalecimiento a las instituciones de seguridad y justicia, fuerza pública y organismos de socorro"/>
    <n v="1"/>
    <n v="1"/>
    <n v="1"/>
    <n v="1"/>
  </r>
  <r>
    <n v="274"/>
    <x v="273"/>
    <s v="Secretaría del interior"/>
    <s v="Línea 4. Barrancabermeja administración moderna, segura y que convive en paz"/>
    <s v="Justicia y del derecho"/>
    <x v="15"/>
    <s v="Programa 39  Fortalecimiento a las instituciones de seguridad y justicia, fuerza pública y organismos de socorro"/>
    <n v="1"/>
    <n v="1"/>
    <n v="1"/>
    <n v="1"/>
  </r>
  <r>
    <n v="275"/>
    <x v="274"/>
    <s v="Subsecretaría de seguridad ciudadana"/>
    <s v="Línea 4. Barrancabermeja administración moderna, segura y que convive en paz"/>
    <s v="Justicia y del derecho"/>
    <x v="15"/>
    <s v="Programa 39  Fortalecimiento a las instituciones de seguridad y justicia, fuerza pública y organismos de socorro"/>
    <n v="1"/>
    <n v="1"/>
    <n v="1"/>
    <n v="1"/>
  </r>
  <r>
    <n v="276"/>
    <x v="275"/>
    <s v="Secretaría del interior"/>
    <s v="Línea 4. Barrancabermeja administración moderna, segura y que convive en paz"/>
    <s v="Justicia y del derecho"/>
    <x v="15"/>
    <s v="Programa 39  Fortalecimiento a las instituciones de seguridad y justicia, fuerza pública y organismos de socorro"/>
    <n v="10"/>
    <n v="12"/>
    <n v="12"/>
    <n v="12"/>
  </r>
  <r>
    <n v="277"/>
    <x v="276"/>
    <s v="Secretaría del interior"/>
    <s v="Línea 4. Barrancabermeja administración moderna, segura y que convive en paz"/>
    <s v="Justicia y del derecho"/>
    <x v="15"/>
    <s v="Programa 39  Fortalecimiento a las instituciones de seguridad y justicia, fuerza pública y organismos de socorro"/>
    <n v="1"/>
    <n v="1"/>
    <n v="1"/>
    <n v="1"/>
  </r>
  <r>
    <n v="278"/>
    <x v="277"/>
    <s v="Secretaría de las mujeres y familia, subsecretaría de seguridad ciudadana y secretaría del interior"/>
    <s v="Línea 4. Barrancabermeja administración moderna, segura y que convive en paz"/>
    <s v="Justicia y del derecho"/>
    <x v="15"/>
    <s v="Programa 40. Acceso a la justicia, garantía de derechos y atención integral con enfoque diferencial y de género "/>
    <n v="1"/>
    <n v="1"/>
    <n v="1"/>
    <n v="1"/>
  </r>
  <r>
    <n v="279"/>
    <x v="278"/>
    <s v="Secretaría de las mujeres y familia"/>
    <s v="Línea 4. Barrancabermeja administración moderna, segura y que convive en paz"/>
    <s v="Justicia y del derecho"/>
    <x v="15"/>
    <s v="Programa 40. Acceso a la justicia, garantía de derechos y atención integral con enfoque diferencial y de género "/>
    <n v="1"/>
    <n v="1"/>
    <n v="1"/>
    <n v="1"/>
  </r>
  <r>
    <n v="280"/>
    <x v="279"/>
    <s v="Secretaría de las mujeres y familia"/>
    <s v="Línea 4. Barrancabermeja administración moderna, segura y que convive en paz"/>
    <s v="Justicia y del derecho"/>
    <x v="15"/>
    <s v="Programa 40. Acceso a la justicia, garantía de derechos y atención integral con enfoque diferencial y de género "/>
    <n v="1"/>
    <n v="1"/>
    <n v="1"/>
    <n v="1"/>
  </r>
  <r>
    <n v="281"/>
    <x v="280"/>
    <s v="Secretaría del adulto mayor, juventud e inclusión social y secretaría del interior"/>
    <s v="Línea 4. Barrancabermeja administración moderna, segura y que convive en paz"/>
    <s v="Justicia y del derecho"/>
    <x v="15"/>
    <s v="Programa 40. Acceso a la justicia, garantía de derechos y atención integral con enfoque diferencial y de género "/>
    <n v="1"/>
    <n v="1"/>
    <n v="1"/>
    <n v="1"/>
  </r>
  <r>
    <n v="282"/>
    <x v="281"/>
    <s v="Secretaría del interior"/>
    <s v="Línea 4. Barrancabermeja administración moderna, segura y que convive en paz"/>
    <s v="Justicia y del derecho"/>
    <x v="15"/>
    <s v="Programa 40. Acceso a la justicia, garantía de derechos y atención integral con enfoque diferencial y de género "/>
    <n v="1"/>
    <n v="1"/>
    <n v="1"/>
    <n v="1"/>
  </r>
  <r>
    <n v="283"/>
    <x v="282"/>
    <s v="Secretaría del interior"/>
    <s v="Línea 4. Barrancabermeja administración moderna, segura y que convive en paz"/>
    <s v="Justicia y del derecho"/>
    <x v="15"/>
    <s v="Programa 40. Acceso a la justicia, garantía de derechos y atención integral con enfoque diferencial y de género "/>
    <n v="1"/>
    <n v="1"/>
    <n v="1"/>
    <n v="1"/>
  </r>
  <r>
    <n v="284"/>
    <x v="283"/>
    <s v="Secretaría del interior"/>
    <s v="Línea 4. Barrancabermeja administración moderna, segura y que convive en paz"/>
    <s v="Justicia y del derecho"/>
    <x v="15"/>
    <s v="Programa 40. Acceso a la justicia, garantía de derechos y atención integral con enfoque diferencial y de género "/>
    <n v="1"/>
    <n v="1"/>
    <n v="1"/>
    <n v="1"/>
  </r>
  <r>
    <n v="285"/>
    <x v="284"/>
    <s v="Secretaría del interior"/>
    <s v="Línea 4. Barrancabermeja administración moderna, segura y que convive en paz"/>
    <s v="Justicia y del derecho"/>
    <x v="15"/>
    <s v="Programa 41. Barrancabermeja territorio constructor de paz"/>
    <n v="3"/>
    <n v="3"/>
    <n v="3"/>
    <n v="3"/>
  </r>
  <r>
    <n v="286"/>
    <x v="285"/>
    <s v="Secretaría del interior"/>
    <s v="Línea 4. Barrancabermeja administración moderna, segura y que convive en paz"/>
    <s v="Justicia y del derecho"/>
    <x v="15"/>
    <s v="Programa 41. Barrancabermeja territorio constructor de paz"/>
    <n v="2"/>
    <n v="2"/>
    <n v="2"/>
    <n v="2"/>
  </r>
  <r>
    <n v="287"/>
    <x v="286"/>
    <s v="Secretaría del interior"/>
    <s v="Línea 4. Barrancabermeja administración moderna, segura y que convive en paz"/>
    <s v="Justicia y del derecho"/>
    <x v="15"/>
    <s v="Programa 41. Barrancabermeja territorio constructor de paz"/>
    <n v="1"/>
    <n v="1"/>
    <n v="1"/>
    <n v="1"/>
  </r>
  <r>
    <n v="288"/>
    <x v="287"/>
    <s v="Secretaría del interior"/>
    <s v="Línea 4. Barrancabermeja administración moderna, segura y que convive en paz"/>
    <s v="Justicia y del derecho"/>
    <x v="15"/>
    <s v="Programa 41. Barrancabermeja territorio constructor de paz"/>
    <n v="1"/>
    <n v="1"/>
    <n v="1"/>
    <n v="1"/>
  </r>
  <r>
    <n v="289"/>
    <x v="288"/>
    <s v="Secretaría del interior"/>
    <s v="Línea 4. Barrancabermeja administración moderna, segura y que convive en paz"/>
    <s v="Justicia y del derecho"/>
    <x v="15"/>
    <s v="Programa 41. Barrancabermeja territorio constructor de paz"/>
    <n v="1"/>
    <n v="1"/>
    <n v="1"/>
    <n v="1"/>
  </r>
  <r>
    <n v="290"/>
    <x v="289"/>
    <s v="Secretaría del interior"/>
    <s v="Línea 4. Barrancabermeja administración moderna, segura y que convive en paz"/>
    <s v="Justicia y del derecho"/>
    <x v="15"/>
    <s v="Programa 41. Barrancabermeja territorio constructor de paz"/>
    <n v="1"/>
    <n v="1"/>
    <n v="1"/>
    <n v="1"/>
  </r>
  <r>
    <n v="291"/>
    <x v="290"/>
    <s v="Secretaría del interior"/>
    <s v="Línea 4. Barrancabermeja administración moderna, segura y que convive en paz"/>
    <s v="Justicia y del derecho"/>
    <x v="15"/>
    <s v="Programa 41. Barrancabermeja territorio constructor de paz"/>
    <n v="0"/>
    <n v="4"/>
    <n v="4"/>
    <n v="4"/>
  </r>
  <r>
    <n v="292"/>
    <x v="291"/>
    <s v="Secretaría del interior"/>
    <s v="Línea 4. Barrancabermeja administración moderna, segura y que convive en paz"/>
    <s v="Justicia y del derecho"/>
    <x v="15"/>
    <s v="Programa 41. Barrancabermeja territorio constructor de paz"/>
    <n v="0"/>
    <n v="0"/>
    <n v="1"/>
    <n v="0"/>
  </r>
  <r>
    <n v="293"/>
    <x v="292"/>
    <s v="Secretaría del interior"/>
    <s v="Línea 4. Barrancabermeja administración moderna, segura y que convive en paz"/>
    <s v="Justicia y del derecho"/>
    <x v="15"/>
    <s v="Programa 41. Barrancabermeja territorio constructor de paz"/>
    <n v="1"/>
    <n v="1"/>
    <n v="1"/>
    <n v="1"/>
  </r>
  <r>
    <n v="294"/>
    <x v="293"/>
    <s v="Secretaría de las mujeres y familia"/>
    <s v="Línea 4. Barrancabermeja administración moderna, segura y que convive en paz"/>
    <s v="Justicia y del derecho"/>
    <x v="15"/>
    <s v="Programa 41. Barrancabermeja territorio constructor de paz"/>
    <n v="2"/>
    <n v="2"/>
    <n v="2"/>
    <n v="2"/>
  </r>
  <r>
    <n v="295"/>
    <x v="294"/>
    <s v="Secretaría del interior"/>
    <s v="Línea 4. Barrancabermeja administración moderna, segura y que convive en paz"/>
    <s v="Justicia y del derecho"/>
    <x v="15"/>
    <s v="Programa 41. Barrancabermeja territorio constructor de paz"/>
    <n v="0"/>
    <n v="1"/>
    <n v="1"/>
    <n v="1"/>
  </r>
  <r>
    <n v="296"/>
    <x v="295"/>
    <s v="Secretaría del adulto mayor, juventud e inclusión social y secretaría del interior"/>
    <s v="Línea 4. Barrancabermeja administración moderna, segura y que convive en paz"/>
    <s v="Justicia y del derecho"/>
    <x v="15"/>
    <s v="Programa 41. Barrancabermeja territorio constructor de paz"/>
    <n v="1"/>
    <n v="1"/>
    <n v="1"/>
    <n v="1"/>
  </r>
  <r>
    <n v="297"/>
    <x v="296"/>
    <s v="Secretaría del interior y Secretaría de las mujeres y la familia"/>
    <s v="Línea 4. Barrancabermeja administración moderna, segura y que convive en paz"/>
    <s v="Justicia y del derecho"/>
    <x v="15"/>
    <s v="Programa 41. Barrancabermeja territorio constructor de paz"/>
    <n v="1"/>
    <n v="1"/>
    <n v="1"/>
    <n v="1"/>
  </r>
  <r>
    <n v="298"/>
    <x v="297"/>
    <s v="Secretaría del interior"/>
    <s v="Línea 4. Barrancabermeja administración moderna, segura y que convive en paz"/>
    <s v="Justicia y del derecho"/>
    <x v="15"/>
    <s v="Programa 41. Barrancabermeja territorio constructor de paz"/>
    <n v="1"/>
    <n v="1"/>
    <n v="1"/>
    <n v="1"/>
  </r>
  <r>
    <n v="299"/>
    <x v="298"/>
    <s v="Secretaría de Planeación"/>
    <s v="Línea 4. Barrancabermeja administración moderna, segura y que convive en paz"/>
    <s v="Información estadística"/>
    <x v="16"/>
    <s v="Programa 42. Medición y monitoreo estadístico como apuesta en la generación de información y de conocimiento"/>
    <n v="0"/>
    <n v="1"/>
    <n v="1"/>
    <n v="1"/>
  </r>
  <r>
    <n v="300"/>
    <x v="299"/>
    <s v="Secretaría de Planeación y Secretaría TIC-CeI"/>
    <s v="Línea 4. Barrancabermeja administración moderna, segura y que convive en paz"/>
    <s v="Información estadística"/>
    <x v="16"/>
    <s v="Programa 42. Medición y monitoreo estadístico como apuesta en la generación de información y de conocimiento"/>
    <n v="1"/>
    <n v="1"/>
    <n v="1"/>
    <n v="1"/>
  </r>
  <r>
    <n v="301"/>
    <x v="300"/>
    <s v="Secretaría de Planeación y Secretaría TIC-CeI"/>
    <s v="Línea 4. Barrancabermeja administración moderna, segura y que convive en paz"/>
    <s v="Información estadística"/>
    <x v="16"/>
    <s v="Programa 42.  Medición y monitoreo estadístico como apuesta en la generación de información y de conocimiento"/>
    <n v="0"/>
    <n v="1"/>
    <n v="1"/>
    <n v="1"/>
  </r>
  <r>
    <n v="302"/>
    <x v="301"/>
    <s v="Secretaría de Planeación"/>
    <s v="Línea 4. Barrancabermeja administración moderna, segura y que convive en paz"/>
    <s v="Información estadística"/>
    <x v="16"/>
    <s v="Programa 43. Barrancabermeja un distrito comprometido con el ordenamiento y planificación territorial"/>
    <n v="1"/>
    <n v="0"/>
    <n v="0"/>
    <n v="0"/>
  </r>
  <r>
    <n v="303"/>
    <x v="302"/>
    <s v="Secretaría de Planeación"/>
    <s v="Línea 4. Barrancabermeja administración moderna, segura y que convive en paz"/>
    <s v="Información estadística"/>
    <x v="16"/>
    <s v="Programa 43. Barrancabermeja un distrito comprometido con el ordenamiento y planificación territorial"/>
    <n v="0"/>
    <n v="1"/>
    <n v="1"/>
    <n v="1"/>
  </r>
  <r>
    <n v="304"/>
    <x v="303"/>
    <s v="Secretaría de Planeación"/>
    <s v="Línea 4. Barrancabermeja administración moderna, segura y que convive en paz"/>
    <s v="Información estadística"/>
    <x v="16"/>
    <s v="Programa 43. Barrancabermeja un distrito comprometido con el ordenamiento y planificación territorial"/>
    <n v="0"/>
    <n v="0"/>
    <n v="1"/>
    <n v="0"/>
  </r>
  <r>
    <n v="305"/>
    <x v="304"/>
    <s v="Secretaría de planeación y Secretaría de Recurso físico"/>
    <s v="Línea 4. Barrancabermeja administración moderna, segura y que convive en paz"/>
    <s v="Información estadística"/>
    <x v="16"/>
    <s v="Programa 43. Barrancabermeja un distrito comprometido con el ordenamiento y planificación territorial"/>
    <n v="0"/>
    <n v="1"/>
    <n v="1"/>
    <n v="1"/>
  </r>
  <r>
    <n v="306"/>
    <x v="305"/>
    <s v="Secretaría de Planeación"/>
    <s v="Línea 4. Barrancabermeja administración moderna, segura y que convive en paz"/>
    <s v="Información estadística"/>
    <x v="16"/>
    <s v="Programa 43. Barrancabermeja un distrito comprometido con el ordenamiento y planificación territorial"/>
    <n v="0.3"/>
    <n v="0.245"/>
    <n v="0"/>
    <n v="0"/>
  </r>
  <r>
    <n v="307"/>
    <x v="306"/>
    <s v="Secretaría de Planeación"/>
    <s v="Línea 4. Barrancabermeja administración moderna, segura y que convive en paz"/>
    <s v="Información estadística"/>
    <x v="16"/>
    <s v="Programa 43. Barrancabermeja un distrito comprometido con el ordenamiento y planificación territorial"/>
    <n v="900"/>
    <n v="900"/>
    <n v="900"/>
    <n v="900"/>
  </r>
  <r>
    <n v="308"/>
    <x v="307"/>
    <s v="Secretaría de Planeación"/>
    <s v="Línea 4. Barrancabermeja administración moderna, segura y que convive en paz"/>
    <s v="Información estadística"/>
    <x v="16"/>
    <s v="Programa 43. Barrancabermeja un distrito comprometido con el ordenamiento y planificación territorial"/>
    <n v="0.02"/>
    <n v="0.08"/>
    <n v="0.05"/>
    <n v="0.05"/>
  </r>
  <r>
    <n v="309"/>
    <x v="308"/>
    <s v="Secretaría de Planeación"/>
    <s v="Línea 4. Barrancabermeja administración moderna, segura y que convive en paz"/>
    <s v="Información estadística"/>
    <x v="16"/>
    <s v="Programa 43. Barrancabermeja un distrito comprometido con el ordenamiento y planificación territorial"/>
    <n v="1750"/>
    <n v="1750"/>
    <n v="1750"/>
    <n v="1750"/>
  </r>
  <r>
    <n v="310"/>
    <x v="309"/>
    <s v="Secretaría de Planeación"/>
    <s v="Línea 4. Barrancabermeja administración moderna, segura y que convive en paz"/>
    <s v="Información estadística"/>
    <x v="16"/>
    <s v="Programa 43. Barrancabermeja un distrito comprometido con el ordenamiento y planificación territorial"/>
    <n v="1000"/>
    <n v="1000"/>
    <n v="1000"/>
    <n v="1000"/>
  </r>
  <r>
    <n v="311"/>
    <x v="310"/>
    <s v="Secretaría de Planeación"/>
    <s v="Línea 4. Barrancabermeja administración moderna, segura y que convive en paz"/>
    <s v="Información estadística"/>
    <x v="16"/>
    <s v="Programa 43. Barrancabermeja un distrito comprometido con el ordenamiento y planificación territorial"/>
    <n v="1"/>
    <n v="2"/>
    <n v="2"/>
    <n v="4"/>
  </r>
  <r>
    <n v="312"/>
    <x v="311"/>
    <s v="Secretaría de Planeación"/>
    <s v="Línea 4. Barrancabermeja administración moderna, segura y que convive en paz"/>
    <s v="Información estadística"/>
    <x v="16"/>
    <s v="Programa 43. Barrancabermeja un distrito comprometido con el ordenamiento y planificación territorial"/>
    <n v="1"/>
    <n v="1"/>
    <n v="1"/>
    <n v="1"/>
  </r>
  <r>
    <n v="313"/>
    <x v="312"/>
    <s v="Secretaría de Planeación"/>
    <s v="Línea 4. Barrancabermeja administración moderna, segura y que convive en paz"/>
    <s v="Información estadística"/>
    <x v="16"/>
    <s v="Programa 43. Barrancabermeja un distrito comprometido con el ordenamiento y planificación territorial"/>
    <n v="0"/>
    <n v="0.05"/>
    <n v="0.15"/>
    <n v="0.1"/>
  </r>
  <r>
    <n v="314"/>
    <x v="313"/>
    <s v="Secretaría de Planeación"/>
    <s v="Línea 4. Barrancabermeja administración moderna, segura y que convive en paz"/>
    <s v="Información estadística"/>
    <x v="16"/>
    <s v="Programa 43. Barrancabermeja un distrito comprometido con el ordenamiento y planificación territorial"/>
    <n v="1000"/>
    <n v="1000"/>
    <n v="1000"/>
    <n v="1000"/>
  </r>
  <r>
    <n v="315"/>
    <x v="314"/>
    <s v="Secretaría de Planeación"/>
    <s v="Línea 4. Barrancabermeja administración moderna, segura y que convive en paz"/>
    <s v="Información estadística"/>
    <x v="16"/>
    <s v="Programa 43. Barrancabermeja un distrito comprometido con el ordenamiento y planificación territorial"/>
    <n v="1"/>
    <n v="1"/>
    <n v="1"/>
    <n v="1"/>
  </r>
  <r>
    <n v="316"/>
    <x v="315"/>
    <s v="Secretaría de Planeación"/>
    <s v="Línea 4. Barrancabermeja administración moderna, segura y que convive en paz"/>
    <s v="Información estadística"/>
    <x v="16"/>
    <s v="Programa 43. Barrancabermeja un distrito comprometido con el ordenamiento y planificación territorial"/>
    <n v="0"/>
    <n v="1"/>
    <n v="0"/>
    <n v="0"/>
  </r>
  <r>
    <n v="317"/>
    <x v="316"/>
    <s v="Secretaría de Planeación"/>
    <s v="Línea 4. Barrancabermeja administración moderna, segura y que convive en paz"/>
    <s v="Información estadística"/>
    <x v="16"/>
    <s v="Programa 43. Barrancabermeja un distrito comprometido con el ordenamiento y planificación territorial"/>
    <n v="1"/>
    <n v="1"/>
    <n v="1"/>
    <n v="1"/>
  </r>
  <r>
    <n v="318"/>
    <x v="317"/>
    <s v="Secretaría de Planeación"/>
    <s v="Línea 4. Barrancabermeja administración moderna, segura y que convive en paz"/>
    <s v="Información estadística"/>
    <x v="16"/>
    <s v="Programa 43. Barrancabermeja un distrito comprometido con el ordenamiento y planificación territorial"/>
    <n v="1"/>
    <n v="1"/>
    <n v="1"/>
    <n v="1"/>
  </r>
  <r>
    <n v="319"/>
    <x v="318"/>
    <s v="Secretaría de Planeación"/>
    <s v="Línea 4. Barrancabermeja administración moderna, segura y que convive en paz"/>
    <s v="Información estadística"/>
    <x v="16"/>
    <s v="Programa 43. Barrancabermeja un distrito comprometido con el ordenamiento y planificación territorial"/>
    <n v="1"/>
    <n v="1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2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X4:X22" firstHeaderRow="1" firstDataRow="1" firstDataCol="1"/>
  <pivotFields count="11">
    <pivotField showAll="0"/>
    <pivotField axis="axisRow" showAll="0">
      <items count="3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t="default"/>
      </items>
    </pivotField>
    <pivotField showAll="0"/>
    <pivotField showAll="0"/>
    <pivotField showAll="0"/>
    <pivotField axis="axisRow" showAll="0">
      <items count="18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t="default"/>
      </items>
    </pivotField>
    <pivotField showAll="0"/>
    <pivotField showAll="0"/>
    <pivotField showAll="0"/>
    <pivotField showAll="0"/>
    <pivotField showAll="0"/>
  </pivotFields>
  <rowFields count="2">
    <field x="5"/>
    <field x="1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7" name="SECRETARIA" displayName="SECRETARIA" ref="A3:AF429" headerRowDxfId="81" dataDxfId="79" totalsRowDxfId="77" headerRowBorderDxfId="80" tableBorderDxfId="78" dataCellStyle="Moneda">
  <autoFilter ref="A3:AF429"/>
  <tableColumns count="32">
    <tableColumn id="2" name="No. IP" totalsRowLabel="Total" dataDxfId="76" totalsRowDxfId="75"/>
    <tableColumn id="1" name="Dependencia" dataDxfId="74" totalsRowDxfId="73">
      <calculatedColumnFormula>IFERROR(VLOOKUP(SECRETARIA[[#This Row],[No. IP]],IP[],3,TRUE),"")</calculatedColumnFormula>
    </tableColumn>
    <tableColumn id="3" name="Línea Estratégica" dataDxfId="72" totalsRowDxfId="71">
      <calculatedColumnFormula>IFERROR(VLOOKUP(SECRETARIA[[#This Row],[No. IP]],IP[],4,TRUE),"")</calculatedColumnFormula>
    </tableColumn>
    <tableColumn id="4" name="Sector " dataDxfId="70" totalsRowDxfId="69">
      <calculatedColumnFormula>IFERROR(VLOOKUP(SECRETARIA[[#This Row],[No. IP]],IP[],6,TRUE),"")</calculatedColumnFormula>
    </tableColumn>
    <tableColumn id="5" name="Programa " dataDxfId="68" totalsRowDxfId="67">
      <calculatedColumnFormula>IFERROR(VLOOKUP(SECRETARIA[[#This Row],[No. IP]],IP[],7,TRUE),"")</calculatedColumnFormula>
    </tableColumn>
    <tableColumn id="6" name="Indicador de Producto" totalsRowFunction="count" dataDxfId="66" totalsRowDxfId="65">
      <calculatedColumnFormula>IFERROR(VLOOKUP(SECRETARIA[[#This Row],[No. IP]],IP[],2,TRUE),"")</calculatedColumnFormula>
    </tableColumn>
    <tableColumn id="7" name="Meta de la vigencia" dataDxfId="64" totalsRowDxfId="63">
      <calculatedColumnFormula>IFERROR(VLOOKUP(SECRETARIA[[#This Row],[No. IP]],IP[],10,TRUE),"")</calculatedColumnFormula>
    </tableColumn>
    <tableColumn id="31" name="Ejecución de la meta" dataDxfId="62" totalsRowDxfId="61"/>
    <tableColumn id="8" name="Proyecto" dataDxfId="60" totalsRowDxfId="59" dataCellStyle="Normal 2 2 2"/>
    <tableColumn id="9" name="Código de proyecto BPIM" dataDxfId="58" totalsRowDxfId="57" dataCellStyle="Normal 2"/>
    <tableColumn id="11" name="Actividades" dataDxfId="56" totalsRowDxfId="55"/>
    <tableColumn id="12" name="Fecha de_x000a_Inicio " dataDxfId="54" totalsRowDxfId="53"/>
    <tableColumn id="13" name="Fecha de Terminación " dataDxfId="52" totalsRowDxfId="51"/>
    <tableColumn id="14" name="% de avance" dataDxfId="50" dataCellStyle="Porcentaje">
      <calculatedColumnFormula>+IFERROR(SECRETARIA[[#This Row],[Total Ejecutado]]/SECRETARIA[[#This Row],[Total]],0)</calculatedColumnFormula>
    </tableColumn>
    <tableColumn id="15" name="Total" totalsRowFunction="sum" dataDxfId="49" dataCellStyle="Moneda [0]">
      <calculatedColumnFormula>+SUM(SECRETARIA[[#This Row],[Recursos propios 2022]:[Cofinanciación Nación
 2022]])</calculatedColumnFormula>
    </tableColumn>
    <tableColumn id="16" name="Total Ejecutado" totalsRowFunction="sum" dataDxfId="48" totalsRowDxfId="47" dataCellStyle="Moneda [0]"/>
    <tableColumn id="17" name="Recursos propios 2022" totalsRowFunction="sum" dataDxfId="46" totalsRowDxfId="45" dataCellStyle="Moneda [0]"/>
    <tableColumn id="18" name="SGP Educación_x000a_ 2022" totalsRowFunction="sum" dataDxfId="44" totalsRowDxfId="43" dataCellStyle="Moneda [0]"/>
    <tableColumn id="19" name=" SGP Salud_x000a_ 2022 " totalsRowFunction="sum" dataDxfId="42" totalsRowDxfId="41" dataCellStyle="Moneda [0]"/>
    <tableColumn id="20" name="SGP APSB_x000a_ 2022" totalsRowFunction="sum" dataDxfId="40" totalsRowDxfId="39" dataCellStyle="Moneda [0]"/>
    <tableColumn id="21" name="SGP Cultura_x000a_ 2022" totalsRowFunction="sum" dataDxfId="38" totalsRowDxfId="37" dataCellStyle="Moneda [0]"/>
    <tableColumn id="22" name="SGP Deporte_x000a_ 2022" totalsRowFunction="sum" dataDxfId="36" totalsRowDxfId="35" dataCellStyle="Moneda [0]"/>
    <tableColumn id="23" name="SGP Libre Inversión_x000a_ 2022" totalsRowFunction="sum" dataDxfId="34" totalsRowDxfId="33" dataCellStyle="Moneda [0]"/>
    <tableColumn id="24" name="SGP Alimentación Escolar_x000a_ 2022" totalsRowFunction="sum" dataDxfId="32" totalsRowDxfId="31" dataCellStyle="Moneda [0]"/>
    <tableColumn id="25" name="SGP Municipios Río Magdalena_x000a_ 2022" totalsRowFunction="sum" dataDxfId="30" totalsRowDxfId="29" dataCellStyle="Moneda [0]"/>
    <tableColumn id="26" name="SGP Primera Infancia_x000a_ 2022" totalsRowFunction="sum" dataDxfId="28" totalsRowDxfId="27" dataCellStyle="Moneda [0]"/>
    <tableColumn id="27" name=" Regalías_x000a_ 2022" totalsRowFunction="sum" dataDxfId="26" totalsRowDxfId="25" dataCellStyle="Moneda [0]"/>
    <tableColumn id="28" name="Cofinanciación Departamento_x000a_ 2022" totalsRowFunction="sum" dataDxfId="24" totalsRowDxfId="23" dataCellStyle="Moneda [0]"/>
    <tableColumn id="29" name="Cofinanciación Nación_x000a_ 2022" totalsRowFunction="sum" dataDxfId="22" totalsRowDxfId="21" dataCellStyle="Moneda [0]"/>
    <tableColumn id="30" name="Crédito_x000a_ 2022" totalsRowFunction="sum" dataDxfId="20" totalsRowDxfId="19" dataCellStyle="Moneda"/>
    <tableColumn id="32" name="Otros_x000a_ 2022" totalsRowFunction="sum" dataDxfId="18" totalsRowDxfId="17" dataCellStyle="Moneda"/>
    <tableColumn id="33" name="Observaciones" totalsRowFunction="count" dataDxfId="16" totalsRowDxfId="15" dataCellStyle="Moned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IP" displayName="IP" ref="A2:K321" totalsRowShown="0" headerRowDxfId="14" dataDxfId="12" headerRowBorderDxfId="13" tableBorderDxfId="11">
  <autoFilter ref="A2:K321"/>
  <tableColumns count="11">
    <tableColumn id="1" name="No" dataDxfId="10"/>
    <tableColumn id="2" name="Indicador de Producto" dataDxfId="9"/>
    <tableColumn id="3" name="Dependencia" dataDxfId="8"/>
    <tableColumn id="4" name="Línea Estratégica" dataDxfId="7"/>
    <tableColumn id="5" name="Sector " dataDxfId="6"/>
    <tableColumn id="11" name="SECTOR CODIGO" dataDxfId="5"/>
    <tableColumn id="6" name="Programa " dataDxfId="4"/>
    <tableColumn id="7" name="Meta Física Esperada 2020" dataDxfId="3"/>
    <tableColumn id="8" name="Meta Física Esperada 20212" dataDxfId="2"/>
    <tableColumn id="9" name="Meta Física Esperada 2022" dataDxfId="1"/>
    <tableColumn id="10" name="Meta Física Esperada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F429"/>
  <sheetViews>
    <sheetView tabSelected="1" topLeftCell="J1" zoomScale="85" zoomScaleNormal="85" workbookViewId="0">
      <pane ySplit="3" topLeftCell="A4" activePane="bottomLeft" state="frozen"/>
      <selection pane="bottomLeft" activeCell="AF7" sqref="AF7"/>
    </sheetView>
  </sheetViews>
  <sheetFormatPr baseColWidth="10" defaultColWidth="11.42578125" defaultRowHeight="15" x14ac:dyDescent="0.25"/>
  <cols>
    <col min="1" max="1" width="6.7109375" style="4" customWidth="1"/>
    <col min="2" max="2" width="18.7109375" style="5" customWidth="1"/>
    <col min="3" max="3" width="19.7109375" customWidth="1"/>
    <col min="4" max="4" width="17.85546875" style="5" customWidth="1"/>
    <col min="5" max="5" width="12" style="4" customWidth="1"/>
    <col min="6" max="6" width="25.28515625" style="5" customWidth="1"/>
    <col min="7" max="7" width="9.28515625" style="5" customWidth="1"/>
    <col min="8" max="8" width="9.140625" style="6" customWidth="1"/>
    <col min="9" max="9" width="31.28515625" style="6" customWidth="1"/>
    <col min="10" max="10" width="15.42578125" style="4" customWidth="1"/>
    <col min="11" max="11" width="34.42578125" style="4" customWidth="1"/>
    <col min="12" max="12" width="11.28515625" style="4" customWidth="1"/>
    <col min="13" max="14" width="11.28515625" style="6" customWidth="1"/>
    <col min="15" max="15" width="22.28515625" style="6" customWidth="1"/>
    <col min="16" max="16" width="22.28515625" style="31" customWidth="1"/>
    <col min="17" max="17" width="19.42578125" style="31" customWidth="1"/>
    <col min="18" max="24" width="18.85546875" style="31" hidden="1" customWidth="1"/>
    <col min="25" max="26" width="28" style="31" hidden="1" customWidth="1"/>
    <col min="27" max="28" width="18.85546875" style="31" hidden="1" customWidth="1"/>
    <col min="29" max="30" width="27.85546875" style="31" hidden="1" customWidth="1"/>
    <col min="31" max="31" width="18.85546875" style="32" customWidth="1"/>
    <col min="32" max="32" width="41.140625" style="4" customWidth="1"/>
    <col min="33" max="33" width="38.7109375" style="4" customWidth="1"/>
    <col min="34" max="16384" width="11.42578125" style="4"/>
  </cols>
  <sheetData>
    <row r="1" spans="1:32" s="1" customFormat="1" ht="76.5" customHeight="1" x14ac:dyDescent="0.25">
      <c r="A1" s="29"/>
      <c r="B1" s="36"/>
      <c r="C1" s="29"/>
      <c r="D1" s="29"/>
      <c r="E1" s="29"/>
      <c r="F1" s="29"/>
      <c r="G1" s="29"/>
      <c r="H1" s="29"/>
      <c r="I1" s="37" t="s">
        <v>16</v>
      </c>
      <c r="J1" s="29"/>
      <c r="K1" s="29"/>
      <c r="L1" s="28"/>
      <c r="M1" s="28"/>
      <c r="N1" s="29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</row>
    <row r="2" spans="1:32" s="2" customFormat="1" ht="30" customHeight="1" x14ac:dyDescent="0.25">
      <c r="A2" s="64" t="s">
        <v>0</v>
      </c>
      <c r="B2" s="65"/>
      <c r="C2" s="66" t="s">
        <v>1</v>
      </c>
      <c r="D2" s="66"/>
      <c r="E2" s="66"/>
      <c r="F2" s="66"/>
      <c r="G2" s="66"/>
      <c r="H2" s="30"/>
      <c r="I2" s="66" t="s">
        <v>2</v>
      </c>
      <c r="J2" s="66"/>
      <c r="K2" s="66" t="s">
        <v>3</v>
      </c>
      <c r="L2" s="66"/>
      <c r="M2" s="66"/>
      <c r="N2" s="66"/>
      <c r="O2" s="67" t="s">
        <v>4</v>
      </c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34" t="s">
        <v>494</v>
      </c>
    </row>
    <row r="3" spans="1:32" s="3" customFormat="1" ht="49.5" customHeight="1" x14ac:dyDescent="0.25">
      <c r="A3" s="41" t="s">
        <v>511</v>
      </c>
      <c r="B3" s="26" t="s">
        <v>5</v>
      </c>
      <c r="C3" s="27" t="s">
        <v>6</v>
      </c>
      <c r="D3" s="27" t="s">
        <v>7</v>
      </c>
      <c r="E3" s="27" t="s">
        <v>8</v>
      </c>
      <c r="F3" s="35" t="s">
        <v>9</v>
      </c>
      <c r="G3" s="35" t="s">
        <v>10</v>
      </c>
      <c r="H3" s="40" t="s">
        <v>493</v>
      </c>
      <c r="I3" s="39" t="s">
        <v>11</v>
      </c>
      <c r="J3" s="40" t="s">
        <v>12</v>
      </c>
      <c r="K3" s="39" t="s">
        <v>13</v>
      </c>
      <c r="L3" s="40" t="s">
        <v>495</v>
      </c>
      <c r="M3" s="40" t="s">
        <v>14</v>
      </c>
      <c r="N3" s="38" t="s">
        <v>496</v>
      </c>
      <c r="O3" s="38" t="s">
        <v>491</v>
      </c>
      <c r="P3" s="45" t="s">
        <v>492</v>
      </c>
      <c r="Q3" s="42" t="s">
        <v>490</v>
      </c>
      <c r="R3" s="42" t="s">
        <v>497</v>
      </c>
      <c r="S3" s="42" t="s">
        <v>508</v>
      </c>
      <c r="T3" s="42" t="s">
        <v>507</v>
      </c>
      <c r="U3" s="42" t="s">
        <v>506</v>
      </c>
      <c r="V3" s="42" t="s">
        <v>505</v>
      </c>
      <c r="W3" s="42" t="s">
        <v>504</v>
      </c>
      <c r="X3" s="42" t="s">
        <v>503</v>
      </c>
      <c r="Y3" s="42" t="s">
        <v>509</v>
      </c>
      <c r="Z3" s="42" t="s">
        <v>499</v>
      </c>
      <c r="AA3" s="42" t="s">
        <v>498</v>
      </c>
      <c r="AB3" s="42" t="s">
        <v>510</v>
      </c>
      <c r="AC3" s="43" t="s">
        <v>500</v>
      </c>
      <c r="AD3" s="40" t="s">
        <v>501</v>
      </c>
      <c r="AE3" s="42" t="s">
        <v>502</v>
      </c>
      <c r="AF3" s="44" t="s">
        <v>494</v>
      </c>
    </row>
    <row r="4" spans="1:32" ht="105" x14ac:dyDescent="0.25">
      <c r="A4" s="46">
        <v>173</v>
      </c>
      <c r="B4" s="57" t="str">
        <f>IFERROR(VLOOKUP(SECRETARIA[[#This Row],[No. IP]],IP[],3,TRUE),"")</f>
        <v>Inspección de Tránsito y Transporte de Barrancabermeja - ITTB y Secretaría de Infraestructura</v>
      </c>
      <c r="C4" s="58" t="str">
        <f>IFERROR(VLOOKUP(SECRETARIA[[#This Row],[No. IP]],IP[],4,TRUE),"")</f>
        <v>Línea 2. Barrancabermeja territorialmente sostenible</v>
      </c>
      <c r="D4" s="58" t="str">
        <f>IFERROR(VLOOKUP(SECRETARIA[[#This Row],[No. IP]],IP[],6,TRUE),"")</f>
        <v>08. TRANSPORTE</v>
      </c>
      <c r="E4" s="58" t="str">
        <f>IFERROR(VLOOKUP(SECRETARIA[[#This Row],[No. IP]],IP[],7,TRUE),"")</f>
        <v xml:space="preserve">Programa 19. Movilidad Sostenible,  activa y segura </v>
      </c>
      <c r="F4" s="58" t="str">
        <f>IFERROR(VLOOKUP(SECRETARIA[[#This Row],[No. IP]],IP[],2,TRUE),"")</f>
        <v>IP 173. Número de estrategias de sensibilización a los actores viales realizadas</v>
      </c>
      <c r="G4" s="59">
        <f>IFERROR(VLOOKUP(SECRETARIA[[#This Row],[No. IP]],IP[],10,TRUE),"")</f>
        <v>3</v>
      </c>
      <c r="H4" s="46">
        <v>3</v>
      </c>
      <c r="I4" s="47" t="s">
        <v>513</v>
      </c>
      <c r="J4" s="48" t="s">
        <v>513</v>
      </c>
      <c r="K4" s="62" t="s">
        <v>522</v>
      </c>
      <c r="L4" s="50">
        <v>44562</v>
      </c>
      <c r="M4" s="50">
        <v>44926</v>
      </c>
      <c r="N4" s="55">
        <f>+IFERROR(SECRETARIA[[#This Row],[Total Ejecutado]]/SECRETARIA[[#This Row],[Total]],0)</f>
        <v>0</v>
      </c>
      <c r="O4" s="56">
        <f>+SUM(SECRETARIA[[#This Row],[Recursos propios 2022]:[Cofinanciación Nación
 2022]])</f>
        <v>0</v>
      </c>
      <c r="P4" s="52">
        <v>0</v>
      </c>
      <c r="Q4" s="52">
        <v>0</v>
      </c>
      <c r="R4" s="52">
        <v>0</v>
      </c>
      <c r="S4" s="52">
        <v>0</v>
      </c>
      <c r="T4" s="52">
        <v>0</v>
      </c>
      <c r="U4" s="52">
        <v>0</v>
      </c>
      <c r="V4" s="52">
        <v>0</v>
      </c>
      <c r="W4" s="52">
        <v>0</v>
      </c>
      <c r="X4" s="52">
        <v>0</v>
      </c>
      <c r="Y4" s="52">
        <v>0</v>
      </c>
      <c r="Z4" s="52">
        <v>0</v>
      </c>
      <c r="AA4" s="52">
        <v>0</v>
      </c>
      <c r="AB4" s="52">
        <v>0</v>
      </c>
      <c r="AC4" s="51">
        <v>0</v>
      </c>
      <c r="AD4" s="53">
        <v>0</v>
      </c>
      <c r="AE4" s="53">
        <v>0</v>
      </c>
      <c r="AF4" s="60" t="s">
        <v>523</v>
      </c>
    </row>
    <row r="5" spans="1:32" ht="69" customHeight="1" x14ac:dyDescent="0.25">
      <c r="A5" s="46">
        <v>174</v>
      </c>
      <c r="B5" s="57" t="str">
        <f>IFERROR(VLOOKUP(SECRETARIA[[#This Row],[No. IP]],IP[],3,TRUE),"")</f>
        <v>Inspección de Tránsito y Transporte de Barrancabermeja - ITTB y Secretaría de Infraestructura</v>
      </c>
      <c r="C5" s="58" t="str">
        <f>IFERROR(VLOOKUP(SECRETARIA[[#This Row],[No. IP]],IP[],4,TRUE),"")</f>
        <v>Línea 2. Barrancabermeja territorialmente sostenible</v>
      </c>
      <c r="D5" s="58" t="str">
        <f>IFERROR(VLOOKUP(SECRETARIA[[#This Row],[No. IP]],IP[],6,TRUE),"")</f>
        <v>08. TRANSPORTE</v>
      </c>
      <c r="E5" s="58" t="str">
        <f>IFERROR(VLOOKUP(SECRETARIA[[#This Row],[No. IP]],IP[],7,TRUE),"")</f>
        <v xml:space="preserve">Programa 19. Movilidad Sostenible,  activa y segura </v>
      </c>
      <c r="F5" s="58" t="str">
        <f>IFERROR(VLOOKUP(SECRETARIA[[#This Row],[No. IP]],IP[],2,TRUE),"")</f>
        <v>IP 174. Número de acciones del Plan local de seguridad vial desarrolladas</v>
      </c>
      <c r="G5" s="59">
        <f>IFERROR(VLOOKUP(SECRETARIA[[#This Row],[No. IP]],IP[],10,TRUE),"")</f>
        <v>1</v>
      </c>
      <c r="H5" s="46">
        <v>1</v>
      </c>
      <c r="I5" s="47" t="s">
        <v>513</v>
      </c>
      <c r="J5" s="48" t="s">
        <v>514</v>
      </c>
      <c r="K5" s="62" t="s">
        <v>520</v>
      </c>
      <c r="L5" s="50">
        <v>44562</v>
      </c>
      <c r="M5" s="50">
        <v>44926</v>
      </c>
      <c r="N5" s="55">
        <f>+IFERROR(SECRETARIA[[#This Row],[Total Ejecutado]]/SECRETARIA[[#This Row],[Total]],0)</f>
        <v>0</v>
      </c>
      <c r="O5" s="56">
        <f>+SUM(SECRETARIA[[#This Row],[Recursos propios 2022]:[Cofinanciación Nación
 2022]])</f>
        <v>0</v>
      </c>
      <c r="P5" s="52">
        <v>0</v>
      </c>
      <c r="Q5" s="52"/>
      <c r="R5" s="52">
        <v>0</v>
      </c>
      <c r="S5" s="52">
        <v>0</v>
      </c>
      <c r="T5" s="52">
        <v>0</v>
      </c>
      <c r="U5" s="52">
        <v>0</v>
      </c>
      <c r="V5" s="52">
        <v>0</v>
      </c>
      <c r="W5" s="52">
        <v>0</v>
      </c>
      <c r="X5" s="52">
        <v>0</v>
      </c>
      <c r="Y5" s="52">
        <v>0</v>
      </c>
      <c r="Z5" s="52">
        <v>0</v>
      </c>
      <c r="AA5" s="52">
        <v>0</v>
      </c>
      <c r="AB5" s="52">
        <v>0</v>
      </c>
      <c r="AC5" s="51">
        <v>0</v>
      </c>
      <c r="AD5" s="53">
        <v>0</v>
      </c>
      <c r="AE5" s="53">
        <v>0</v>
      </c>
      <c r="AF5" s="60" t="s">
        <v>515</v>
      </c>
    </row>
    <row r="6" spans="1:32" ht="75" x14ac:dyDescent="0.25">
      <c r="A6" s="46">
        <v>180</v>
      </c>
      <c r="B6" s="57" t="str">
        <f>IFERROR(VLOOKUP(SECRETARIA[[#This Row],[No. IP]],IP[],3,TRUE),"")</f>
        <v>Inspección de Tránsito y Transporte de Barrancabermeja - ITTB</v>
      </c>
      <c r="C6" s="58" t="str">
        <f>IFERROR(VLOOKUP(SECRETARIA[[#This Row],[No. IP]],IP[],4,TRUE),"")</f>
        <v>Línea 2. Barrancabermeja territorialmente sostenible</v>
      </c>
      <c r="D6" s="58" t="str">
        <f>IFERROR(VLOOKUP(SECRETARIA[[#This Row],[No. IP]],IP[],6,TRUE),"")</f>
        <v>08. TRANSPORTE</v>
      </c>
      <c r="E6" s="58" t="str">
        <f>IFERROR(VLOOKUP(SECRETARIA[[#This Row],[No. IP]],IP[],7,TRUE),"")</f>
        <v xml:space="preserve">Programa 19. Movilidad Sostenible,  activa y segura </v>
      </c>
      <c r="F6" s="58" t="str">
        <f>IFERROR(VLOOKUP(SECRETARIA[[#This Row],[No. IP]],IP[],2,TRUE),"")</f>
        <v>IP 180. Número de acciones de fortalecimiento institucional ejecutadas</v>
      </c>
      <c r="G6" s="59">
        <f>IFERROR(VLOOKUP(SECRETARIA[[#This Row],[No. IP]],IP[],10,TRUE),"")</f>
        <v>1</v>
      </c>
      <c r="H6" s="46">
        <v>1</v>
      </c>
      <c r="I6" s="61" t="s">
        <v>516</v>
      </c>
      <c r="J6" s="63">
        <v>2022680810014</v>
      </c>
      <c r="K6" s="62" t="s">
        <v>517</v>
      </c>
      <c r="L6" s="50">
        <v>44578</v>
      </c>
      <c r="M6" s="50">
        <v>44881</v>
      </c>
      <c r="N6" s="55">
        <f>+IFERROR(SECRETARIA[[#This Row],[Total Ejecutado]]/SECRETARIA[[#This Row],[Total]],0)</f>
        <v>0</v>
      </c>
      <c r="O6" s="56">
        <f>+SUM(SECRETARIA[[#This Row],[Recursos propios 2022]:[Cofinanciación Nación
 2022]])</f>
        <v>0</v>
      </c>
      <c r="P6" s="52">
        <v>0</v>
      </c>
      <c r="Q6" s="52"/>
      <c r="R6" s="52">
        <v>0</v>
      </c>
      <c r="S6" s="52">
        <v>0</v>
      </c>
      <c r="T6" s="52">
        <v>0</v>
      </c>
      <c r="U6" s="52">
        <v>0</v>
      </c>
      <c r="V6" s="52">
        <v>0</v>
      </c>
      <c r="W6" s="52">
        <v>0</v>
      </c>
      <c r="X6" s="52">
        <v>0</v>
      </c>
      <c r="Y6" s="52">
        <v>0</v>
      </c>
      <c r="Z6" s="52">
        <v>0</v>
      </c>
      <c r="AA6" s="52">
        <v>0</v>
      </c>
      <c r="AB6" s="52">
        <v>0</v>
      </c>
      <c r="AC6" s="51">
        <v>0</v>
      </c>
      <c r="AD6" s="53">
        <v>0</v>
      </c>
      <c r="AE6" s="53">
        <v>0</v>
      </c>
      <c r="AF6" s="60" t="s">
        <v>521</v>
      </c>
    </row>
    <row r="7" spans="1:32" ht="75" x14ac:dyDescent="0.25">
      <c r="A7" s="46">
        <v>180</v>
      </c>
      <c r="B7" s="57" t="str">
        <f>IFERROR(VLOOKUP(SECRETARIA[[#This Row],[No. IP]],IP[],3,TRUE),"")</f>
        <v>Inspección de Tránsito y Transporte de Barrancabermeja - ITTB</v>
      </c>
      <c r="C7" s="58" t="str">
        <f>IFERROR(VLOOKUP(SECRETARIA[[#This Row],[No. IP]],IP[],4,TRUE),"")</f>
        <v>Línea 2. Barrancabermeja territorialmente sostenible</v>
      </c>
      <c r="D7" s="58" t="str">
        <f>IFERROR(VLOOKUP(SECRETARIA[[#This Row],[No. IP]],IP[],6,TRUE),"")</f>
        <v>08. TRANSPORTE</v>
      </c>
      <c r="E7" s="58" t="str">
        <f>IFERROR(VLOOKUP(SECRETARIA[[#This Row],[No. IP]],IP[],7,TRUE),"")</f>
        <v xml:space="preserve">Programa 19. Movilidad Sostenible,  activa y segura </v>
      </c>
      <c r="F7" s="58" t="str">
        <f>IFERROR(VLOOKUP(SECRETARIA[[#This Row],[No. IP]],IP[],2,TRUE),"")</f>
        <v>IP 180. Número de acciones de fortalecimiento institucional ejecutadas</v>
      </c>
      <c r="G7" s="59">
        <f>IFERROR(VLOOKUP(SECRETARIA[[#This Row],[No. IP]],IP[],10,TRUE),"")</f>
        <v>1</v>
      </c>
      <c r="H7" s="46">
        <v>0</v>
      </c>
      <c r="I7" s="61" t="s">
        <v>516</v>
      </c>
      <c r="J7" s="63">
        <v>2022680810014</v>
      </c>
      <c r="K7" s="62" t="s">
        <v>518</v>
      </c>
      <c r="L7" s="50">
        <v>44578</v>
      </c>
      <c r="M7" s="50">
        <v>44881</v>
      </c>
      <c r="N7" s="55">
        <f>+IFERROR(SECRETARIA[[#This Row],[Total Ejecutado]]/SECRETARIA[[#This Row],[Total]],0)</f>
        <v>0</v>
      </c>
      <c r="O7" s="56">
        <f>+SUM(SECRETARIA[[#This Row],[Recursos propios 2022]:[Cofinanciación Nación
 2022]])</f>
        <v>0</v>
      </c>
      <c r="P7" s="52">
        <v>0</v>
      </c>
      <c r="Q7" s="52"/>
      <c r="R7" s="52">
        <v>0</v>
      </c>
      <c r="S7" s="52">
        <v>0</v>
      </c>
      <c r="T7" s="52">
        <v>0</v>
      </c>
      <c r="U7" s="52">
        <v>0</v>
      </c>
      <c r="V7" s="52">
        <v>0</v>
      </c>
      <c r="W7" s="52">
        <v>0</v>
      </c>
      <c r="X7" s="52">
        <v>0</v>
      </c>
      <c r="Y7" s="52">
        <v>0</v>
      </c>
      <c r="Z7" s="52">
        <v>0</v>
      </c>
      <c r="AA7" s="52">
        <v>0</v>
      </c>
      <c r="AB7" s="52">
        <v>0</v>
      </c>
      <c r="AC7" s="51">
        <v>0</v>
      </c>
      <c r="AD7" s="53">
        <v>0</v>
      </c>
      <c r="AE7" s="53">
        <v>0</v>
      </c>
      <c r="AF7" s="60" t="s">
        <v>519</v>
      </c>
    </row>
    <row r="8" spans="1:32" x14ac:dyDescent="0.25">
      <c r="A8" s="46" t="s">
        <v>512</v>
      </c>
      <c r="B8" s="57" t="str">
        <f>IFERROR(VLOOKUP(SECRETARIA[[#This Row],[No. IP]],IP[],3,TRUE),"")</f>
        <v/>
      </c>
      <c r="C8" s="58" t="str">
        <f>IFERROR(VLOOKUP(SECRETARIA[[#This Row],[No. IP]],IP[],4,TRUE),"")</f>
        <v/>
      </c>
      <c r="D8" s="58" t="str">
        <f>IFERROR(VLOOKUP(SECRETARIA[[#This Row],[No. IP]],IP[],6,TRUE),"")</f>
        <v/>
      </c>
      <c r="E8" s="58" t="str">
        <f>IFERROR(VLOOKUP(SECRETARIA[[#This Row],[No. IP]],IP[],7,TRUE),"")</f>
        <v/>
      </c>
      <c r="F8" s="58" t="str">
        <f>IFERROR(VLOOKUP(SECRETARIA[[#This Row],[No. IP]],IP[],2,TRUE),"")</f>
        <v/>
      </c>
      <c r="G8" s="59" t="str">
        <f>IFERROR(VLOOKUP(SECRETARIA[[#This Row],[No. IP]],IP[],10,TRUE),"")</f>
        <v/>
      </c>
      <c r="H8" s="46"/>
      <c r="I8" s="47"/>
      <c r="J8" s="48"/>
      <c r="K8" s="49"/>
      <c r="L8" s="50"/>
      <c r="M8" s="50"/>
      <c r="N8" s="55">
        <f>+IFERROR(SECRETARIA[[#This Row],[Total Ejecutado]]/SECRETARIA[[#This Row],[Total]],0)</f>
        <v>0</v>
      </c>
      <c r="O8" s="56">
        <f>+SUM(SECRETARIA[[#This Row],[Recursos propios 2022]:[Cofinanciación Nación
 2022]])</f>
        <v>0</v>
      </c>
      <c r="P8" s="52">
        <v>0</v>
      </c>
      <c r="Q8" s="52"/>
      <c r="R8" s="52">
        <v>0</v>
      </c>
      <c r="S8" s="52">
        <v>0</v>
      </c>
      <c r="T8" s="52">
        <v>0</v>
      </c>
      <c r="U8" s="52">
        <v>0</v>
      </c>
      <c r="V8" s="52">
        <v>0</v>
      </c>
      <c r="W8" s="52">
        <v>0</v>
      </c>
      <c r="X8" s="52">
        <v>0</v>
      </c>
      <c r="Y8" s="52">
        <v>0</v>
      </c>
      <c r="Z8" s="52">
        <v>0</v>
      </c>
      <c r="AA8" s="52">
        <v>0</v>
      </c>
      <c r="AB8" s="52">
        <v>0</v>
      </c>
      <c r="AC8" s="51">
        <v>0</v>
      </c>
      <c r="AD8" s="53">
        <v>0</v>
      </c>
      <c r="AE8" s="53">
        <v>0</v>
      </c>
      <c r="AF8" s="54"/>
    </row>
    <row r="9" spans="1:32" x14ac:dyDescent="0.25">
      <c r="A9" s="46" t="s">
        <v>512</v>
      </c>
      <c r="B9" s="57" t="str">
        <f>IFERROR(VLOOKUP(SECRETARIA[[#This Row],[No. IP]],IP[],3,TRUE),"")</f>
        <v/>
      </c>
      <c r="C9" s="58" t="str">
        <f>IFERROR(VLOOKUP(SECRETARIA[[#This Row],[No. IP]],IP[],4,TRUE),"")</f>
        <v/>
      </c>
      <c r="D9" s="58" t="str">
        <f>IFERROR(VLOOKUP(SECRETARIA[[#This Row],[No. IP]],IP[],6,TRUE),"")</f>
        <v/>
      </c>
      <c r="E9" s="58" t="str">
        <f>IFERROR(VLOOKUP(SECRETARIA[[#This Row],[No. IP]],IP[],7,TRUE),"")</f>
        <v/>
      </c>
      <c r="F9" s="58" t="str">
        <f>IFERROR(VLOOKUP(SECRETARIA[[#This Row],[No. IP]],IP[],2,TRUE),"")</f>
        <v/>
      </c>
      <c r="G9" s="59" t="str">
        <f>IFERROR(VLOOKUP(SECRETARIA[[#This Row],[No. IP]],IP[],10,TRUE),"")</f>
        <v/>
      </c>
      <c r="H9" s="46"/>
      <c r="I9" s="47"/>
      <c r="J9" s="48"/>
      <c r="K9" s="49"/>
      <c r="L9" s="50"/>
      <c r="M9" s="50"/>
      <c r="N9" s="55">
        <f>+IFERROR(SECRETARIA[[#This Row],[Total Ejecutado]]/SECRETARIA[[#This Row],[Total]],0)</f>
        <v>0</v>
      </c>
      <c r="O9" s="56">
        <f>+SUM(SECRETARIA[[#This Row],[Recursos propios 2022]:[Cofinanciación Nación
 2022]])</f>
        <v>0</v>
      </c>
      <c r="P9" s="52">
        <v>0</v>
      </c>
      <c r="Q9" s="52"/>
      <c r="R9" s="52">
        <v>0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52">
        <v>0</v>
      </c>
      <c r="Y9" s="52">
        <v>0</v>
      </c>
      <c r="Z9" s="52">
        <v>0</v>
      </c>
      <c r="AA9" s="52">
        <v>0</v>
      </c>
      <c r="AB9" s="52">
        <v>0</v>
      </c>
      <c r="AC9" s="51">
        <v>0</v>
      </c>
      <c r="AD9" s="53">
        <v>0</v>
      </c>
      <c r="AE9" s="53">
        <v>0</v>
      </c>
      <c r="AF9" s="54"/>
    </row>
    <row r="10" spans="1:32" x14ac:dyDescent="0.25">
      <c r="A10" s="46" t="s">
        <v>512</v>
      </c>
      <c r="B10" s="57" t="str">
        <f>IFERROR(VLOOKUP(SECRETARIA[[#This Row],[No. IP]],IP[],3,TRUE),"")</f>
        <v/>
      </c>
      <c r="C10" s="58" t="str">
        <f>IFERROR(VLOOKUP(SECRETARIA[[#This Row],[No. IP]],IP[],4,TRUE),"")</f>
        <v/>
      </c>
      <c r="D10" s="58" t="str">
        <f>IFERROR(VLOOKUP(SECRETARIA[[#This Row],[No. IP]],IP[],6,TRUE),"")</f>
        <v/>
      </c>
      <c r="E10" s="58" t="str">
        <f>IFERROR(VLOOKUP(SECRETARIA[[#This Row],[No. IP]],IP[],7,TRUE),"")</f>
        <v/>
      </c>
      <c r="F10" s="58" t="str">
        <f>IFERROR(VLOOKUP(SECRETARIA[[#This Row],[No. IP]],IP[],2,TRUE),"")</f>
        <v/>
      </c>
      <c r="G10" s="59" t="str">
        <f>IFERROR(VLOOKUP(SECRETARIA[[#This Row],[No. IP]],IP[],10,TRUE),"")</f>
        <v/>
      </c>
      <c r="H10" s="46"/>
      <c r="I10" s="47"/>
      <c r="J10" s="48"/>
      <c r="K10" s="49"/>
      <c r="L10" s="50"/>
      <c r="M10" s="50"/>
      <c r="N10" s="55">
        <f>+IFERROR(SECRETARIA[[#This Row],[Total Ejecutado]]/SECRETARIA[[#This Row],[Total]],0)</f>
        <v>0</v>
      </c>
      <c r="O10" s="56">
        <f>+SUM(SECRETARIA[[#This Row],[Recursos propios 2022]:[Cofinanciación Nación
 2022]])</f>
        <v>0</v>
      </c>
      <c r="P10" s="52">
        <v>0</v>
      </c>
      <c r="Q10" s="52"/>
      <c r="R10" s="52">
        <v>0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52">
        <v>0</v>
      </c>
      <c r="Y10" s="52">
        <v>0</v>
      </c>
      <c r="Z10" s="52">
        <v>0</v>
      </c>
      <c r="AA10" s="52">
        <v>0</v>
      </c>
      <c r="AB10" s="52">
        <v>0</v>
      </c>
      <c r="AC10" s="51">
        <v>0</v>
      </c>
      <c r="AD10" s="53">
        <v>0</v>
      </c>
      <c r="AE10" s="53">
        <v>0</v>
      </c>
      <c r="AF10" s="54"/>
    </row>
    <row r="11" spans="1:32" x14ac:dyDescent="0.25">
      <c r="A11" s="46"/>
      <c r="B11" s="57" t="str">
        <f>IFERROR(VLOOKUP(SECRETARIA[[#This Row],[No. IP]],IP[],3,TRUE),"")</f>
        <v/>
      </c>
      <c r="C11" s="58" t="str">
        <f>IFERROR(VLOOKUP(SECRETARIA[[#This Row],[No. IP]],IP[],4,TRUE),"")</f>
        <v/>
      </c>
      <c r="D11" s="58" t="str">
        <f>IFERROR(VLOOKUP(SECRETARIA[[#This Row],[No. IP]],IP[],6,TRUE),"")</f>
        <v/>
      </c>
      <c r="E11" s="58" t="str">
        <f>IFERROR(VLOOKUP(SECRETARIA[[#This Row],[No. IP]],IP[],7,TRUE),"")</f>
        <v/>
      </c>
      <c r="F11" s="58" t="str">
        <f>IFERROR(VLOOKUP(SECRETARIA[[#This Row],[No. IP]],IP[],2,TRUE),"")</f>
        <v/>
      </c>
      <c r="G11" s="59" t="str">
        <f>IFERROR(VLOOKUP(SECRETARIA[[#This Row],[No. IP]],IP[],10,TRUE),"")</f>
        <v/>
      </c>
      <c r="H11" s="46"/>
      <c r="I11" s="61"/>
      <c r="J11" s="48"/>
      <c r="K11" s="62"/>
      <c r="L11" s="50"/>
      <c r="M11" s="50"/>
      <c r="N11" s="55">
        <f>+IFERROR(SECRETARIA[[#This Row],[Total Ejecutado]]/SECRETARIA[[#This Row],[Total]],0)</f>
        <v>0</v>
      </c>
      <c r="O11" s="56">
        <f>+SUM(SECRETARIA[[#This Row],[Recursos propios 2022]:[Cofinanciación Nación
 2022]])</f>
        <v>0</v>
      </c>
      <c r="P11" s="52">
        <v>0</v>
      </c>
      <c r="Q11" s="52"/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  <c r="Y11" s="52">
        <v>0</v>
      </c>
      <c r="Z11" s="52">
        <v>0</v>
      </c>
      <c r="AA11" s="52">
        <v>0</v>
      </c>
      <c r="AB11" s="52">
        <v>0</v>
      </c>
      <c r="AC11" s="51">
        <v>0</v>
      </c>
      <c r="AD11" s="53">
        <v>0</v>
      </c>
      <c r="AE11" s="53">
        <v>0</v>
      </c>
      <c r="AF11" s="60"/>
    </row>
    <row r="12" spans="1:32" x14ac:dyDescent="0.25">
      <c r="A12" s="46" t="s">
        <v>512</v>
      </c>
      <c r="B12" s="57" t="str">
        <f>IFERROR(VLOOKUP(SECRETARIA[[#This Row],[No. IP]],IP[],3,TRUE),"")</f>
        <v/>
      </c>
      <c r="C12" s="58" t="str">
        <f>IFERROR(VLOOKUP(SECRETARIA[[#This Row],[No. IP]],IP[],4,TRUE),"")</f>
        <v/>
      </c>
      <c r="D12" s="58" t="str">
        <f>IFERROR(VLOOKUP(SECRETARIA[[#This Row],[No. IP]],IP[],6,TRUE),"")</f>
        <v/>
      </c>
      <c r="E12" s="58" t="str">
        <f>IFERROR(VLOOKUP(SECRETARIA[[#This Row],[No. IP]],IP[],7,TRUE),"")</f>
        <v/>
      </c>
      <c r="F12" s="58" t="str">
        <f>IFERROR(VLOOKUP(SECRETARIA[[#This Row],[No. IP]],IP[],2,TRUE),"")</f>
        <v/>
      </c>
      <c r="G12" s="59" t="str">
        <f>IFERROR(VLOOKUP(SECRETARIA[[#This Row],[No. IP]],IP[],10,TRUE),"")</f>
        <v/>
      </c>
      <c r="H12" s="46"/>
      <c r="I12" s="61"/>
      <c r="J12" s="48"/>
      <c r="K12" s="62"/>
      <c r="L12" s="50"/>
      <c r="M12" s="50"/>
      <c r="N12" s="55">
        <f>+IFERROR(SECRETARIA[[#This Row],[Total Ejecutado]]/SECRETARIA[[#This Row],[Total]],0)</f>
        <v>0</v>
      </c>
      <c r="O12" s="56">
        <f>+SUM(SECRETARIA[[#This Row],[Recursos propios 2022]:[Cofinanciación Nación
 2022]])</f>
        <v>0</v>
      </c>
      <c r="P12" s="52">
        <v>0</v>
      </c>
      <c r="Q12" s="52"/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2">
        <v>0</v>
      </c>
      <c r="X12" s="52">
        <v>0</v>
      </c>
      <c r="Y12" s="52">
        <v>0</v>
      </c>
      <c r="Z12" s="52">
        <v>0</v>
      </c>
      <c r="AA12" s="52">
        <v>0</v>
      </c>
      <c r="AB12" s="52">
        <v>0</v>
      </c>
      <c r="AC12" s="51">
        <v>0</v>
      </c>
      <c r="AD12" s="53">
        <v>0</v>
      </c>
      <c r="AE12" s="53">
        <v>0</v>
      </c>
      <c r="AF12" s="60"/>
    </row>
    <row r="13" spans="1:32" x14ac:dyDescent="0.25">
      <c r="A13" s="46" t="s">
        <v>512</v>
      </c>
      <c r="B13" s="57" t="str">
        <f>IFERROR(VLOOKUP(SECRETARIA[[#This Row],[No. IP]],IP[],3,TRUE),"")</f>
        <v/>
      </c>
      <c r="C13" s="58" t="str">
        <f>IFERROR(VLOOKUP(SECRETARIA[[#This Row],[No. IP]],IP[],4,TRUE),"")</f>
        <v/>
      </c>
      <c r="D13" s="58" t="str">
        <f>IFERROR(VLOOKUP(SECRETARIA[[#This Row],[No. IP]],IP[],6,TRUE),"")</f>
        <v/>
      </c>
      <c r="E13" s="58" t="str">
        <f>IFERROR(VLOOKUP(SECRETARIA[[#This Row],[No. IP]],IP[],7,TRUE),"")</f>
        <v/>
      </c>
      <c r="F13" s="58" t="str">
        <f>IFERROR(VLOOKUP(SECRETARIA[[#This Row],[No. IP]],IP[],2,TRUE),"")</f>
        <v/>
      </c>
      <c r="G13" s="59" t="str">
        <f>IFERROR(VLOOKUP(SECRETARIA[[#This Row],[No. IP]],IP[],10,TRUE),"")</f>
        <v/>
      </c>
      <c r="H13" s="46"/>
      <c r="I13" s="47"/>
      <c r="J13" s="48"/>
      <c r="K13" s="49"/>
      <c r="L13" s="50"/>
      <c r="M13" s="50"/>
      <c r="N13" s="55">
        <f>+IFERROR(SECRETARIA[[#This Row],[Total Ejecutado]]/SECRETARIA[[#This Row],[Total]],0)</f>
        <v>0</v>
      </c>
      <c r="O13" s="56">
        <f>+SUM(SECRETARIA[[#This Row],[Recursos propios 2022]:[Cofinanciación Nación
 2022]])</f>
        <v>0</v>
      </c>
      <c r="P13" s="52">
        <v>0</v>
      </c>
      <c r="Q13" s="52"/>
      <c r="R13" s="52">
        <v>0</v>
      </c>
      <c r="S13" s="52">
        <v>0</v>
      </c>
      <c r="T13" s="52">
        <v>0</v>
      </c>
      <c r="U13" s="52">
        <v>0</v>
      </c>
      <c r="V13" s="52">
        <v>0</v>
      </c>
      <c r="W13" s="52">
        <v>0</v>
      </c>
      <c r="X13" s="52">
        <v>0</v>
      </c>
      <c r="Y13" s="52">
        <v>0</v>
      </c>
      <c r="Z13" s="52">
        <v>0</v>
      </c>
      <c r="AA13" s="52">
        <v>0</v>
      </c>
      <c r="AB13" s="52">
        <v>0</v>
      </c>
      <c r="AC13" s="51">
        <v>0</v>
      </c>
      <c r="AD13" s="53">
        <v>0</v>
      </c>
      <c r="AE13" s="53">
        <v>0</v>
      </c>
      <c r="AF13" s="54"/>
    </row>
    <row r="14" spans="1:32" x14ac:dyDescent="0.25">
      <c r="A14" s="46" t="s">
        <v>512</v>
      </c>
      <c r="B14" s="57" t="str">
        <f>IFERROR(VLOOKUP(SECRETARIA[[#This Row],[No. IP]],IP[],3,TRUE),"")</f>
        <v/>
      </c>
      <c r="C14" s="58" t="str">
        <f>IFERROR(VLOOKUP(SECRETARIA[[#This Row],[No. IP]],IP[],4,TRUE),"")</f>
        <v/>
      </c>
      <c r="D14" s="58" t="str">
        <f>IFERROR(VLOOKUP(SECRETARIA[[#This Row],[No. IP]],IP[],6,TRUE),"")</f>
        <v/>
      </c>
      <c r="E14" s="58" t="str">
        <f>IFERROR(VLOOKUP(SECRETARIA[[#This Row],[No. IP]],IP[],7,TRUE),"")</f>
        <v/>
      </c>
      <c r="F14" s="58" t="str">
        <f>IFERROR(VLOOKUP(SECRETARIA[[#This Row],[No. IP]],IP[],2,TRUE),"")</f>
        <v/>
      </c>
      <c r="G14" s="59" t="str">
        <f>IFERROR(VLOOKUP(SECRETARIA[[#This Row],[No. IP]],IP[],10,TRUE),"")</f>
        <v/>
      </c>
      <c r="H14" s="46"/>
      <c r="I14" s="47"/>
      <c r="J14" s="48"/>
      <c r="K14" s="49"/>
      <c r="L14" s="50"/>
      <c r="M14" s="50"/>
      <c r="N14" s="55">
        <f>+IFERROR(SECRETARIA[[#This Row],[Total Ejecutado]]/SECRETARIA[[#This Row],[Total]],0)</f>
        <v>0</v>
      </c>
      <c r="O14" s="56">
        <f>+SUM(SECRETARIA[[#This Row],[Recursos propios 2022]:[Cofinanciación Nación
 2022]])</f>
        <v>0</v>
      </c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1"/>
      <c r="AD14" s="53"/>
      <c r="AE14" s="53"/>
      <c r="AF14" s="54"/>
    </row>
    <row r="15" spans="1:32" x14ac:dyDescent="0.25">
      <c r="A15" s="46"/>
      <c r="B15" s="57" t="str">
        <f>IFERROR(VLOOKUP(SECRETARIA[[#This Row],[No. IP]],IP[],3,TRUE),"")</f>
        <v/>
      </c>
      <c r="C15" s="58" t="str">
        <f>IFERROR(VLOOKUP(SECRETARIA[[#This Row],[No. IP]],IP[],4,TRUE),"")</f>
        <v/>
      </c>
      <c r="D15" s="58" t="str">
        <f>IFERROR(VLOOKUP(SECRETARIA[[#This Row],[No. IP]],IP[],6,TRUE),"")</f>
        <v/>
      </c>
      <c r="E15" s="58" t="str">
        <f>IFERROR(VLOOKUP(SECRETARIA[[#This Row],[No. IP]],IP[],7,TRUE),"")</f>
        <v/>
      </c>
      <c r="F15" s="58" t="str">
        <f>IFERROR(VLOOKUP(SECRETARIA[[#This Row],[No. IP]],IP[],2,TRUE),"")</f>
        <v/>
      </c>
      <c r="G15" s="59" t="str">
        <f>IFERROR(VLOOKUP(SECRETARIA[[#This Row],[No. IP]],IP[],10,TRUE),"")</f>
        <v/>
      </c>
      <c r="H15" s="46"/>
      <c r="I15" s="47"/>
      <c r="J15" s="48"/>
      <c r="K15" s="49"/>
      <c r="L15" s="50"/>
      <c r="M15" s="50"/>
      <c r="N15" s="55">
        <f>+IFERROR(SECRETARIA[[#This Row],[Total Ejecutado]]/SECRETARIA[[#This Row],[Total]],0)</f>
        <v>0</v>
      </c>
      <c r="O15" s="56">
        <f>+SUM(SECRETARIA[[#This Row],[Recursos propios 2022]:[Cofinanciación Nación
 2022]])</f>
        <v>0</v>
      </c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1"/>
      <c r="AD15" s="53"/>
      <c r="AE15" s="53"/>
      <c r="AF15" s="54"/>
    </row>
    <row r="16" spans="1:32" x14ac:dyDescent="0.25">
      <c r="A16" s="46"/>
      <c r="B16" s="57" t="str">
        <f>IFERROR(VLOOKUP(SECRETARIA[[#This Row],[No. IP]],IP[],3,TRUE),"")</f>
        <v/>
      </c>
      <c r="C16" s="58" t="str">
        <f>IFERROR(VLOOKUP(SECRETARIA[[#This Row],[No. IP]],IP[],4,TRUE),"")</f>
        <v/>
      </c>
      <c r="D16" s="58" t="str">
        <f>IFERROR(VLOOKUP(SECRETARIA[[#This Row],[No. IP]],IP[],6,TRUE),"")</f>
        <v/>
      </c>
      <c r="E16" s="58" t="str">
        <f>IFERROR(VLOOKUP(SECRETARIA[[#This Row],[No. IP]],IP[],7,TRUE),"")</f>
        <v/>
      </c>
      <c r="F16" s="58" t="str">
        <f>IFERROR(VLOOKUP(SECRETARIA[[#This Row],[No. IP]],IP[],2,TRUE),"")</f>
        <v/>
      </c>
      <c r="G16" s="59" t="str">
        <f>IFERROR(VLOOKUP(SECRETARIA[[#This Row],[No. IP]],IP[],10,TRUE),"")</f>
        <v/>
      </c>
      <c r="H16" s="46"/>
      <c r="I16" s="47"/>
      <c r="J16" s="48"/>
      <c r="K16" s="49"/>
      <c r="L16" s="50"/>
      <c r="M16" s="50"/>
      <c r="N16" s="55">
        <f>+IFERROR(SECRETARIA[[#This Row],[Total Ejecutado]]/SECRETARIA[[#This Row],[Total]],0)</f>
        <v>0</v>
      </c>
      <c r="O16" s="56">
        <f>+SUM(SECRETARIA[[#This Row],[Recursos propios 2022]:[Cofinanciación Nación
 2022]])</f>
        <v>0</v>
      </c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1"/>
      <c r="AD16" s="53"/>
      <c r="AE16" s="53"/>
      <c r="AF16" s="54"/>
    </row>
    <row r="17" spans="1:32" x14ac:dyDescent="0.25">
      <c r="A17" s="46"/>
      <c r="B17" s="57" t="str">
        <f>IFERROR(VLOOKUP(SECRETARIA[[#This Row],[No. IP]],IP[],3,TRUE),"")</f>
        <v/>
      </c>
      <c r="C17" s="58" t="str">
        <f>IFERROR(VLOOKUP(SECRETARIA[[#This Row],[No. IP]],IP[],4,TRUE),"")</f>
        <v/>
      </c>
      <c r="D17" s="58" t="str">
        <f>IFERROR(VLOOKUP(SECRETARIA[[#This Row],[No. IP]],IP[],6,TRUE),"")</f>
        <v/>
      </c>
      <c r="E17" s="58" t="str">
        <f>IFERROR(VLOOKUP(SECRETARIA[[#This Row],[No. IP]],IP[],7,TRUE),"")</f>
        <v/>
      </c>
      <c r="F17" s="58" t="str">
        <f>IFERROR(VLOOKUP(SECRETARIA[[#This Row],[No. IP]],IP[],2,TRUE),"")</f>
        <v/>
      </c>
      <c r="G17" s="59" t="str">
        <f>IFERROR(VLOOKUP(SECRETARIA[[#This Row],[No. IP]],IP[],10,TRUE),"")</f>
        <v/>
      </c>
      <c r="H17" s="46"/>
      <c r="I17" s="47"/>
      <c r="J17" s="48"/>
      <c r="K17" s="49"/>
      <c r="L17" s="50"/>
      <c r="M17" s="50"/>
      <c r="N17" s="55">
        <f>+IFERROR(SECRETARIA[[#This Row],[Total Ejecutado]]/SECRETARIA[[#This Row],[Total]],0)</f>
        <v>0</v>
      </c>
      <c r="O17" s="56">
        <f>+SUM(SECRETARIA[[#This Row],[Recursos propios 2022]:[Cofinanciación Nación
 2022]])</f>
        <v>0</v>
      </c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1"/>
      <c r="AD17" s="53"/>
      <c r="AE17" s="53"/>
      <c r="AF17" s="54"/>
    </row>
    <row r="18" spans="1:32" x14ac:dyDescent="0.25">
      <c r="A18" s="46"/>
      <c r="B18" s="57" t="str">
        <f>IFERROR(VLOOKUP(SECRETARIA[[#This Row],[No. IP]],IP[],3,TRUE),"")</f>
        <v/>
      </c>
      <c r="C18" s="58" t="str">
        <f>IFERROR(VLOOKUP(SECRETARIA[[#This Row],[No. IP]],IP[],4,TRUE),"")</f>
        <v/>
      </c>
      <c r="D18" s="58" t="str">
        <f>IFERROR(VLOOKUP(SECRETARIA[[#This Row],[No. IP]],IP[],6,TRUE),"")</f>
        <v/>
      </c>
      <c r="E18" s="58" t="str">
        <f>IFERROR(VLOOKUP(SECRETARIA[[#This Row],[No. IP]],IP[],7,TRUE),"")</f>
        <v/>
      </c>
      <c r="F18" s="58" t="str">
        <f>IFERROR(VLOOKUP(SECRETARIA[[#This Row],[No. IP]],IP[],2,TRUE),"")</f>
        <v/>
      </c>
      <c r="G18" s="59" t="str">
        <f>IFERROR(VLOOKUP(SECRETARIA[[#This Row],[No. IP]],IP[],10,TRUE),"")</f>
        <v/>
      </c>
      <c r="H18" s="46"/>
      <c r="I18" s="47"/>
      <c r="J18" s="48"/>
      <c r="K18" s="49"/>
      <c r="L18" s="50"/>
      <c r="M18" s="50"/>
      <c r="N18" s="55">
        <f>+IFERROR(SECRETARIA[[#This Row],[Total Ejecutado]]/SECRETARIA[[#This Row],[Total]],0)</f>
        <v>0</v>
      </c>
      <c r="O18" s="56">
        <f>+SUM(SECRETARIA[[#This Row],[Recursos propios 2022]:[Cofinanciación Nación
 2022]])</f>
        <v>0</v>
      </c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1"/>
      <c r="AD18" s="53"/>
      <c r="AE18" s="53"/>
      <c r="AF18" s="54"/>
    </row>
    <row r="19" spans="1:32" x14ac:dyDescent="0.25">
      <c r="A19" s="46"/>
      <c r="B19" s="57" t="str">
        <f>IFERROR(VLOOKUP(SECRETARIA[[#This Row],[No. IP]],IP[],3,TRUE),"")</f>
        <v/>
      </c>
      <c r="C19" s="58" t="str">
        <f>IFERROR(VLOOKUP(SECRETARIA[[#This Row],[No. IP]],IP[],4,TRUE),"")</f>
        <v/>
      </c>
      <c r="D19" s="58" t="str">
        <f>IFERROR(VLOOKUP(SECRETARIA[[#This Row],[No. IP]],IP[],6,TRUE),"")</f>
        <v/>
      </c>
      <c r="E19" s="58" t="str">
        <f>IFERROR(VLOOKUP(SECRETARIA[[#This Row],[No. IP]],IP[],7,TRUE),"")</f>
        <v/>
      </c>
      <c r="F19" s="58" t="str">
        <f>IFERROR(VLOOKUP(SECRETARIA[[#This Row],[No. IP]],IP[],2,TRUE),"")</f>
        <v/>
      </c>
      <c r="G19" s="59" t="str">
        <f>IFERROR(VLOOKUP(SECRETARIA[[#This Row],[No. IP]],IP[],10,TRUE),"")</f>
        <v/>
      </c>
      <c r="H19" s="46"/>
      <c r="I19" s="47"/>
      <c r="J19" s="48"/>
      <c r="K19" s="49"/>
      <c r="L19" s="50"/>
      <c r="M19" s="50"/>
      <c r="N19" s="55">
        <f>+IFERROR(SECRETARIA[[#This Row],[Total Ejecutado]]/SECRETARIA[[#This Row],[Total]],0)</f>
        <v>0</v>
      </c>
      <c r="O19" s="56">
        <f>+SUM(SECRETARIA[[#This Row],[Recursos propios 2022]:[Cofinanciación Nación
 2022]])</f>
        <v>0</v>
      </c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1"/>
      <c r="AD19" s="53"/>
      <c r="AE19" s="53"/>
      <c r="AF19" s="54"/>
    </row>
    <row r="20" spans="1:32" x14ac:dyDescent="0.25">
      <c r="A20" s="46"/>
      <c r="B20" s="57" t="str">
        <f>IFERROR(VLOOKUP(SECRETARIA[[#This Row],[No. IP]],IP[],3,TRUE),"")</f>
        <v/>
      </c>
      <c r="C20" s="58" t="str">
        <f>IFERROR(VLOOKUP(SECRETARIA[[#This Row],[No. IP]],IP[],4,TRUE),"")</f>
        <v/>
      </c>
      <c r="D20" s="58" t="str">
        <f>IFERROR(VLOOKUP(SECRETARIA[[#This Row],[No. IP]],IP[],6,TRUE),"")</f>
        <v/>
      </c>
      <c r="E20" s="58" t="str">
        <f>IFERROR(VLOOKUP(SECRETARIA[[#This Row],[No. IP]],IP[],7,TRUE),"")</f>
        <v/>
      </c>
      <c r="F20" s="58" t="str">
        <f>IFERROR(VLOOKUP(SECRETARIA[[#This Row],[No. IP]],IP[],2,TRUE),"")</f>
        <v/>
      </c>
      <c r="G20" s="59" t="str">
        <f>IFERROR(VLOOKUP(SECRETARIA[[#This Row],[No. IP]],IP[],10,TRUE),"")</f>
        <v/>
      </c>
      <c r="H20" s="46"/>
      <c r="I20" s="47"/>
      <c r="J20" s="48"/>
      <c r="K20" s="49"/>
      <c r="L20" s="50"/>
      <c r="M20" s="50"/>
      <c r="N20" s="55">
        <f>+IFERROR(SECRETARIA[[#This Row],[Total Ejecutado]]/SECRETARIA[[#This Row],[Total]],0)</f>
        <v>0</v>
      </c>
      <c r="O20" s="56">
        <f>+SUM(SECRETARIA[[#This Row],[Recursos propios 2022]:[Cofinanciación Nación
 2022]])</f>
        <v>0</v>
      </c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1"/>
      <c r="AD20" s="53"/>
      <c r="AE20" s="53"/>
      <c r="AF20" s="54"/>
    </row>
    <row r="21" spans="1:32" x14ac:dyDescent="0.25">
      <c r="A21" s="46"/>
      <c r="B21" s="57" t="str">
        <f>IFERROR(VLOOKUP(SECRETARIA[[#This Row],[No. IP]],IP[],3,TRUE),"")</f>
        <v/>
      </c>
      <c r="C21" s="58" t="str">
        <f>IFERROR(VLOOKUP(SECRETARIA[[#This Row],[No. IP]],IP[],4,TRUE),"")</f>
        <v/>
      </c>
      <c r="D21" s="58" t="str">
        <f>IFERROR(VLOOKUP(SECRETARIA[[#This Row],[No. IP]],IP[],6,TRUE),"")</f>
        <v/>
      </c>
      <c r="E21" s="58" t="str">
        <f>IFERROR(VLOOKUP(SECRETARIA[[#This Row],[No. IP]],IP[],7,TRUE),"")</f>
        <v/>
      </c>
      <c r="F21" s="58" t="str">
        <f>IFERROR(VLOOKUP(SECRETARIA[[#This Row],[No. IP]],IP[],2,TRUE),"")</f>
        <v/>
      </c>
      <c r="G21" s="59" t="str">
        <f>IFERROR(VLOOKUP(SECRETARIA[[#This Row],[No. IP]],IP[],10,TRUE),"")</f>
        <v/>
      </c>
      <c r="H21" s="46"/>
      <c r="I21" s="47"/>
      <c r="J21" s="48"/>
      <c r="K21" s="49"/>
      <c r="L21" s="50"/>
      <c r="M21" s="50"/>
      <c r="N21" s="55">
        <f>+IFERROR(SECRETARIA[[#This Row],[Total Ejecutado]]/SECRETARIA[[#This Row],[Total]],0)</f>
        <v>0</v>
      </c>
      <c r="O21" s="56">
        <f>+SUM(SECRETARIA[[#This Row],[Recursos propios 2022]:[Cofinanciación Nación
 2022]])</f>
        <v>0</v>
      </c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1"/>
      <c r="AD21" s="53"/>
      <c r="AE21" s="53"/>
      <c r="AF21" s="54"/>
    </row>
    <row r="22" spans="1:32" x14ac:dyDescent="0.25">
      <c r="A22" s="46"/>
      <c r="B22" s="57" t="str">
        <f>IFERROR(VLOOKUP(SECRETARIA[[#This Row],[No. IP]],IP[],3,TRUE),"")</f>
        <v/>
      </c>
      <c r="C22" s="58" t="str">
        <f>IFERROR(VLOOKUP(SECRETARIA[[#This Row],[No. IP]],IP[],4,TRUE),"")</f>
        <v/>
      </c>
      <c r="D22" s="58" t="str">
        <f>IFERROR(VLOOKUP(SECRETARIA[[#This Row],[No. IP]],IP[],6,TRUE),"")</f>
        <v/>
      </c>
      <c r="E22" s="58" t="str">
        <f>IFERROR(VLOOKUP(SECRETARIA[[#This Row],[No. IP]],IP[],7,TRUE),"")</f>
        <v/>
      </c>
      <c r="F22" s="58" t="str">
        <f>IFERROR(VLOOKUP(SECRETARIA[[#This Row],[No. IP]],IP[],2,TRUE),"")</f>
        <v/>
      </c>
      <c r="G22" s="59" t="str">
        <f>IFERROR(VLOOKUP(SECRETARIA[[#This Row],[No. IP]],IP[],10,TRUE),"")</f>
        <v/>
      </c>
      <c r="H22" s="46"/>
      <c r="I22" s="47"/>
      <c r="J22" s="48"/>
      <c r="K22" s="49"/>
      <c r="L22" s="50"/>
      <c r="M22" s="50"/>
      <c r="N22" s="55">
        <f>+IFERROR(SECRETARIA[[#This Row],[Total Ejecutado]]/SECRETARIA[[#This Row],[Total]],0)</f>
        <v>0</v>
      </c>
      <c r="O22" s="56">
        <f>+SUM(SECRETARIA[[#This Row],[Recursos propios 2022]:[Cofinanciación Nación
 2022]])</f>
        <v>0</v>
      </c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1"/>
      <c r="AD22" s="53"/>
      <c r="AE22" s="53"/>
      <c r="AF22" s="54"/>
    </row>
    <row r="23" spans="1:32" x14ac:dyDescent="0.25">
      <c r="A23" s="46"/>
      <c r="B23" s="57" t="str">
        <f>IFERROR(VLOOKUP(SECRETARIA[[#This Row],[No. IP]],IP[],3,TRUE),"")</f>
        <v/>
      </c>
      <c r="C23" s="58" t="str">
        <f>IFERROR(VLOOKUP(SECRETARIA[[#This Row],[No. IP]],IP[],4,TRUE),"")</f>
        <v/>
      </c>
      <c r="D23" s="58" t="str">
        <f>IFERROR(VLOOKUP(SECRETARIA[[#This Row],[No. IP]],IP[],6,TRUE),"")</f>
        <v/>
      </c>
      <c r="E23" s="58" t="str">
        <f>IFERROR(VLOOKUP(SECRETARIA[[#This Row],[No. IP]],IP[],7,TRUE),"")</f>
        <v/>
      </c>
      <c r="F23" s="58" t="str">
        <f>IFERROR(VLOOKUP(SECRETARIA[[#This Row],[No. IP]],IP[],2,TRUE),"")</f>
        <v/>
      </c>
      <c r="G23" s="59" t="str">
        <f>IFERROR(VLOOKUP(SECRETARIA[[#This Row],[No. IP]],IP[],10,TRUE),"")</f>
        <v/>
      </c>
      <c r="H23" s="46"/>
      <c r="I23" s="47"/>
      <c r="J23" s="48"/>
      <c r="K23" s="49"/>
      <c r="L23" s="50"/>
      <c r="M23" s="50"/>
      <c r="N23" s="55">
        <f>+IFERROR(SECRETARIA[[#This Row],[Total Ejecutado]]/SECRETARIA[[#This Row],[Total]],0)</f>
        <v>0</v>
      </c>
      <c r="O23" s="56">
        <f>+SUM(SECRETARIA[[#This Row],[Recursos propios 2022]:[Cofinanciación Nación
 2022]])</f>
        <v>0</v>
      </c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1"/>
      <c r="AD23" s="53"/>
      <c r="AE23" s="53"/>
      <c r="AF23" s="54"/>
    </row>
    <row r="24" spans="1:32" x14ac:dyDescent="0.25">
      <c r="A24" s="46"/>
      <c r="B24" s="57" t="str">
        <f>IFERROR(VLOOKUP(SECRETARIA[[#This Row],[No. IP]],IP[],3,TRUE),"")</f>
        <v/>
      </c>
      <c r="C24" s="58" t="str">
        <f>IFERROR(VLOOKUP(SECRETARIA[[#This Row],[No. IP]],IP[],4,TRUE),"")</f>
        <v/>
      </c>
      <c r="D24" s="58" t="str">
        <f>IFERROR(VLOOKUP(SECRETARIA[[#This Row],[No. IP]],IP[],6,TRUE),"")</f>
        <v/>
      </c>
      <c r="E24" s="58" t="str">
        <f>IFERROR(VLOOKUP(SECRETARIA[[#This Row],[No. IP]],IP[],7,TRUE),"")</f>
        <v/>
      </c>
      <c r="F24" s="58" t="str">
        <f>IFERROR(VLOOKUP(SECRETARIA[[#This Row],[No. IP]],IP[],2,TRUE),"")</f>
        <v/>
      </c>
      <c r="G24" s="59" t="str">
        <f>IFERROR(VLOOKUP(SECRETARIA[[#This Row],[No. IP]],IP[],10,TRUE),"")</f>
        <v/>
      </c>
      <c r="H24" s="46"/>
      <c r="I24" s="47"/>
      <c r="J24" s="48"/>
      <c r="K24" s="49"/>
      <c r="L24" s="50"/>
      <c r="M24" s="50"/>
      <c r="N24" s="55">
        <f>+IFERROR(SECRETARIA[[#This Row],[Total Ejecutado]]/SECRETARIA[[#This Row],[Total]],0)</f>
        <v>0</v>
      </c>
      <c r="O24" s="56">
        <f>+SUM(SECRETARIA[[#This Row],[Recursos propios 2022]:[Cofinanciación Nación
 2022]])</f>
        <v>0</v>
      </c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1"/>
      <c r="AD24" s="53"/>
      <c r="AE24" s="53"/>
      <c r="AF24" s="54"/>
    </row>
    <row r="25" spans="1:32" x14ac:dyDescent="0.25">
      <c r="A25" s="46"/>
      <c r="B25" s="57" t="str">
        <f>IFERROR(VLOOKUP(SECRETARIA[[#This Row],[No. IP]],IP[],3,TRUE),"")</f>
        <v/>
      </c>
      <c r="C25" s="58" t="str">
        <f>IFERROR(VLOOKUP(SECRETARIA[[#This Row],[No. IP]],IP[],4,TRUE),"")</f>
        <v/>
      </c>
      <c r="D25" s="58" t="str">
        <f>IFERROR(VLOOKUP(SECRETARIA[[#This Row],[No. IP]],IP[],6,TRUE),"")</f>
        <v/>
      </c>
      <c r="E25" s="58" t="str">
        <f>IFERROR(VLOOKUP(SECRETARIA[[#This Row],[No. IP]],IP[],7,TRUE),"")</f>
        <v/>
      </c>
      <c r="F25" s="58" t="str">
        <f>IFERROR(VLOOKUP(SECRETARIA[[#This Row],[No. IP]],IP[],2,TRUE),"")</f>
        <v/>
      </c>
      <c r="G25" s="59" t="str">
        <f>IFERROR(VLOOKUP(SECRETARIA[[#This Row],[No. IP]],IP[],10,TRUE),"")</f>
        <v/>
      </c>
      <c r="H25" s="46"/>
      <c r="I25" s="47"/>
      <c r="J25" s="48"/>
      <c r="K25" s="49"/>
      <c r="L25" s="50"/>
      <c r="M25" s="50"/>
      <c r="N25" s="55">
        <f>+IFERROR(SECRETARIA[[#This Row],[Total Ejecutado]]/SECRETARIA[[#This Row],[Total]],0)</f>
        <v>0</v>
      </c>
      <c r="O25" s="56">
        <f>+SUM(SECRETARIA[[#This Row],[Recursos propios 2022]:[Cofinanciación Nación
 2022]])</f>
        <v>0</v>
      </c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1"/>
      <c r="AD25" s="53"/>
      <c r="AE25" s="53"/>
      <c r="AF25" s="54"/>
    </row>
    <row r="26" spans="1:32" x14ac:dyDescent="0.25">
      <c r="A26" s="46"/>
      <c r="B26" s="57" t="str">
        <f>IFERROR(VLOOKUP(SECRETARIA[[#This Row],[No. IP]],IP[],3,TRUE),"")</f>
        <v/>
      </c>
      <c r="C26" s="58" t="str">
        <f>IFERROR(VLOOKUP(SECRETARIA[[#This Row],[No. IP]],IP[],4,TRUE),"")</f>
        <v/>
      </c>
      <c r="D26" s="58" t="str">
        <f>IFERROR(VLOOKUP(SECRETARIA[[#This Row],[No. IP]],IP[],6,TRUE),"")</f>
        <v/>
      </c>
      <c r="E26" s="58" t="str">
        <f>IFERROR(VLOOKUP(SECRETARIA[[#This Row],[No. IP]],IP[],7,TRUE),"")</f>
        <v/>
      </c>
      <c r="F26" s="58" t="str">
        <f>IFERROR(VLOOKUP(SECRETARIA[[#This Row],[No. IP]],IP[],2,TRUE),"")</f>
        <v/>
      </c>
      <c r="G26" s="59" t="str">
        <f>IFERROR(VLOOKUP(SECRETARIA[[#This Row],[No. IP]],IP[],10,TRUE),"")</f>
        <v/>
      </c>
      <c r="H26" s="46"/>
      <c r="I26" s="47"/>
      <c r="J26" s="48"/>
      <c r="K26" s="49"/>
      <c r="L26" s="50"/>
      <c r="M26" s="50"/>
      <c r="N26" s="55">
        <f>+IFERROR(SECRETARIA[[#This Row],[Total Ejecutado]]/SECRETARIA[[#This Row],[Total]],0)</f>
        <v>0</v>
      </c>
      <c r="O26" s="56">
        <f>+SUM(SECRETARIA[[#This Row],[Recursos propios 2022]:[Cofinanciación Nación
 2022]])</f>
        <v>0</v>
      </c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1"/>
      <c r="AD26" s="53"/>
      <c r="AE26" s="53"/>
      <c r="AF26" s="54"/>
    </row>
    <row r="27" spans="1:32" x14ac:dyDescent="0.25">
      <c r="A27" s="46"/>
      <c r="B27" s="57" t="str">
        <f>IFERROR(VLOOKUP(SECRETARIA[[#This Row],[No. IP]],IP[],3,TRUE),"")</f>
        <v/>
      </c>
      <c r="C27" s="58" t="str">
        <f>IFERROR(VLOOKUP(SECRETARIA[[#This Row],[No. IP]],IP[],4,TRUE),"")</f>
        <v/>
      </c>
      <c r="D27" s="58" t="str">
        <f>IFERROR(VLOOKUP(SECRETARIA[[#This Row],[No. IP]],IP[],6,TRUE),"")</f>
        <v/>
      </c>
      <c r="E27" s="58" t="str">
        <f>IFERROR(VLOOKUP(SECRETARIA[[#This Row],[No. IP]],IP[],7,TRUE),"")</f>
        <v/>
      </c>
      <c r="F27" s="58" t="str">
        <f>IFERROR(VLOOKUP(SECRETARIA[[#This Row],[No. IP]],IP[],2,TRUE),"")</f>
        <v/>
      </c>
      <c r="G27" s="59" t="str">
        <f>IFERROR(VLOOKUP(SECRETARIA[[#This Row],[No. IP]],IP[],10,TRUE),"")</f>
        <v/>
      </c>
      <c r="H27" s="46"/>
      <c r="I27" s="47"/>
      <c r="J27" s="48"/>
      <c r="K27" s="49"/>
      <c r="L27" s="50"/>
      <c r="M27" s="50"/>
      <c r="N27" s="55">
        <f>+IFERROR(SECRETARIA[[#This Row],[Total Ejecutado]]/SECRETARIA[[#This Row],[Total]],0)</f>
        <v>0</v>
      </c>
      <c r="O27" s="56">
        <f>+SUM(SECRETARIA[[#This Row],[Recursos propios 2022]:[Cofinanciación Nación
 2022]])</f>
        <v>0</v>
      </c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1"/>
      <c r="AD27" s="53"/>
      <c r="AE27" s="53"/>
      <c r="AF27" s="54"/>
    </row>
    <row r="28" spans="1:32" x14ac:dyDescent="0.25">
      <c r="A28" s="46"/>
      <c r="B28" s="57" t="str">
        <f>IFERROR(VLOOKUP(SECRETARIA[[#This Row],[No. IP]],IP[],3,TRUE),"")</f>
        <v/>
      </c>
      <c r="C28" s="58" t="str">
        <f>IFERROR(VLOOKUP(SECRETARIA[[#This Row],[No. IP]],IP[],4,TRUE),"")</f>
        <v/>
      </c>
      <c r="D28" s="58" t="str">
        <f>IFERROR(VLOOKUP(SECRETARIA[[#This Row],[No. IP]],IP[],6,TRUE),"")</f>
        <v/>
      </c>
      <c r="E28" s="58" t="str">
        <f>IFERROR(VLOOKUP(SECRETARIA[[#This Row],[No. IP]],IP[],7,TRUE),"")</f>
        <v/>
      </c>
      <c r="F28" s="58" t="str">
        <f>IFERROR(VLOOKUP(SECRETARIA[[#This Row],[No. IP]],IP[],2,TRUE),"")</f>
        <v/>
      </c>
      <c r="G28" s="59" t="str">
        <f>IFERROR(VLOOKUP(SECRETARIA[[#This Row],[No. IP]],IP[],10,TRUE),"")</f>
        <v/>
      </c>
      <c r="H28" s="46"/>
      <c r="I28" s="47"/>
      <c r="J28" s="48"/>
      <c r="K28" s="49"/>
      <c r="L28" s="50"/>
      <c r="M28" s="50"/>
      <c r="N28" s="55">
        <f>+IFERROR(SECRETARIA[[#This Row],[Total Ejecutado]]/SECRETARIA[[#This Row],[Total]],0)</f>
        <v>0</v>
      </c>
      <c r="O28" s="56">
        <f>+SUM(SECRETARIA[[#This Row],[Recursos propios 2022]:[Cofinanciación Nación
 2022]])</f>
        <v>0</v>
      </c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1"/>
      <c r="AD28" s="53"/>
      <c r="AE28" s="53"/>
      <c r="AF28" s="54"/>
    </row>
    <row r="29" spans="1:32" x14ac:dyDescent="0.25">
      <c r="A29" s="46"/>
      <c r="B29" s="57" t="str">
        <f>IFERROR(VLOOKUP(SECRETARIA[[#This Row],[No. IP]],IP[],3,TRUE),"")</f>
        <v/>
      </c>
      <c r="C29" s="58" t="str">
        <f>IFERROR(VLOOKUP(SECRETARIA[[#This Row],[No. IP]],IP[],4,TRUE),"")</f>
        <v/>
      </c>
      <c r="D29" s="58" t="str">
        <f>IFERROR(VLOOKUP(SECRETARIA[[#This Row],[No. IP]],IP[],6,TRUE),"")</f>
        <v/>
      </c>
      <c r="E29" s="58" t="str">
        <f>IFERROR(VLOOKUP(SECRETARIA[[#This Row],[No. IP]],IP[],7,TRUE),"")</f>
        <v/>
      </c>
      <c r="F29" s="58" t="str">
        <f>IFERROR(VLOOKUP(SECRETARIA[[#This Row],[No. IP]],IP[],2,TRUE),"")</f>
        <v/>
      </c>
      <c r="G29" s="59" t="str">
        <f>IFERROR(VLOOKUP(SECRETARIA[[#This Row],[No. IP]],IP[],10,TRUE),"")</f>
        <v/>
      </c>
      <c r="H29" s="46"/>
      <c r="I29" s="47"/>
      <c r="J29" s="48"/>
      <c r="K29" s="49"/>
      <c r="L29" s="50"/>
      <c r="M29" s="50"/>
      <c r="N29" s="55">
        <f>+IFERROR(SECRETARIA[[#This Row],[Total Ejecutado]]/SECRETARIA[[#This Row],[Total]],0)</f>
        <v>0</v>
      </c>
      <c r="O29" s="56">
        <f>+SUM(SECRETARIA[[#This Row],[Recursos propios 2022]:[Cofinanciación Nación
 2022]])</f>
        <v>0</v>
      </c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1"/>
      <c r="AD29" s="53"/>
      <c r="AE29" s="53"/>
      <c r="AF29" s="54"/>
    </row>
    <row r="30" spans="1:32" x14ac:dyDescent="0.25">
      <c r="A30" s="46"/>
      <c r="B30" s="57" t="str">
        <f>IFERROR(VLOOKUP(SECRETARIA[[#This Row],[No. IP]],IP[],3,TRUE),"")</f>
        <v/>
      </c>
      <c r="C30" s="58" t="str">
        <f>IFERROR(VLOOKUP(SECRETARIA[[#This Row],[No. IP]],IP[],4,TRUE),"")</f>
        <v/>
      </c>
      <c r="D30" s="58" t="str">
        <f>IFERROR(VLOOKUP(SECRETARIA[[#This Row],[No. IP]],IP[],6,TRUE),"")</f>
        <v/>
      </c>
      <c r="E30" s="58" t="str">
        <f>IFERROR(VLOOKUP(SECRETARIA[[#This Row],[No. IP]],IP[],7,TRUE),"")</f>
        <v/>
      </c>
      <c r="F30" s="58" t="str">
        <f>IFERROR(VLOOKUP(SECRETARIA[[#This Row],[No. IP]],IP[],2,TRUE),"")</f>
        <v/>
      </c>
      <c r="G30" s="59" t="str">
        <f>IFERROR(VLOOKUP(SECRETARIA[[#This Row],[No. IP]],IP[],10,TRUE),"")</f>
        <v/>
      </c>
      <c r="H30" s="46"/>
      <c r="I30" s="47"/>
      <c r="J30" s="48"/>
      <c r="K30" s="49"/>
      <c r="L30" s="50"/>
      <c r="M30" s="50"/>
      <c r="N30" s="55">
        <f>+IFERROR(SECRETARIA[[#This Row],[Total Ejecutado]]/SECRETARIA[[#This Row],[Total]],0)</f>
        <v>0</v>
      </c>
      <c r="O30" s="56">
        <f>+SUM(SECRETARIA[[#This Row],[Recursos propios 2022]:[Cofinanciación Nación
 2022]])</f>
        <v>0</v>
      </c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1"/>
      <c r="AD30" s="53"/>
      <c r="AE30" s="53"/>
      <c r="AF30" s="54"/>
    </row>
    <row r="31" spans="1:32" x14ac:dyDescent="0.25">
      <c r="A31" s="46"/>
      <c r="B31" s="57" t="str">
        <f>IFERROR(VLOOKUP(SECRETARIA[[#This Row],[No. IP]],IP[],3,TRUE),"")</f>
        <v/>
      </c>
      <c r="C31" s="58" t="str">
        <f>IFERROR(VLOOKUP(SECRETARIA[[#This Row],[No. IP]],IP[],4,TRUE),"")</f>
        <v/>
      </c>
      <c r="D31" s="58" t="str">
        <f>IFERROR(VLOOKUP(SECRETARIA[[#This Row],[No. IP]],IP[],6,TRUE),"")</f>
        <v/>
      </c>
      <c r="E31" s="58" t="str">
        <f>IFERROR(VLOOKUP(SECRETARIA[[#This Row],[No. IP]],IP[],7,TRUE),"")</f>
        <v/>
      </c>
      <c r="F31" s="58" t="str">
        <f>IFERROR(VLOOKUP(SECRETARIA[[#This Row],[No. IP]],IP[],2,TRUE),"")</f>
        <v/>
      </c>
      <c r="G31" s="59" t="str">
        <f>IFERROR(VLOOKUP(SECRETARIA[[#This Row],[No. IP]],IP[],10,TRUE),"")</f>
        <v/>
      </c>
      <c r="H31" s="46"/>
      <c r="I31" s="47"/>
      <c r="J31" s="48"/>
      <c r="K31" s="49"/>
      <c r="L31" s="50"/>
      <c r="M31" s="50"/>
      <c r="N31" s="55">
        <f>+IFERROR(SECRETARIA[[#This Row],[Total Ejecutado]]/SECRETARIA[[#This Row],[Total]],0)</f>
        <v>0</v>
      </c>
      <c r="O31" s="56">
        <f>+SUM(SECRETARIA[[#This Row],[Recursos propios 2022]:[Cofinanciación Nación
 2022]])</f>
        <v>0</v>
      </c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1"/>
      <c r="AD31" s="53"/>
      <c r="AE31" s="53"/>
      <c r="AF31" s="54"/>
    </row>
    <row r="32" spans="1:32" x14ac:dyDescent="0.25">
      <c r="A32" s="46"/>
      <c r="B32" s="57" t="str">
        <f>IFERROR(VLOOKUP(SECRETARIA[[#This Row],[No. IP]],IP[],3,TRUE),"")</f>
        <v/>
      </c>
      <c r="C32" s="58" t="str">
        <f>IFERROR(VLOOKUP(SECRETARIA[[#This Row],[No. IP]],IP[],4,TRUE),"")</f>
        <v/>
      </c>
      <c r="D32" s="58" t="str">
        <f>IFERROR(VLOOKUP(SECRETARIA[[#This Row],[No. IP]],IP[],6,TRUE),"")</f>
        <v/>
      </c>
      <c r="E32" s="58" t="str">
        <f>IFERROR(VLOOKUP(SECRETARIA[[#This Row],[No. IP]],IP[],7,TRUE),"")</f>
        <v/>
      </c>
      <c r="F32" s="58" t="str">
        <f>IFERROR(VLOOKUP(SECRETARIA[[#This Row],[No. IP]],IP[],2,TRUE),"")</f>
        <v/>
      </c>
      <c r="G32" s="59" t="str">
        <f>IFERROR(VLOOKUP(SECRETARIA[[#This Row],[No. IP]],IP[],10,TRUE),"")</f>
        <v/>
      </c>
      <c r="H32" s="46"/>
      <c r="I32" s="47"/>
      <c r="J32" s="48"/>
      <c r="K32" s="49"/>
      <c r="L32" s="50"/>
      <c r="M32" s="50"/>
      <c r="N32" s="55">
        <f>+IFERROR(SECRETARIA[[#This Row],[Total Ejecutado]]/SECRETARIA[[#This Row],[Total]],0)</f>
        <v>0</v>
      </c>
      <c r="O32" s="56">
        <f>+SUM(SECRETARIA[[#This Row],[Recursos propios 2022]:[Cofinanciación Nación
 2022]])</f>
        <v>0</v>
      </c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1"/>
      <c r="AD32" s="53"/>
      <c r="AE32" s="53"/>
      <c r="AF32" s="54"/>
    </row>
    <row r="33" spans="1:32" x14ac:dyDescent="0.25">
      <c r="A33" s="46"/>
      <c r="B33" s="57" t="str">
        <f>IFERROR(VLOOKUP(SECRETARIA[[#This Row],[No. IP]],IP[],3,TRUE),"")</f>
        <v/>
      </c>
      <c r="C33" s="58" t="str">
        <f>IFERROR(VLOOKUP(SECRETARIA[[#This Row],[No. IP]],IP[],4,TRUE),"")</f>
        <v/>
      </c>
      <c r="D33" s="58" t="str">
        <f>IFERROR(VLOOKUP(SECRETARIA[[#This Row],[No. IP]],IP[],6,TRUE),"")</f>
        <v/>
      </c>
      <c r="E33" s="58" t="str">
        <f>IFERROR(VLOOKUP(SECRETARIA[[#This Row],[No. IP]],IP[],7,TRUE),"")</f>
        <v/>
      </c>
      <c r="F33" s="58" t="str">
        <f>IFERROR(VLOOKUP(SECRETARIA[[#This Row],[No. IP]],IP[],2,TRUE),"")</f>
        <v/>
      </c>
      <c r="G33" s="59" t="str">
        <f>IFERROR(VLOOKUP(SECRETARIA[[#This Row],[No. IP]],IP[],10,TRUE),"")</f>
        <v/>
      </c>
      <c r="H33" s="46"/>
      <c r="I33" s="47"/>
      <c r="J33" s="48"/>
      <c r="K33" s="49"/>
      <c r="L33" s="50"/>
      <c r="M33" s="50"/>
      <c r="N33" s="55">
        <f>+IFERROR(SECRETARIA[[#This Row],[Total Ejecutado]]/SECRETARIA[[#This Row],[Total]],0)</f>
        <v>0</v>
      </c>
      <c r="O33" s="56">
        <f>+SUM(SECRETARIA[[#This Row],[Recursos propios 2022]:[Cofinanciación Nación
 2022]])</f>
        <v>0</v>
      </c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1"/>
      <c r="AD33" s="53"/>
      <c r="AE33" s="53"/>
      <c r="AF33" s="54"/>
    </row>
    <row r="34" spans="1:32" x14ac:dyDescent="0.25">
      <c r="A34" s="46"/>
      <c r="B34" s="57" t="str">
        <f>IFERROR(VLOOKUP(SECRETARIA[[#This Row],[No. IP]],IP[],3,TRUE),"")</f>
        <v/>
      </c>
      <c r="C34" s="58" t="str">
        <f>IFERROR(VLOOKUP(SECRETARIA[[#This Row],[No. IP]],IP[],4,TRUE),"")</f>
        <v/>
      </c>
      <c r="D34" s="58" t="str">
        <f>IFERROR(VLOOKUP(SECRETARIA[[#This Row],[No. IP]],IP[],6,TRUE),"")</f>
        <v/>
      </c>
      <c r="E34" s="58" t="str">
        <f>IFERROR(VLOOKUP(SECRETARIA[[#This Row],[No. IP]],IP[],7,TRUE),"")</f>
        <v/>
      </c>
      <c r="F34" s="58" t="str">
        <f>IFERROR(VLOOKUP(SECRETARIA[[#This Row],[No. IP]],IP[],2,TRUE),"")</f>
        <v/>
      </c>
      <c r="G34" s="59" t="str">
        <f>IFERROR(VLOOKUP(SECRETARIA[[#This Row],[No. IP]],IP[],10,TRUE),"")</f>
        <v/>
      </c>
      <c r="H34" s="46"/>
      <c r="I34" s="47"/>
      <c r="J34" s="48"/>
      <c r="K34" s="49"/>
      <c r="L34" s="50"/>
      <c r="M34" s="50"/>
      <c r="N34" s="55">
        <f>+IFERROR(SECRETARIA[[#This Row],[Total Ejecutado]]/SECRETARIA[[#This Row],[Total]],0)</f>
        <v>0</v>
      </c>
      <c r="O34" s="56">
        <f>+SUM(SECRETARIA[[#This Row],[Recursos propios 2022]:[Cofinanciación Nación
 2022]])</f>
        <v>0</v>
      </c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1"/>
      <c r="AD34" s="53"/>
      <c r="AE34" s="53"/>
      <c r="AF34" s="54"/>
    </row>
    <row r="35" spans="1:32" x14ac:dyDescent="0.25">
      <c r="A35" s="46"/>
      <c r="B35" s="57" t="str">
        <f>IFERROR(VLOOKUP(SECRETARIA[[#This Row],[No. IP]],IP[],3,TRUE),"")</f>
        <v/>
      </c>
      <c r="C35" s="58" t="str">
        <f>IFERROR(VLOOKUP(SECRETARIA[[#This Row],[No. IP]],IP[],4,TRUE),"")</f>
        <v/>
      </c>
      <c r="D35" s="58" t="str">
        <f>IFERROR(VLOOKUP(SECRETARIA[[#This Row],[No. IP]],IP[],6,TRUE),"")</f>
        <v/>
      </c>
      <c r="E35" s="58" t="str">
        <f>IFERROR(VLOOKUP(SECRETARIA[[#This Row],[No. IP]],IP[],7,TRUE),"")</f>
        <v/>
      </c>
      <c r="F35" s="58" t="str">
        <f>IFERROR(VLOOKUP(SECRETARIA[[#This Row],[No. IP]],IP[],2,TRUE),"")</f>
        <v/>
      </c>
      <c r="G35" s="59" t="str">
        <f>IFERROR(VLOOKUP(SECRETARIA[[#This Row],[No. IP]],IP[],10,TRUE),"")</f>
        <v/>
      </c>
      <c r="H35" s="46"/>
      <c r="I35" s="47"/>
      <c r="J35" s="48"/>
      <c r="K35" s="49"/>
      <c r="L35" s="50"/>
      <c r="M35" s="50"/>
      <c r="N35" s="55">
        <f>+IFERROR(SECRETARIA[[#This Row],[Total Ejecutado]]/SECRETARIA[[#This Row],[Total]],0)</f>
        <v>0</v>
      </c>
      <c r="O35" s="56">
        <f>+SUM(SECRETARIA[[#This Row],[Recursos propios 2022]:[Cofinanciación Nación
 2022]])</f>
        <v>0</v>
      </c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1"/>
      <c r="AD35" s="53"/>
      <c r="AE35" s="53"/>
      <c r="AF35" s="54"/>
    </row>
    <row r="36" spans="1:32" x14ac:dyDescent="0.25">
      <c r="A36" s="46"/>
      <c r="B36" s="57" t="str">
        <f>IFERROR(VLOOKUP(SECRETARIA[[#This Row],[No. IP]],IP[],3,TRUE),"")</f>
        <v/>
      </c>
      <c r="C36" s="58" t="str">
        <f>IFERROR(VLOOKUP(SECRETARIA[[#This Row],[No. IP]],IP[],4,TRUE),"")</f>
        <v/>
      </c>
      <c r="D36" s="58" t="str">
        <f>IFERROR(VLOOKUP(SECRETARIA[[#This Row],[No. IP]],IP[],6,TRUE),"")</f>
        <v/>
      </c>
      <c r="E36" s="58" t="str">
        <f>IFERROR(VLOOKUP(SECRETARIA[[#This Row],[No. IP]],IP[],7,TRUE),"")</f>
        <v/>
      </c>
      <c r="F36" s="58" t="str">
        <f>IFERROR(VLOOKUP(SECRETARIA[[#This Row],[No. IP]],IP[],2,TRUE),"")</f>
        <v/>
      </c>
      <c r="G36" s="59" t="str">
        <f>IFERROR(VLOOKUP(SECRETARIA[[#This Row],[No. IP]],IP[],10,TRUE),"")</f>
        <v/>
      </c>
      <c r="H36" s="46"/>
      <c r="I36" s="47"/>
      <c r="J36" s="48"/>
      <c r="K36" s="49"/>
      <c r="L36" s="50"/>
      <c r="M36" s="50"/>
      <c r="N36" s="55">
        <f>+IFERROR(SECRETARIA[[#This Row],[Total Ejecutado]]/SECRETARIA[[#This Row],[Total]],0)</f>
        <v>0</v>
      </c>
      <c r="O36" s="56">
        <f>+SUM(SECRETARIA[[#This Row],[Recursos propios 2022]:[Cofinanciación Nación
 2022]])</f>
        <v>0</v>
      </c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1"/>
      <c r="AD36" s="53"/>
      <c r="AE36" s="53"/>
      <c r="AF36" s="54"/>
    </row>
    <row r="37" spans="1:32" x14ac:dyDescent="0.25">
      <c r="A37" s="46"/>
      <c r="B37" s="57" t="str">
        <f>IFERROR(VLOOKUP(SECRETARIA[[#This Row],[No. IP]],IP[],3,TRUE),"")</f>
        <v/>
      </c>
      <c r="C37" s="58" t="str">
        <f>IFERROR(VLOOKUP(SECRETARIA[[#This Row],[No. IP]],IP[],4,TRUE),"")</f>
        <v/>
      </c>
      <c r="D37" s="58" t="str">
        <f>IFERROR(VLOOKUP(SECRETARIA[[#This Row],[No. IP]],IP[],6,TRUE),"")</f>
        <v/>
      </c>
      <c r="E37" s="58" t="str">
        <f>IFERROR(VLOOKUP(SECRETARIA[[#This Row],[No. IP]],IP[],7,TRUE),"")</f>
        <v/>
      </c>
      <c r="F37" s="58" t="str">
        <f>IFERROR(VLOOKUP(SECRETARIA[[#This Row],[No. IP]],IP[],2,TRUE),"")</f>
        <v/>
      </c>
      <c r="G37" s="59" t="str">
        <f>IFERROR(VLOOKUP(SECRETARIA[[#This Row],[No. IP]],IP[],10,TRUE),"")</f>
        <v/>
      </c>
      <c r="H37" s="46"/>
      <c r="I37" s="47"/>
      <c r="J37" s="48"/>
      <c r="K37" s="49"/>
      <c r="L37" s="50"/>
      <c r="M37" s="50"/>
      <c r="N37" s="55">
        <f>+IFERROR(SECRETARIA[[#This Row],[Total Ejecutado]]/SECRETARIA[[#This Row],[Total]],0)</f>
        <v>0</v>
      </c>
      <c r="O37" s="56">
        <f>+SUM(SECRETARIA[[#This Row],[Recursos propios 2022]:[Cofinanciación Nación
 2022]])</f>
        <v>0</v>
      </c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1"/>
      <c r="AD37" s="53"/>
      <c r="AE37" s="53"/>
      <c r="AF37" s="54"/>
    </row>
    <row r="38" spans="1:32" x14ac:dyDescent="0.25">
      <c r="A38" s="46"/>
      <c r="B38" s="57" t="str">
        <f>IFERROR(VLOOKUP(SECRETARIA[[#This Row],[No. IP]],IP[],3,TRUE),"")</f>
        <v/>
      </c>
      <c r="C38" s="58" t="str">
        <f>IFERROR(VLOOKUP(SECRETARIA[[#This Row],[No. IP]],IP[],4,TRUE),"")</f>
        <v/>
      </c>
      <c r="D38" s="58" t="str">
        <f>IFERROR(VLOOKUP(SECRETARIA[[#This Row],[No. IP]],IP[],6,TRUE),"")</f>
        <v/>
      </c>
      <c r="E38" s="58" t="str">
        <f>IFERROR(VLOOKUP(SECRETARIA[[#This Row],[No. IP]],IP[],7,TRUE),"")</f>
        <v/>
      </c>
      <c r="F38" s="58" t="str">
        <f>IFERROR(VLOOKUP(SECRETARIA[[#This Row],[No. IP]],IP[],2,TRUE),"")</f>
        <v/>
      </c>
      <c r="G38" s="59" t="str">
        <f>IFERROR(VLOOKUP(SECRETARIA[[#This Row],[No. IP]],IP[],10,TRUE),"")</f>
        <v/>
      </c>
      <c r="H38" s="46"/>
      <c r="I38" s="47"/>
      <c r="J38" s="48"/>
      <c r="K38" s="49"/>
      <c r="L38" s="50"/>
      <c r="M38" s="50"/>
      <c r="N38" s="55">
        <f>+IFERROR(SECRETARIA[[#This Row],[Total Ejecutado]]/SECRETARIA[[#This Row],[Total]],0)</f>
        <v>0</v>
      </c>
      <c r="O38" s="56">
        <f>+SUM(SECRETARIA[[#This Row],[Recursos propios 2022]:[Cofinanciación Nación
 2022]])</f>
        <v>0</v>
      </c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1"/>
      <c r="AD38" s="53"/>
      <c r="AE38" s="53"/>
      <c r="AF38" s="54"/>
    </row>
    <row r="39" spans="1:32" x14ac:dyDescent="0.25">
      <c r="A39" s="46"/>
      <c r="B39" s="57" t="str">
        <f>IFERROR(VLOOKUP(SECRETARIA[[#This Row],[No. IP]],IP[],3,TRUE),"")</f>
        <v/>
      </c>
      <c r="C39" s="58" t="str">
        <f>IFERROR(VLOOKUP(SECRETARIA[[#This Row],[No. IP]],IP[],4,TRUE),"")</f>
        <v/>
      </c>
      <c r="D39" s="58" t="str">
        <f>IFERROR(VLOOKUP(SECRETARIA[[#This Row],[No. IP]],IP[],6,TRUE),"")</f>
        <v/>
      </c>
      <c r="E39" s="58" t="str">
        <f>IFERROR(VLOOKUP(SECRETARIA[[#This Row],[No. IP]],IP[],7,TRUE),"")</f>
        <v/>
      </c>
      <c r="F39" s="58" t="str">
        <f>IFERROR(VLOOKUP(SECRETARIA[[#This Row],[No. IP]],IP[],2,TRUE),"")</f>
        <v/>
      </c>
      <c r="G39" s="59" t="str">
        <f>IFERROR(VLOOKUP(SECRETARIA[[#This Row],[No. IP]],IP[],10,TRUE),"")</f>
        <v/>
      </c>
      <c r="H39" s="46"/>
      <c r="I39" s="47"/>
      <c r="J39" s="48"/>
      <c r="K39" s="49"/>
      <c r="L39" s="50"/>
      <c r="M39" s="50"/>
      <c r="N39" s="55">
        <f>+IFERROR(SECRETARIA[[#This Row],[Total Ejecutado]]/SECRETARIA[[#This Row],[Total]],0)</f>
        <v>0</v>
      </c>
      <c r="O39" s="56">
        <f>+SUM(SECRETARIA[[#This Row],[Recursos propios 2022]:[Cofinanciación Nación
 2022]])</f>
        <v>0</v>
      </c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1"/>
      <c r="AD39" s="53"/>
      <c r="AE39" s="53"/>
      <c r="AF39" s="54"/>
    </row>
    <row r="40" spans="1:32" x14ac:dyDescent="0.25">
      <c r="A40" s="46"/>
      <c r="B40" s="57" t="str">
        <f>IFERROR(VLOOKUP(SECRETARIA[[#This Row],[No. IP]],IP[],3,TRUE),"")</f>
        <v/>
      </c>
      <c r="C40" s="58" t="str">
        <f>IFERROR(VLOOKUP(SECRETARIA[[#This Row],[No. IP]],IP[],4,TRUE),"")</f>
        <v/>
      </c>
      <c r="D40" s="58" t="str">
        <f>IFERROR(VLOOKUP(SECRETARIA[[#This Row],[No. IP]],IP[],6,TRUE),"")</f>
        <v/>
      </c>
      <c r="E40" s="58" t="str">
        <f>IFERROR(VLOOKUP(SECRETARIA[[#This Row],[No. IP]],IP[],7,TRUE),"")</f>
        <v/>
      </c>
      <c r="F40" s="58" t="str">
        <f>IFERROR(VLOOKUP(SECRETARIA[[#This Row],[No. IP]],IP[],2,TRUE),"")</f>
        <v/>
      </c>
      <c r="G40" s="59" t="str">
        <f>IFERROR(VLOOKUP(SECRETARIA[[#This Row],[No. IP]],IP[],10,TRUE),"")</f>
        <v/>
      </c>
      <c r="H40" s="46"/>
      <c r="I40" s="47"/>
      <c r="J40" s="48"/>
      <c r="K40" s="49"/>
      <c r="L40" s="50"/>
      <c r="M40" s="50"/>
      <c r="N40" s="55">
        <f>+IFERROR(SECRETARIA[[#This Row],[Total Ejecutado]]/SECRETARIA[[#This Row],[Total]],0)</f>
        <v>0</v>
      </c>
      <c r="O40" s="56">
        <f>+SUM(SECRETARIA[[#This Row],[Recursos propios 2022]:[Cofinanciación Nación
 2022]])</f>
        <v>0</v>
      </c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1"/>
      <c r="AD40" s="53"/>
      <c r="AE40" s="53"/>
      <c r="AF40" s="54"/>
    </row>
    <row r="41" spans="1:32" x14ac:dyDescent="0.25">
      <c r="A41" s="46"/>
      <c r="B41" s="57" t="str">
        <f>IFERROR(VLOOKUP(SECRETARIA[[#This Row],[No. IP]],IP[],3,TRUE),"")</f>
        <v/>
      </c>
      <c r="C41" s="58" t="str">
        <f>IFERROR(VLOOKUP(SECRETARIA[[#This Row],[No. IP]],IP[],4,TRUE),"")</f>
        <v/>
      </c>
      <c r="D41" s="58" t="str">
        <f>IFERROR(VLOOKUP(SECRETARIA[[#This Row],[No. IP]],IP[],6,TRUE),"")</f>
        <v/>
      </c>
      <c r="E41" s="58" t="str">
        <f>IFERROR(VLOOKUP(SECRETARIA[[#This Row],[No. IP]],IP[],7,TRUE),"")</f>
        <v/>
      </c>
      <c r="F41" s="58" t="str">
        <f>IFERROR(VLOOKUP(SECRETARIA[[#This Row],[No. IP]],IP[],2,TRUE),"")</f>
        <v/>
      </c>
      <c r="G41" s="59" t="str">
        <f>IFERROR(VLOOKUP(SECRETARIA[[#This Row],[No. IP]],IP[],10,TRUE),"")</f>
        <v/>
      </c>
      <c r="H41" s="46"/>
      <c r="I41" s="47"/>
      <c r="J41" s="48"/>
      <c r="K41" s="49"/>
      <c r="L41" s="50"/>
      <c r="M41" s="50"/>
      <c r="N41" s="55">
        <f>+IFERROR(SECRETARIA[[#This Row],[Total Ejecutado]]/SECRETARIA[[#This Row],[Total]],0)</f>
        <v>0</v>
      </c>
      <c r="O41" s="56">
        <f>+SUM(SECRETARIA[[#This Row],[Recursos propios 2022]:[Cofinanciación Nación
 2022]])</f>
        <v>0</v>
      </c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1"/>
      <c r="AD41" s="53"/>
      <c r="AE41" s="53"/>
      <c r="AF41" s="54"/>
    </row>
    <row r="42" spans="1:32" x14ac:dyDescent="0.25">
      <c r="A42" s="46"/>
      <c r="B42" s="57" t="str">
        <f>IFERROR(VLOOKUP(SECRETARIA[[#This Row],[No. IP]],IP[],3,TRUE),"")</f>
        <v/>
      </c>
      <c r="C42" s="58" t="str">
        <f>IFERROR(VLOOKUP(SECRETARIA[[#This Row],[No. IP]],IP[],4,TRUE),"")</f>
        <v/>
      </c>
      <c r="D42" s="58" t="str">
        <f>IFERROR(VLOOKUP(SECRETARIA[[#This Row],[No. IP]],IP[],6,TRUE),"")</f>
        <v/>
      </c>
      <c r="E42" s="58" t="str">
        <f>IFERROR(VLOOKUP(SECRETARIA[[#This Row],[No. IP]],IP[],7,TRUE),"")</f>
        <v/>
      </c>
      <c r="F42" s="58" t="str">
        <f>IFERROR(VLOOKUP(SECRETARIA[[#This Row],[No. IP]],IP[],2,TRUE),"")</f>
        <v/>
      </c>
      <c r="G42" s="59" t="str">
        <f>IFERROR(VLOOKUP(SECRETARIA[[#This Row],[No. IP]],IP[],10,TRUE),"")</f>
        <v/>
      </c>
      <c r="H42" s="46"/>
      <c r="I42" s="47"/>
      <c r="J42" s="48"/>
      <c r="K42" s="49"/>
      <c r="L42" s="50"/>
      <c r="M42" s="50"/>
      <c r="N42" s="55">
        <f>+IFERROR(SECRETARIA[[#This Row],[Total Ejecutado]]/SECRETARIA[[#This Row],[Total]],0)</f>
        <v>0</v>
      </c>
      <c r="O42" s="56">
        <f>+SUM(SECRETARIA[[#This Row],[Recursos propios 2022]:[Cofinanciación Nación
 2022]])</f>
        <v>0</v>
      </c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1"/>
      <c r="AD42" s="53"/>
      <c r="AE42" s="53"/>
      <c r="AF42" s="54"/>
    </row>
    <row r="43" spans="1:32" x14ac:dyDescent="0.25">
      <c r="A43" s="46"/>
      <c r="B43" s="57" t="str">
        <f>IFERROR(VLOOKUP(SECRETARIA[[#This Row],[No. IP]],IP[],3,TRUE),"")</f>
        <v/>
      </c>
      <c r="C43" s="58" t="str">
        <f>IFERROR(VLOOKUP(SECRETARIA[[#This Row],[No. IP]],IP[],4,TRUE),"")</f>
        <v/>
      </c>
      <c r="D43" s="58" t="str">
        <f>IFERROR(VLOOKUP(SECRETARIA[[#This Row],[No. IP]],IP[],6,TRUE),"")</f>
        <v/>
      </c>
      <c r="E43" s="58" t="str">
        <f>IFERROR(VLOOKUP(SECRETARIA[[#This Row],[No. IP]],IP[],7,TRUE),"")</f>
        <v/>
      </c>
      <c r="F43" s="58" t="str">
        <f>IFERROR(VLOOKUP(SECRETARIA[[#This Row],[No. IP]],IP[],2,TRUE),"")</f>
        <v/>
      </c>
      <c r="G43" s="59" t="str">
        <f>IFERROR(VLOOKUP(SECRETARIA[[#This Row],[No. IP]],IP[],10,TRUE),"")</f>
        <v/>
      </c>
      <c r="H43" s="46"/>
      <c r="I43" s="47"/>
      <c r="J43" s="48"/>
      <c r="K43" s="49"/>
      <c r="L43" s="50"/>
      <c r="M43" s="50"/>
      <c r="N43" s="55">
        <f>+IFERROR(SECRETARIA[[#This Row],[Total Ejecutado]]/SECRETARIA[[#This Row],[Total]],0)</f>
        <v>0</v>
      </c>
      <c r="O43" s="56">
        <f>+SUM(SECRETARIA[[#This Row],[Recursos propios 2022]:[Cofinanciación Nación
 2022]])</f>
        <v>0</v>
      </c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1"/>
      <c r="AD43" s="53"/>
      <c r="AE43" s="53"/>
      <c r="AF43" s="54"/>
    </row>
    <row r="44" spans="1:32" x14ac:dyDescent="0.25">
      <c r="A44" s="46"/>
      <c r="B44" s="57" t="str">
        <f>IFERROR(VLOOKUP(SECRETARIA[[#This Row],[No. IP]],IP[],3,TRUE),"")</f>
        <v/>
      </c>
      <c r="C44" s="58" t="str">
        <f>IFERROR(VLOOKUP(SECRETARIA[[#This Row],[No. IP]],IP[],4,TRUE),"")</f>
        <v/>
      </c>
      <c r="D44" s="58" t="str">
        <f>IFERROR(VLOOKUP(SECRETARIA[[#This Row],[No. IP]],IP[],6,TRUE),"")</f>
        <v/>
      </c>
      <c r="E44" s="58" t="str">
        <f>IFERROR(VLOOKUP(SECRETARIA[[#This Row],[No. IP]],IP[],7,TRUE),"")</f>
        <v/>
      </c>
      <c r="F44" s="58" t="str">
        <f>IFERROR(VLOOKUP(SECRETARIA[[#This Row],[No. IP]],IP[],2,TRUE),"")</f>
        <v/>
      </c>
      <c r="G44" s="59" t="str">
        <f>IFERROR(VLOOKUP(SECRETARIA[[#This Row],[No. IP]],IP[],10,TRUE),"")</f>
        <v/>
      </c>
      <c r="H44" s="46"/>
      <c r="I44" s="47"/>
      <c r="J44" s="48"/>
      <c r="K44" s="49"/>
      <c r="L44" s="50"/>
      <c r="M44" s="50"/>
      <c r="N44" s="55">
        <f>+IFERROR(SECRETARIA[[#This Row],[Total Ejecutado]]/SECRETARIA[[#This Row],[Total]],0)</f>
        <v>0</v>
      </c>
      <c r="O44" s="56">
        <f>+SUM(SECRETARIA[[#This Row],[Recursos propios 2022]:[Cofinanciación Nación
 2022]])</f>
        <v>0</v>
      </c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1"/>
      <c r="AD44" s="53"/>
      <c r="AE44" s="53"/>
      <c r="AF44" s="54"/>
    </row>
    <row r="45" spans="1:32" x14ac:dyDescent="0.25">
      <c r="A45" s="46"/>
      <c r="B45" s="57" t="str">
        <f>IFERROR(VLOOKUP(SECRETARIA[[#This Row],[No. IP]],IP[],3,TRUE),"")</f>
        <v/>
      </c>
      <c r="C45" s="58" t="str">
        <f>IFERROR(VLOOKUP(SECRETARIA[[#This Row],[No. IP]],IP[],4,TRUE),"")</f>
        <v/>
      </c>
      <c r="D45" s="58" t="str">
        <f>IFERROR(VLOOKUP(SECRETARIA[[#This Row],[No. IP]],IP[],6,TRUE),"")</f>
        <v/>
      </c>
      <c r="E45" s="58" t="str">
        <f>IFERROR(VLOOKUP(SECRETARIA[[#This Row],[No. IP]],IP[],7,TRUE),"")</f>
        <v/>
      </c>
      <c r="F45" s="58" t="str">
        <f>IFERROR(VLOOKUP(SECRETARIA[[#This Row],[No. IP]],IP[],2,TRUE),"")</f>
        <v/>
      </c>
      <c r="G45" s="59" t="str">
        <f>IFERROR(VLOOKUP(SECRETARIA[[#This Row],[No. IP]],IP[],10,TRUE),"")</f>
        <v/>
      </c>
      <c r="H45" s="46"/>
      <c r="I45" s="47"/>
      <c r="J45" s="48"/>
      <c r="K45" s="49"/>
      <c r="L45" s="50"/>
      <c r="M45" s="50"/>
      <c r="N45" s="55">
        <f>+IFERROR(SECRETARIA[[#This Row],[Total Ejecutado]]/SECRETARIA[[#This Row],[Total]],0)</f>
        <v>0</v>
      </c>
      <c r="O45" s="56">
        <f>+SUM(SECRETARIA[[#This Row],[Recursos propios 2022]:[Cofinanciación Nación
 2022]])</f>
        <v>0</v>
      </c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1"/>
      <c r="AD45" s="53"/>
      <c r="AE45" s="53"/>
      <c r="AF45" s="54"/>
    </row>
    <row r="46" spans="1:32" x14ac:dyDescent="0.25">
      <c r="A46" s="46"/>
      <c r="B46" s="57" t="str">
        <f>IFERROR(VLOOKUP(SECRETARIA[[#This Row],[No. IP]],IP[],3,TRUE),"")</f>
        <v/>
      </c>
      <c r="C46" s="58" t="str">
        <f>IFERROR(VLOOKUP(SECRETARIA[[#This Row],[No. IP]],IP[],4,TRUE),"")</f>
        <v/>
      </c>
      <c r="D46" s="58" t="str">
        <f>IFERROR(VLOOKUP(SECRETARIA[[#This Row],[No. IP]],IP[],6,TRUE),"")</f>
        <v/>
      </c>
      <c r="E46" s="58" t="str">
        <f>IFERROR(VLOOKUP(SECRETARIA[[#This Row],[No. IP]],IP[],7,TRUE),"")</f>
        <v/>
      </c>
      <c r="F46" s="58" t="str">
        <f>IFERROR(VLOOKUP(SECRETARIA[[#This Row],[No. IP]],IP[],2,TRUE),"")</f>
        <v/>
      </c>
      <c r="G46" s="59" t="str">
        <f>IFERROR(VLOOKUP(SECRETARIA[[#This Row],[No. IP]],IP[],10,TRUE),"")</f>
        <v/>
      </c>
      <c r="H46" s="46"/>
      <c r="I46" s="47"/>
      <c r="J46" s="48"/>
      <c r="K46" s="49"/>
      <c r="L46" s="50"/>
      <c r="M46" s="50"/>
      <c r="N46" s="55">
        <f>+IFERROR(SECRETARIA[[#This Row],[Total Ejecutado]]/SECRETARIA[[#This Row],[Total]],0)</f>
        <v>0</v>
      </c>
      <c r="O46" s="56">
        <f>+SUM(SECRETARIA[[#This Row],[Recursos propios 2022]:[Cofinanciación Nación
 2022]])</f>
        <v>0</v>
      </c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1"/>
      <c r="AD46" s="53"/>
      <c r="AE46" s="53"/>
      <c r="AF46" s="54"/>
    </row>
    <row r="47" spans="1:32" x14ac:dyDescent="0.25">
      <c r="A47" s="46"/>
      <c r="B47" s="57" t="str">
        <f>IFERROR(VLOOKUP(SECRETARIA[[#This Row],[No. IP]],IP[],3,TRUE),"")</f>
        <v/>
      </c>
      <c r="C47" s="58" t="str">
        <f>IFERROR(VLOOKUP(SECRETARIA[[#This Row],[No. IP]],IP[],4,TRUE),"")</f>
        <v/>
      </c>
      <c r="D47" s="58" t="str">
        <f>IFERROR(VLOOKUP(SECRETARIA[[#This Row],[No. IP]],IP[],6,TRUE),"")</f>
        <v/>
      </c>
      <c r="E47" s="58" t="str">
        <f>IFERROR(VLOOKUP(SECRETARIA[[#This Row],[No. IP]],IP[],7,TRUE),"")</f>
        <v/>
      </c>
      <c r="F47" s="58" t="str">
        <f>IFERROR(VLOOKUP(SECRETARIA[[#This Row],[No. IP]],IP[],2,TRUE),"")</f>
        <v/>
      </c>
      <c r="G47" s="59" t="str">
        <f>IFERROR(VLOOKUP(SECRETARIA[[#This Row],[No. IP]],IP[],10,TRUE),"")</f>
        <v/>
      </c>
      <c r="H47" s="46"/>
      <c r="I47" s="47"/>
      <c r="J47" s="48"/>
      <c r="K47" s="49"/>
      <c r="L47" s="50"/>
      <c r="M47" s="50"/>
      <c r="N47" s="55">
        <f>+IFERROR(SECRETARIA[[#This Row],[Total Ejecutado]]/SECRETARIA[[#This Row],[Total]],0)</f>
        <v>0</v>
      </c>
      <c r="O47" s="56">
        <f>+SUM(SECRETARIA[[#This Row],[Recursos propios 2022]:[Cofinanciación Nación
 2022]])</f>
        <v>0</v>
      </c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1"/>
      <c r="AD47" s="53"/>
      <c r="AE47" s="53"/>
      <c r="AF47" s="54"/>
    </row>
    <row r="48" spans="1:32" x14ac:dyDescent="0.25">
      <c r="A48" s="46"/>
      <c r="B48" s="57" t="str">
        <f>IFERROR(VLOOKUP(SECRETARIA[[#This Row],[No. IP]],IP[],3,TRUE),"")</f>
        <v/>
      </c>
      <c r="C48" s="58" t="str">
        <f>IFERROR(VLOOKUP(SECRETARIA[[#This Row],[No. IP]],IP[],4,TRUE),"")</f>
        <v/>
      </c>
      <c r="D48" s="58" t="str">
        <f>IFERROR(VLOOKUP(SECRETARIA[[#This Row],[No. IP]],IP[],6,TRUE),"")</f>
        <v/>
      </c>
      <c r="E48" s="58" t="str">
        <f>IFERROR(VLOOKUP(SECRETARIA[[#This Row],[No. IP]],IP[],7,TRUE),"")</f>
        <v/>
      </c>
      <c r="F48" s="58" t="str">
        <f>IFERROR(VLOOKUP(SECRETARIA[[#This Row],[No. IP]],IP[],2,TRUE),"")</f>
        <v/>
      </c>
      <c r="G48" s="59" t="str">
        <f>IFERROR(VLOOKUP(SECRETARIA[[#This Row],[No. IP]],IP[],10,TRUE),"")</f>
        <v/>
      </c>
      <c r="H48" s="46"/>
      <c r="I48" s="47"/>
      <c r="J48" s="48"/>
      <c r="K48" s="49"/>
      <c r="L48" s="50"/>
      <c r="M48" s="50"/>
      <c r="N48" s="55">
        <f>+IFERROR(SECRETARIA[[#This Row],[Total Ejecutado]]/SECRETARIA[[#This Row],[Total]],0)</f>
        <v>0</v>
      </c>
      <c r="O48" s="56">
        <f>+SUM(SECRETARIA[[#This Row],[Recursos propios 2022]:[Cofinanciación Nación
 2022]])</f>
        <v>0</v>
      </c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1"/>
      <c r="AD48" s="53"/>
      <c r="AE48" s="53"/>
      <c r="AF48" s="54"/>
    </row>
    <row r="49" spans="1:32" x14ac:dyDescent="0.25">
      <c r="A49" s="46"/>
      <c r="B49" s="57" t="str">
        <f>IFERROR(VLOOKUP(SECRETARIA[[#This Row],[No. IP]],IP[],3,TRUE),"")</f>
        <v/>
      </c>
      <c r="C49" s="58" t="str">
        <f>IFERROR(VLOOKUP(SECRETARIA[[#This Row],[No. IP]],IP[],4,TRUE),"")</f>
        <v/>
      </c>
      <c r="D49" s="58" t="str">
        <f>IFERROR(VLOOKUP(SECRETARIA[[#This Row],[No. IP]],IP[],6,TRUE),"")</f>
        <v/>
      </c>
      <c r="E49" s="58" t="str">
        <f>IFERROR(VLOOKUP(SECRETARIA[[#This Row],[No. IP]],IP[],7,TRUE),"")</f>
        <v/>
      </c>
      <c r="F49" s="58" t="str">
        <f>IFERROR(VLOOKUP(SECRETARIA[[#This Row],[No. IP]],IP[],2,TRUE),"")</f>
        <v/>
      </c>
      <c r="G49" s="59" t="str">
        <f>IFERROR(VLOOKUP(SECRETARIA[[#This Row],[No. IP]],IP[],10,TRUE),"")</f>
        <v/>
      </c>
      <c r="H49" s="46"/>
      <c r="I49" s="47"/>
      <c r="J49" s="48"/>
      <c r="K49" s="49"/>
      <c r="L49" s="50"/>
      <c r="M49" s="50"/>
      <c r="N49" s="55">
        <f>+IFERROR(SECRETARIA[[#This Row],[Total Ejecutado]]/SECRETARIA[[#This Row],[Total]],0)</f>
        <v>0</v>
      </c>
      <c r="O49" s="56">
        <f>+SUM(SECRETARIA[[#This Row],[Recursos propios 2022]:[Cofinanciación Nación
 2022]])</f>
        <v>0</v>
      </c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1"/>
      <c r="AD49" s="53"/>
      <c r="AE49" s="53"/>
      <c r="AF49" s="54"/>
    </row>
    <row r="50" spans="1:32" x14ac:dyDescent="0.25">
      <c r="A50" s="46"/>
      <c r="B50" s="57" t="str">
        <f>IFERROR(VLOOKUP(SECRETARIA[[#This Row],[No. IP]],IP[],3,TRUE),"")</f>
        <v/>
      </c>
      <c r="C50" s="58" t="str">
        <f>IFERROR(VLOOKUP(SECRETARIA[[#This Row],[No. IP]],IP[],4,TRUE),"")</f>
        <v/>
      </c>
      <c r="D50" s="58" t="str">
        <f>IFERROR(VLOOKUP(SECRETARIA[[#This Row],[No. IP]],IP[],6,TRUE),"")</f>
        <v/>
      </c>
      <c r="E50" s="58" t="str">
        <f>IFERROR(VLOOKUP(SECRETARIA[[#This Row],[No. IP]],IP[],7,TRUE),"")</f>
        <v/>
      </c>
      <c r="F50" s="58" t="str">
        <f>IFERROR(VLOOKUP(SECRETARIA[[#This Row],[No. IP]],IP[],2,TRUE),"")</f>
        <v/>
      </c>
      <c r="G50" s="59" t="str">
        <f>IFERROR(VLOOKUP(SECRETARIA[[#This Row],[No. IP]],IP[],10,TRUE),"")</f>
        <v/>
      </c>
      <c r="H50" s="46"/>
      <c r="I50" s="47"/>
      <c r="J50" s="48"/>
      <c r="K50" s="49"/>
      <c r="L50" s="50"/>
      <c r="M50" s="50"/>
      <c r="N50" s="55">
        <f>+IFERROR(SECRETARIA[[#This Row],[Total Ejecutado]]/SECRETARIA[[#This Row],[Total]],0)</f>
        <v>0</v>
      </c>
      <c r="O50" s="56">
        <f>+SUM(SECRETARIA[[#This Row],[Recursos propios 2022]:[Cofinanciación Nación
 2022]])</f>
        <v>0</v>
      </c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1"/>
      <c r="AD50" s="53"/>
      <c r="AE50" s="53"/>
      <c r="AF50" s="54"/>
    </row>
    <row r="51" spans="1:32" x14ac:dyDescent="0.25">
      <c r="A51" s="46"/>
      <c r="B51" s="57" t="str">
        <f>IFERROR(VLOOKUP(SECRETARIA[[#This Row],[No. IP]],IP[],3,TRUE),"")</f>
        <v/>
      </c>
      <c r="C51" s="58" t="str">
        <f>IFERROR(VLOOKUP(SECRETARIA[[#This Row],[No. IP]],IP[],4,TRUE),"")</f>
        <v/>
      </c>
      <c r="D51" s="58" t="str">
        <f>IFERROR(VLOOKUP(SECRETARIA[[#This Row],[No. IP]],IP[],6,TRUE),"")</f>
        <v/>
      </c>
      <c r="E51" s="58" t="str">
        <f>IFERROR(VLOOKUP(SECRETARIA[[#This Row],[No. IP]],IP[],7,TRUE),"")</f>
        <v/>
      </c>
      <c r="F51" s="58" t="str">
        <f>IFERROR(VLOOKUP(SECRETARIA[[#This Row],[No. IP]],IP[],2,TRUE),"")</f>
        <v/>
      </c>
      <c r="G51" s="59" t="str">
        <f>IFERROR(VLOOKUP(SECRETARIA[[#This Row],[No. IP]],IP[],10,TRUE),"")</f>
        <v/>
      </c>
      <c r="H51" s="46"/>
      <c r="I51" s="47"/>
      <c r="J51" s="48"/>
      <c r="K51" s="49"/>
      <c r="L51" s="50"/>
      <c r="M51" s="50"/>
      <c r="N51" s="55">
        <f>+IFERROR(SECRETARIA[[#This Row],[Total Ejecutado]]/SECRETARIA[[#This Row],[Total]],0)</f>
        <v>0</v>
      </c>
      <c r="O51" s="56">
        <f>+SUM(SECRETARIA[[#This Row],[Recursos propios 2022]:[Cofinanciación Nación
 2022]])</f>
        <v>0</v>
      </c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1"/>
      <c r="AD51" s="53"/>
      <c r="AE51" s="53"/>
      <c r="AF51" s="54"/>
    </row>
    <row r="52" spans="1:32" x14ac:dyDescent="0.25">
      <c r="A52" s="46"/>
      <c r="B52" s="57" t="str">
        <f>IFERROR(VLOOKUP(SECRETARIA[[#This Row],[No. IP]],IP[],3,TRUE),"")</f>
        <v/>
      </c>
      <c r="C52" s="58" t="str">
        <f>IFERROR(VLOOKUP(SECRETARIA[[#This Row],[No. IP]],IP[],4,TRUE),"")</f>
        <v/>
      </c>
      <c r="D52" s="58" t="str">
        <f>IFERROR(VLOOKUP(SECRETARIA[[#This Row],[No. IP]],IP[],6,TRUE),"")</f>
        <v/>
      </c>
      <c r="E52" s="58" t="str">
        <f>IFERROR(VLOOKUP(SECRETARIA[[#This Row],[No. IP]],IP[],7,TRUE),"")</f>
        <v/>
      </c>
      <c r="F52" s="58" t="str">
        <f>IFERROR(VLOOKUP(SECRETARIA[[#This Row],[No. IP]],IP[],2,TRUE),"")</f>
        <v/>
      </c>
      <c r="G52" s="59" t="str">
        <f>IFERROR(VLOOKUP(SECRETARIA[[#This Row],[No. IP]],IP[],10,TRUE),"")</f>
        <v/>
      </c>
      <c r="H52" s="46"/>
      <c r="I52" s="47"/>
      <c r="J52" s="48"/>
      <c r="K52" s="49"/>
      <c r="L52" s="50"/>
      <c r="M52" s="50"/>
      <c r="N52" s="55">
        <f>+IFERROR(SECRETARIA[[#This Row],[Total Ejecutado]]/SECRETARIA[[#This Row],[Total]],0)</f>
        <v>0</v>
      </c>
      <c r="O52" s="56">
        <f>+SUM(SECRETARIA[[#This Row],[Recursos propios 2022]:[Cofinanciación Nación
 2022]])</f>
        <v>0</v>
      </c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1"/>
      <c r="AD52" s="53"/>
      <c r="AE52" s="53"/>
      <c r="AF52" s="54"/>
    </row>
    <row r="53" spans="1:32" x14ac:dyDescent="0.25">
      <c r="A53" s="46"/>
      <c r="B53" s="57" t="str">
        <f>IFERROR(VLOOKUP(SECRETARIA[[#This Row],[No. IP]],IP[],3,TRUE),"")</f>
        <v/>
      </c>
      <c r="C53" s="58" t="str">
        <f>IFERROR(VLOOKUP(SECRETARIA[[#This Row],[No. IP]],IP[],4,TRUE),"")</f>
        <v/>
      </c>
      <c r="D53" s="58" t="str">
        <f>IFERROR(VLOOKUP(SECRETARIA[[#This Row],[No. IP]],IP[],6,TRUE),"")</f>
        <v/>
      </c>
      <c r="E53" s="58" t="str">
        <f>IFERROR(VLOOKUP(SECRETARIA[[#This Row],[No. IP]],IP[],7,TRUE),"")</f>
        <v/>
      </c>
      <c r="F53" s="58" t="str">
        <f>IFERROR(VLOOKUP(SECRETARIA[[#This Row],[No. IP]],IP[],2,TRUE),"")</f>
        <v/>
      </c>
      <c r="G53" s="59" t="str">
        <f>IFERROR(VLOOKUP(SECRETARIA[[#This Row],[No. IP]],IP[],10,TRUE),"")</f>
        <v/>
      </c>
      <c r="H53" s="46"/>
      <c r="I53" s="47"/>
      <c r="J53" s="48"/>
      <c r="K53" s="49"/>
      <c r="L53" s="50"/>
      <c r="M53" s="50"/>
      <c r="N53" s="55">
        <f>+IFERROR(SECRETARIA[[#This Row],[Total Ejecutado]]/SECRETARIA[[#This Row],[Total]],0)</f>
        <v>0</v>
      </c>
      <c r="O53" s="56">
        <f>+SUM(SECRETARIA[[#This Row],[Recursos propios 2022]:[Cofinanciación Nación
 2022]])</f>
        <v>0</v>
      </c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1"/>
      <c r="AD53" s="53"/>
      <c r="AE53" s="53"/>
      <c r="AF53" s="54"/>
    </row>
    <row r="54" spans="1:32" x14ac:dyDescent="0.25">
      <c r="A54" s="46"/>
      <c r="B54" s="57" t="str">
        <f>IFERROR(VLOOKUP(SECRETARIA[[#This Row],[No. IP]],IP[],3,TRUE),"")</f>
        <v/>
      </c>
      <c r="C54" s="58" t="str">
        <f>IFERROR(VLOOKUP(SECRETARIA[[#This Row],[No. IP]],IP[],4,TRUE),"")</f>
        <v/>
      </c>
      <c r="D54" s="58" t="str">
        <f>IFERROR(VLOOKUP(SECRETARIA[[#This Row],[No. IP]],IP[],6,TRUE),"")</f>
        <v/>
      </c>
      <c r="E54" s="58" t="str">
        <f>IFERROR(VLOOKUP(SECRETARIA[[#This Row],[No. IP]],IP[],7,TRUE),"")</f>
        <v/>
      </c>
      <c r="F54" s="58" t="str">
        <f>IFERROR(VLOOKUP(SECRETARIA[[#This Row],[No. IP]],IP[],2,TRUE),"")</f>
        <v/>
      </c>
      <c r="G54" s="59" t="str">
        <f>IFERROR(VLOOKUP(SECRETARIA[[#This Row],[No. IP]],IP[],10,TRUE),"")</f>
        <v/>
      </c>
      <c r="H54" s="46"/>
      <c r="I54" s="47"/>
      <c r="J54" s="48"/>
      <c r="K54" s="49"/>
      <c r="L54" s="50"/>
      <c r="M54" s="50"/>
      <c r="N54" s="55">
        <f>+IFERROR(SECRETARIA[[#This Row],[Total Ejecutado]]/SECRETARIA[[#This Row],[Total]],0)</f>
        <v>0</v>
      </c>
      <c r="O54" s="56">
        <f>+SUM(SECRETARIA[[#This Row],[Recursos propios 2022]:[Cofinanciación Nación
 2022]])</f>
        <v>0</v>
      </c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1"/>
      <c r="AD54" s="53"/>
      <c r="AE54" s="53"/>
      <c r="AF54" s="54"/>
    </row>
    <row r="55" spans="1:32" x14ac:dyDescent="0.25">
      <c r="A55" s="46"/>
      <c r="B55" s="57" t="str">
        <f>IFERROR(VLOOKUP(SECRETARIA[[#This Row],[No. IP]],IP[],3,TRUE),"")</f>
        <v/>
      </c>
      <c r="C55" s="58" t="str">
        <f>IFERROR(VLOOKUP(SECRETARIA[[#This Row],[No. IP]],IP[],4,TRUE),"")</f>
        <v/>
      </c>
      <c r="D55" s="58" t="str">
        <f>IFERROR(VLOOKUP(SECRETARIA[[#This Row],[No. IP]],IP[],6,TRUE),"")</f>
        <v/>
      </c>
      <c r="E55" s="58" t="str">
        <f>IFERROR(VLOOKUP(SECRETARIA[[#This Row],[No. IP]],IP[],7,TRUE),"")</f>
        <v/>
      </c>
      <c r="F55" s="58" t="str">
        <f>IFERROR(VLOOKUP(SECRETARIA[[#This Row],[No. IP]],IP[],2,TRUE),"")</f>
        <v/>
      </c>
      <c r="G55" s="59" t="str">
        <f>IFERROR(VLOOKUP(SECRETARIA[[#This Row],[No. IP]],IP[],10,TRUE),"")</f>
        <v/>
      </c>
      <c r="H55" s="46"/>
      <c r="I55" s="47"/>
      <c r="J55" s="48"/>
      <c r="K55" s="49"/>
      <c r="L55" s="50"/>
      <c r="M55" s="50"/>
      <c r="N55" s="55">
        <f>+IFERROR(SECRETARIA[[#This Row],[Total Ejecutado]]/SECRETARIA[[#This Row],[Total]],0)</f>
        <v>0</v>
      </c>
      <c r="O55" s="56">
        <f>+SUM(SECRETARIA[[#This Row],[Recursos propios 2022]:[Cofinanciación Nación
 2022]])</f>
        <v>0</v>
      </c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1"/>
      <c r="AD55" s="53"/>
      <c r="AE55" s="53"/>
      <c r="AF55" s="54"/>
    </row>
    <row r="56" spans="1:32" x14ac:dyDescent="0.25">
      <c r="A56" s="46"/>
      <c r="B56" s="57" t="str">
        <f>IFERROR(VLOOKUP(SECRETARIA[[#This Row],[No. IP]],IP[],3,TRUE),"")</f>
        <v/>
      </c>
      <c r="C56" s="58" t="str">
        <f>IFERROR(VLOOKUP(SECRETARIA[[#This Row],[No. IP]],IP[],4,TRUE),"")</f>
        <v/>
      </c>
      <c r="D56" s="58" t="str">
        <f>IFERROR(VLOOKUP(SECRETARIA[[#This Row],[No. IP]],IP[],6,TRUE),"")</f>
        <v/>
      </c>
      <c r="E56" s="58" t="str">
        <f>IFERROR(VLOOKUP(SECRETARIA[[#This Row],[No. IP]],IP[],7,TRUE),"")</f>
        <v/>
      </c>
      <c r="F56" s="58" t="str">
        <f>IFERROR(VLOOKUP(SECRETARIA[[#This Row],[No. IP]],IP[],2,TRUE),"")</f>
        <v/>
      </c>
      <c r="G56" s="59" t="str">
        <f>IFERROR(VLOOKUP(SECRETARIA[[#This Row],[No. IP]],IP[],10,TRUE),"")</f>
        <v/>
      </c>
      <c r="H56" s="46"/>
      <c r="I56" s="47"/>
      <c r="J56" s="48"/>
      <c r="K56" s="49"/>
      <c r="L56" s="50"/>
      <c r="M56" s="50"/>
      <c r="N56" s="55">
        <f>+IFERROR(SECRETARIA[[#This Row],[Total Ejecutado]]/SECRETARIA[[#This Row],[Total]],0)</f>
        <v>0</v>
      </c>
      <c r="O56" s="56">
        <f>+SUM(SECRETARIA[[#This Row],[Recursos propios 2022]:[Cofinanciación Nación
 2022]])</f>
        <v>0</v>
      </c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1"/>
      <c r="AD56" s="53"/>
      <c r="AE56" s="53"/>
      <c r="AF56" s="54"/>
    </row>
    <row r="57" spans="1:32" x14ac:dyDescent="0.25">
      <c r="A57" s="46"/>
      <c r="B57" s="57" t="str">
        <f>IFERROR(VLOOKUP(SECRETARIA[[#This Row],[No. IP]],IP[],3,TRUE),"")</f>
        <v/>
      </c>
      <c r="C57" s="58" t="str">
        <f>IFERROR(VLOOKUP(SECRETARIA[[#This Row],[No. IP]],IP[],4,TRUE),"")</f>
        <v/>
      </c>
      <c r="D57" s="58" t="str">
        <f>IFERROR(VLOOKUP(SECRETARIA[[#This Row],[No. IP]],IP[],6,TRUE),"")</f>
        <v/>
      </c>
      <c r="E57" s="58" t="str">
        <f>IFERROR(VLOOKUP(SECRETARIA[[#This Row],[No. IP]],IP[],7,TRUE),"")</f>
        <v/>
      </c>
      <c r="F57" s="58" t="str">
        <f>IFERROR(VLOOKUP(SECRETARIA[[#This Row],[No. IP]],IP[],2,TRUE),"")</f>
        <v/>
      </c>
      <c r="G57" s="59" t="str">
        <f>IFERROR(VLOOKUP(SECRETARIA[[#This Row],[No. IP]],IP[],10,TRUE),"")</f>
        <v/>
      </c>
      <c r="H57" s="46"/>
      <c r="I57" s="47"/>
      <c r="J57" s="48"/>
      <c r="K57" s="49"/>
      <c r="L57" s="50"/>
      <c r="M57" s="50"/>
      <c r="N57" s="55">
        <f>+IFERROR(SECRETARIA[[#This Row],[Total Ejecutado]]/SECRETARIA[[#This Row],[Total]],0)</f>
        <v>0</v>
      </c>
      <c r="O57" s="56">
        <f>+SUM(SECRETARIA[[#This Row],[Recursos propios 2022]:[Cofinanciación Nación
 2022]])</f>
        <v>0</v>
      </c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1"/>
      <c r="AD57" s="53"/>
      <c r="AE57" s="53"/>
      <c r="AF57" s="54"/>
    </row>
    <row r="58" spans="1:32" x14ac:dyDescent="0.25">
      <c r="A58" s="46"/>
      <c r="B58" s="57" t="str">
        <f>IFERROR(VLOOKUP(SECRETARIA[[#This Row],[No. IP]],IP[],3,TRUE),"")</f>
        <v/>
      </c>
      <c r="C58" s="58" t="str">
        <f>IFERROR(VLOOKUP(SECRETARIA[[#This Row],[No. IP]],IP[],4,TRUE),"")</f>
        <v/>
      </c>
      <c r="D58" s="58" t="str">
        <f>IFERROR(VLOOKUP(SECRETARIA[[#This Row],[No. IP]],IP[],6,TRUE),"")</f>
        <v/>
      </c>
      <c r="E58" s="58" t="str">
        <f>IFERROR(VLOOKUP(SECRETARIA[[#This Row],[No. IP]],IP[],7,TRUE),"")</f>
        <v/>
      </c>
      <c r="F58" s="58" t="str">
        <f>IFERROR(VLOOKUP(SECRETARIA[[#This Row],[No. IP]],IP[],2,TRUE),"")</f>
        <v/>
      </c>
      <c r="G58" s="59" t="str">
        <f>IFERROR(VLOOKUP(SECRETARIA[[#This Row],[No. IP]],IP[],10,TRUE),"")</f>
        <v/>
      </c>
      <c r="H58" s="46"/>
      <c r="I58" s="47"/>
      <c r="J58" s="48"/>
      <c r="K58" s="49"/>
      <c r="L58" s="50"/>
      <c r="M58" s="50"/>
      <c r="N58" s="55">
        <f>+IFERROR(SECRETARIA[[#This Row],[Total Ejecutado]]/SECRETARIA[[#This Row],[Total]],0)</f>
        <v>0</v>
      </c>
      <c r="O58" s="56">
        <f>+SUM(SECRETARIA[[#This Row],[Recursos propios 2022]:[Cofinanciación Nación
 2022]])</f>
        <v>0</v>
      </c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1"/>
      <c r="AD58" s="53"/>
      <c r="AE58" s="53"/>
      <c r="AF58" s="54"/>
    </row>
    <row r="59" spans="1:32" x14ac:dyDescent="0.25">
      <c r="A59" s="46"/>
      <c r="B59" s="57" t="str">
        <f>IFERROR(VLOOKUP(SECRETARIA[[#This Row],[No. IP]],IP[],3,TRUE),"")</f>
        <v/>
      </c>
      <c r="C59" s="58" t="str">
        <f>IFERROR(VLOOKUP(SECRETARIA[[#This Row],[No. IP]],IP[],4,TRUE),"")</f>
        <v/>
      </c>
      <c r="D59" s="58" t="str">
        <f>IFERROR(VLOOKUP(SECRETARIA[[#This Row],[No. IP]],IP[],6,TRUE),"")</f>
        <v/>
      </c>
      <c r="E59" s="58" t="str">
        <f>IFERROR(VLOOKUP(SECRETARIA[[#This Row],[No. IP]],IP[],7,TRUE),"")</f>
        <v/>
      </c>
      <c r="F59" s="58" t="str">
        <f>IFERROR(VLOOKUP(SECRETARIA[[#This Row],[No. IP]],IP[],2,TRUE),"")</f>
        <v/>
      </c>
      <c r="G59" s="59" t="str">
        <f>IFERROR(VLOOKUP(SECRETARIA[[#This Row],[No. IP]],IP[],10,TRUE),"")</f>
        <v/>
      </c>
      <c r="H59" s="46"/>
      <c r="I59" s="47"/>
      <c r="J59" s="48"/>
      <c r="K59" s="49"/>
      <c r="L59" s="50"/>
      <c r="M59" s="50"/>
      <c r="N59" s="55">
        <f>+IFERROR(SECRETARIA[[#This Row],[Total Ejecutado]]/SECRETARIA[[#This Row],[Total]],0)</f>
        <v>0</v>
      </c>
      <c r="O59" s="56">
        <f>+SUM(SECRETARIA[[#This Row],[Recursos propios 2022]:[Cofinanciación Nación
 2022]])</f>
        <v>0</v>
      </c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1"/>
      <c r="AD59" s="53"/>
      <c r="AE59" s="53"/>
      <c r="AF59" s="54"/>
    </row>
    <row r="60" spans="1:32" x14ac:dyDescent="0.25">
      <c r="A60" s="46"/>
      <c r="B60" s="57" t="str">
        <f>IFERROR(VLOOKUP(SECRETARIA[[#This Row],[No. IP]],IP[],3,TRUE),"")</f>
        <v/>
      </c>
      <c r="C60" s="58" t="str">
        <f>IFERROR(VLOOKUP(SECRETARIA[[#This Row],[No. IP]],IP[],4,TRUE),"")</f>
        <v/>
      </c>
      <c r="D60" s="58" t="str">
        <f>IFERROR(VLOOKUP(SECRETARIA[[#This Row],[No. IP]],IP[],6,TRUE),"")</f>
        <v/>
      </c>
      <c r="E60" s="58" t="str">
        <f>IFERROR(VLOOKUP(SECRETARIA[[#This Row],[No. IP]],IP[],7,TRUE),"")</f>
        <v/>
      </c>
      <c r="F60" s="58" t="str">
        <f>IFERROR(VLOOKUP(SECRETARIA[[#This Row],[No. IP]],IP[],2,TRUE),"")</f>
        <v/>
      </c>
      <c r="G60" s="59" t="str">
        <f>IFERROR(VLOOKUP(SECRETARIA[[#This Row],[No. IP]],IP[],10,TRUE),"")</f>
        <v/>
      </c>
      <c r="H60" s="46"/>
      <c r="I60" s="47"/>
      <c r="J60" s="48"/>
      <c r="K60" s="49"/>
      <c r="L60" s="50"/>
      <c r="M60" s="50"/>
      <c r="N60" s="55">
        <f>+IFERROR(SECRETARIA[[#This Row],[Total Ejecutado]]/SECRETARIA[[#This Row],[Total]],0)</f>
        <v>0</v>
      </c>
      <c r="O60" s="56">
        <f>+SUM(SECRETARIA[[#This Row],[Recursos propios 2022]:[Cofinanciación Nación
 2022]])</f>
        <v>0</v>
      </c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1"/>
      <c r="AD60" s="53"/>
      <c r="AE60" s="53"/>
      <c r="AF60" s="54"/>
    </row>
    <row r="61" spans="1:32" x14ac:dyDescent="0.25">
      <c r="A61" s="46"/>
      <c r="B61" s="57" t="str">
        <f>IFERROR(VLOOKUP(SECRETARIA[[#This Row],[No. IP]],IP[],3,TRUE),"")</f>
        <v/>
      </c>
      <c r="C61" s="58" t="str">
        <f>IFERROR(VLOOKUP(SECRETARIA[[#This Row],[No. IP]],IP[],4,TRUE),"")</f>
        <v/>
      </c>
      <c r="D61" s="58" t="str">
        <f>IFERROR(VLOOKUP(SECRETARIA[[#This Row],[No. IP]],IP[],6,TRUE),"")</f>
        <v/>
      </c>
      <c r="E61" s="58" t="str">
        <f>IFERROR(VLOOKUP(SECRETARIA[[#This Row],[No. IP]],IP[],7,TRUE),"")</f>
        <v/>
      </c>
      <c r="F61" s="58" t="str">
        <f>IFERROR(VLOOKUP(SECRETARIA[[#This Row],[No. IP]],IP[],2,TRUE),"")</f>
        <v/>
      </c>
      <c r="G61" s="59" t="str">
        <f>IFERROR(VLOOKUP(SECRETARIA[[#This Row],[No. IP]],IP[],10,TRUE),"")</f>
        <v/>
      </c>
      <c r="H61" s="46"/>
      <c r="I61" s="47"/>
      <c r="J61" s="48"/>
      <c r="K61" s="49"/>
      <c r="L61" s="50"/>
      <c r="M61" s="50"/>
      <c r="N61" s="55">
        <f>+IFERROR(SECRETARIA[[#This Row],[Total Ejecutado]]/SECRETARIA[[#This Row],[Total]],0)</f>
        <v>0</v>
      </c>
      <c r="O61" s="56">
        <f>+SUM(SECRETARIA[[#This Row],[Recursos propios 2022]:[Cofinanciación Nación
 2022]])</f>
        <v>0</v>
      </c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1"/>
      <c r="AD61" s="53"/>
      <c r="AE61" s="53"/>
      <c r="AF61" s="54"/>
    </row>
    <row r="62" spans="1:32" x14ac:dyDescent="0.25">
      <c r="A62" s="46"/>
      <c r="B62" s="57" t="str">
        <f>IFERROR(VLOOKUP(SECRETARIA[[#This Row],[No. IP]],IP[],3,TRUE),"")</f>
        <v/>
      </c>
      <c r="C62" s="58" t="str">
        <f>IFERROR(VLOOKUP(SECRETARIA[[#This Row],[No. IP]],IP[],4,TRUE),"")</f>
        <v/>
      </c>
      <c r="D62" s="58" t="str">
        <f>IFERROR(VLOOKUP(SECRETARIA[[#This Row],[No. IP]],IP[],6,TRUE),"")</f>
        <v/>
      </c>
      <c r="E62" s="58" t="str">
        <f>IFERROR(VLOOKUP(SECRETARIA[[#This Row],[No. IP]],IP[],7,TRUE),"")</f>
        <v/>
      </c>
      <c r="F62" s="58" t="str">
        <f>IFERROR(VLOOKUP(SECRETARIA[[#This Row],[No. IP]],IP[],2,TRUE),"")</f>
        <v/>
      </c>
      <c r="G62" s="59" t="str">
        <f>IFERROR(VLOOKUP(SECRETARIA[[#This Row],[No. IP]],IP[],10,TRUE),"")</f>
        <v/>
      </c>
      <c r="H62" s="46"/>
      <c r="I62" s="47"/>
      <c r="J62" s="48"/>
      <c r="K62" s="49"/>
      <c r="L62" s="50"/>
      <c r="M62" s="50"/>
      <c r="N62" s="55">
        <f>+IFERROR(SECRETARIA[[#This Row],[Total Ejecutado]]/SECRETARIA[[#This Row],[Total]],0)</f>
        <v>0</v>
      </c>
      <c r="O62" s="56">
        <f>+SUM(SECRETARIA[[#This Row],[Recursos propios 2022]:[Cofinanciación Nación
 2022]])</f>
        <v>0</v>
      </c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1"/>
      <c r="AD62" s="53"/>
      <c r="AE62" s="53"/>
      <c r="AF62" s="54"/>
    </row>
    <row r="63" spans="1:32" x14ac:dyDescent="0.25">
      <c r="A63" s="46"/>
      <c r="B63" s="57" t="str">
        <f>IFERROR(VLOOKUP(SECRETARIA[[#This Row],[No. IP]],IP[],3,TRUE),"")</f>
        <v/>
      </c>
      <c r="C63" s="58" t="str">
        <f>IFERROR(VLOOKUP(SECRETARIA[[#This Row],[No. IP]],IP[],4,TRUE),"")</f>
        <v/>
      </c>
      <c r="D63" s="58" t="str">
        <f>IFERROR(VLOOKUP(SECRETARIA[[#This Row],[No. IP]],IP[],6,TRUE),"")</f>
        <v/>
      </c>
      <c r="E63" s="58" t="str">
        <f>IFERROR(VLOOKUP(SECRETARIA[[#This Row],[No. IP]],IP[],7,TRUE),"")</f>
        <v/>
      </c>
      <c r="F63" s="58" t="str">
        <f>IFERROR(VLOOKUP(SECRETARIA[[#This Row],[No. IP]],IP[],2,TRUE),"")</f>
        <v/>
      </c>
      <c r="G63" s="59" t="str">
        <f>IFERROR(VLOOKUP(SECRETARIA[[#This Row],[No. IP]],IP[],10,TRUE),"")</f>
        <v/>
      </c>
      <c r="H63" s="46"/>
      <c r="I63" s="47"/>
      <c r="J63" s="48"/>
      <c r="K63" s="49"/>
      <c r="L63" s="50"/>
      <c r="M63" s="50"/>
      <c r="N63" s="55">
        <f>+IFERROR(SECRETARIA[[#This Row],[Total Ejecutado]]/SECRETARIA[[#This Row],[Total]],0)</f>
        <v>0</v>
      </c>
      <c r="O63" s="56">
        <f>+SUM(SECRETARIA[[#This Row],[Recursos propios 2022]:[Cofinanciación Nación
 2022]])</f>
        <v>0</v>
      </c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1"/>
      <c r="AD63" s="53"/>
      <c r="AE63" s="53"/>
      <c r="AF63" s="54"/>
    </row>
    <row r="64" spans="1:32" x14ac:dyDescent="0.25">
      <c r="A64" s="46"/>
      <c r="B64" s="57" t="str">
        <f>IFERROR(VLOOKUP(SECRETARIA[[#This Row],[No. IP]],IP[],3,TRUE),"")</f>
        <v/>
      </c>
      <c r="C64" s="58" t="str">
        <f>IFERROR(VLOOKUP(SECRETARIA[[#This Row],[No. IP]],IP[],4,TRUE),"")</f>
        <v/>
      </c>
      <c r="D64" s="58" t="str">
        <f>IFERROR(VLOOKUP(SECRETARIA[[#This Row],[No. IP]],IP[],6,TRUE),"")</f>
        <v/>
      </c>
      <c r="E64" s="58" t="str">
        <f>IFERROR(VLOOKUP(SECRETARIA[[#This Row],[No. IP]],IP[],7,TRUE),"")</f>
        <v/>
      </c>
      <c r="F64" s="58" t="str">
        <f>IFERROR(VLOOKUP(SECRETARIA[[#This Row],[No. IP]],IP[],2,TRUE),"")</f>
        <v/>
      </c>
      <c r="G64" s="59" t="str">
        <f>IFERROR(VLOOKUP(SECRETARIA[[#This Row],[No. IP]],IP[],10,TRUE),"")</f>
        <v/>
      </c>
      <c r="H64" s="46"/>
      <c r="I64" s="47"/>
      <c r="J64" s="48"/>
      <c r="K64" s="49"/>
      <c r="L64" s="50"/>
      <c r="M64" s="50"/>
      <c r="N64" s="55">
        <f>+IFERROR(SECRETARIA[[#This Row],[Total Ejecutado]]/SECRETARIA[[#This Row],[Total]],0)</f>
        <v>0</v>
      </c>
      <c r="O64" s="56">
        <f>+SUM(SECRETARIA[[#This Row],[Recursos propios 2022]:[Cofinanciación Nación
 2022]])</f>
        <v>0</v>
      </c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1"/>
      <c r="AD64" s="53"/>
      <c r="AE64" s="53"/>
      <c r="AF64" s="54"/>
    </row>
    <row r="65" spans="1:32" x14ac:dyDescent="0.25">
      <c r="A65" s="46"/>
      <c r="B65" s="57" t="str">
        <f>IFERROR(VLOOKUP(SECRETARIA[[#This Row],[No. IP]],IP[],3,TRUE),"")</f>
        <v/>
      </c>
      <c r="C65" s="58" t="str">
        <f>IFERROR(VLOOKUP(SECRETARIA[[#This Row],[No. IP]],IP[],4,TRUE),"")</f>
        <v/>
      </c>
      <c r="D65" s="58" t="str">
        <f>IFERROR(VLOOKUP(SECRETARIA[[#This Row],[No. IP]],IP[],6,TRUE),"")</f>
        <v/>
      </c>
      <c r="E65" s="58" t="str">
        <f>IFERROR(VLOOKUP(SECRETARIA[[#This Row],[No. IP]],IP[],7,TRUE),"")</f>
        <v/>
      </c>
      <c r="F65" s="58" t="str">
        <f>IFERROR(VLOOKUP(SECRETARIA[[#This Row],[No. IP]],IP[],2,TRUE),"")</f>
        <v/>
      </c>
      <c r="G65" s="59" t="str">
        <f>IFERROR(VLOOKUP(SECRETARIA[[#This Row],[No. IP]],IP[],10,TRUE),"")</f>
        <v/>
      </c>
      <c r="H65" s="46"/>
      <c r="I65" s="47"/>
      <c r="J65" s="48"/>
      <c r="K65" s="49"/>
      <c r="L65" s="50"/>
      <c r="M65" s="50"/>
      <c r="N65" s="55">
        <f>+IFERROR(SECRETARIA[[#This Row],[Total Ejecutado]]/SECRETARIA[[#This Row],[Total]],0)</f>
        <v>0</v>
      </c>
      <c r="O65" s="56">
        <f>+SUM(SECRETARIA[[#This Row],[Recursos propios 2022]:[Cofinanciación Nación
 2022]])</f>
        <v>0</v>
      </c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1"/>
      <c r="AD65" s="53"/>
      <c r="AE65" s="53"/>
      <c r="AF65" s="54"/>
    </row>
    <row r="66" spans="1:32" x14ac:dyDescent="0.25">
      <c r="A66" s="46"/>
      <c r="B66" s="57" t="str">
        <f>IFERROR(VLOOKUP(SECRETARIA[[#This Row],[No. IP]],IP[],3,TRUE),"")</f>
        <v/>
      </c>
      <c r="C66" s="58" t="str">
        <f>IFERROR(VLOOKUP(SECRETARIA[[#This Row],[No. IP]],IP[],4,TRUE),"")</f>
        <v/>
      </c>
      <c r="D66" s="58" t="str">
        <f>IFERROR(VLOOKUP(SECRETARIA[[#This Row],[No. IP]],IP[],6,TRUE),"")</f>
        <v/>
      </c>
      <c r="E66" s="58" t="str">
        <f>IFERROR(VLOOKUP(SECRETARIA[[#This Row],[No. IP]],IP[],7,TRUE),"")</f>
        <v/>
      </c>
      <c r="F66" s="58" t="str">
        <f>IFERROR(VLOOKUP(SECRETARIA[[#This Row],[No. IP]],IP[],2,TRUE),"")</f>
        <v/>
      </c>
      <c r="G66" s="59" t="str">
        <f>IFERROR(VLOOKUP(SECRETARIA[[#This Row],[No. IP]],IP[],10,TRUE),"")</f>
        <v/>
      </c>
      <c r="H66" s="46"/>
      <c r="I66" s="47"/>
      <c r="J66" s="48"/>
      <c r="K66" s="49"/>
      <c r="L66" s="50"/>
      <c r="M66" s="50"/>
      <c r="N66" s="55">
        <f>+IFERROR(SECRETARIA[[#This Row],[Total Ejecutado]]/SECRETARIA[[#This Row],[Total]],0)</f>
        <v>0</v>
      </c>
      <c r="O66" s="56">
        <f>+SUM(SECRETARIA[[#This Row],[Recursos propios 2022]:[Cofinanciación Nación
 2022]])</f>
        <v>0</v>
      </c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1"/>
      <c r="AD66" s="53"/>
      <c r="AE66" s="53"/>
      <c r="AF66" s="54"/>
    </row>
    <row r="67" spans="1:32" x14ac:dyDescent="0.25">
      <c r="A67" s="46"/>
      <c r="B67" s="57" t="str">
        <f>IFERROR(VLOOKUP(SECRETARIA[[#This Row],[No. IP]],IP[],3,TRUE),"")</f>
        <v/>
      </c>
      <c r="C67" s="58" t="str">
        <f>IFERROR(VLOOKUP(SECRETARIA[[#This Row],[No. IP]],IP[],4,TRUE),"")</f>
        <v/>
      </c>
      <c r="D67" s="58" t="str">
        <f>IFERROR(VLOOKUP(SECRETARIA[[#This Row],[No. IP]],IP[],6,TRUE),"")</f>
        <v/>
      </c>
      <c r="E67" s="58" t="str">
        <f>IFERROR(VLOOKUP(SECRETARIA[[#This Row],[No. IP]],IP[],7,TRUE),"")</f>
        <v/>
      </c>
      <c r="F67" s="58" t="str">
        <f>IFERROR(VLOOKUP(SECRETARIA[[#This Row],[No. IP]],IP[],2,TRUE),"")</f>
        <v/>
      </c>
      <c r="G67" s="59" t="str">
        <f>IFERROR(VLOOKUP(SECRETARIA[[#This Row],[No. IP]],IP[],10,TRUE),"")</f>
        <v/>
      </c>
      <c r="H67" s="46"/>
      <c r="I67" s="47"/>
      <c r="J67" s="48"/>
      <c r="K67" s="49"/>
      <c r="L67" s="50"/>
      <c r="M67" s="50"/>
      <c r="N67" s="55">
        <f>+IFERROR(SECRETARIA[[#This Row],[Total Ejecutado]]/SECRETARIA[[#This Row],[Total]],0)</f>
        <v>0</v>
      </c>
      <c r="O67" s="56">
        <f>+SUM(SECRETARIA[[#This Row],[Recursos propios 2022]:[Cofinanciación Nación
 2022]])</f>
        <v>0</v>
      </c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1"/>
      <c r="AD67" s="53"/>
      <c r="AE67" s="53"/>
      <c r="AF67" s="54"/>
    </row>
    <row r="68" spans="1:32" x14ac:dyDescent="0.25">
      <c r="A68" s="46"/>
      <c r="B68" s="57" t="str">
        <f>IFERROR(VLOOKUP(SECRETARIA[[#This Row],[No. IP]],IP[],3,TRUE),"")</f>
        <v/>
      </c>
      <c r="C68" s="58" t="str">
        <f>IFERROR(VLOOKUP(SECRETARIA[[#This Row],[No. IP]],IP[],4,TRUE),"")</f>
        <v/>
      </c>
      <c r="D68" s="58" t="str">
        <f>IFERROR(VLOOKUP(SECRETARIA[[#This Row],[No. IP]],IP[],6,TRUE),"")</f>
        <v/>
      </c>
      <c r="E68" s="58" t="str">
        <f>IFERROR(VLOOKUP(SECRETARIA[[#This Row],[No. IP]],IP[],7,TRUE),"")</f>
        <v/>
      </c>
      <c r="F68" s="58" t="str">
        <f>IFERROR(VLOOKUP(SECRETARIA[[#This Row],[No. IP]],IP[],2,TRUE),"")</f>
        <v/>
      </c>
      <c r="G68" s="59" t="str">
        <f>IFERROR(VLOOKUP(SECRETARIA[[#This Row],[No. IP]],IP[],10,TRUE),"")</f>
        <v/>
      </c>
      <c r="H68" s="46"/>
      <c r="I68" s="47"/>
      <c r="J68" s="48"/>
      <c r="K68" s="49"/>
      <c r="L68" s="50"/>
      <c r="M68" s="50"/>
      <c r="N68" s="55">
        <f>+IFERROR(SECRETARIA[[#This Row],[Total Ejecutado]]/SECRETARIA[[#This Row],[Total]],0)</f>
        <v>0</v>
      </c>
      <c r="O68" s="56">
        <f>+SUM(SECRETARIA[[#This Row],[Recursos propios 2022]:[Cofinanciación Nación
 2022]])</f>
        <v>0</v>
      </c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1"/>
      <c r="AD68" s="53"/>
      <c r="AE68" s="53"/>
      <c r="AF68" s="54"/>
    </row>
    <row r="69" spans="1:32" x14ac:dyDescent="0.25">
      <c r="A69" s="46"/>
      <c r="B69" s="57" t="str">
        <f>IFERROR(VLOOKUP(SECRETARIA[[#This Row],[No. IP]],IP[],3,TRUE),"")</f>
        <v/>
      </c>
      <c r="C69" s="58" t="str">
        <f>IFERROR(VLOOKUP(SECRETARIA[[#This Row],[No. IP]],IP[],4,TRUE),"")</f>
        <v/>
      </c>
      <c r="D69" s="58" t="str">
        <f>IFERROR(VLOOKUP(SECRETARIA[[#This Row],[No. IP]],IP[],6,TRUE),"")</f>
        <v/>
      </c>
      <c r="E69" s="58" t="str">
        <f>IFERROR(VLOOKUP(SECRETARIA[[#This Row],[No. IP]],IP[],7,TRUE),"")</f>
        <v/>
      </c>
      <c r="F69" s="58" t="str">
        <f>IFERROR(VLOOKUP(SECRETARIA[[#This Row],[No. IP]],IP[],2,TRUE),"")</f>
        <v/>
      </c>
      <c r="G69" s="59" t="str">
        <f>IFERROR(VLOOKUP(SECRETARIA[[#This Row],[No. IP]],IP[],10,TRUE),"")</f>
        <v/>
      </c>
      <c r="H69" s="46"/>
      <c r="I69" s="47"/>
      <c r="J69" s="48"/>
      <c r="K69" s="49"/>
      <c r="L69" s="50"/>
      <c r="M69" s="50"/>
      <c r="N69" s="55">
        <f>+IFERROR(SECRETARIA[[#This Row],[Total Ejecutado]]/SECRETARIA[[#This Row],[Total]],0)</f>
        <v>0</v>
      </c>
      <c r="O69" s="56">
        <f>+SUM(SECRETARIA[[#This Row],[Recursos propios 2022]:[Cofinanciación Nación
 2022]])</f>
        <v>0</v>
      </c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1"/>
      <c r="AD69" s="53"/>
      <c r="AE69" s="53"/>
      <c r="AF69" s="54"/>
    </row>
    <row r="70" spans="1:32" x14ac:dyDescent="0.25">
      <c r="A70" s="46"/>
      <c r="B70" s="57" t="str">
        <f>IFERROR(VLOOKUP(SECRETARIA[[#This Row],[No. IP]],IP[],3,TRUE),"")</f>
        <v/>
      </c>
      <c r="C70" s="58" t="str">
        <f>IFERROR(VLOOKUP(SECRETARIA[[#This Row],[No. IP]],IP[],4,TRUE),"")</f>
        <v/>
      </c>
      <c r="D70" s="58" t="str">
        <f>IFERROR(VLOOKUP(SECRETARIA[[#This Row],[No. IP]],IP[],6,TRUE),"")</f>
        <v/>
      </c>
      <c r="E70" s="58" t="str">
        <f>IFERROR(VLOOKUP(SECRETARIA[[#This Row],[No. IP]],IP[],7,TRUE),"")</f>
        <v/>
      </c>
      <c r="F70" s="58" t="str">
        <f>IFERROR(VLOOKUP(SECRETARIA[[#This Row],[No. IP]],IP[],2,TRUE),"")</f>
        <v/>
      </c>
      <c r="G70" s="59" t="str">
        <f>IFERROR(VLOOKUP(SECRETARIA[[#This Row],[No. IP]],IP[],10,TRUE),"")</f>
        <v/>
      </c>
      <c r="H70" s="46"/>
      <c r="I70" s="47"/>
      <c r="J70" s="48"/>
      <c r="K70" s="49"/>
      <c r="L70" s="50"/>
      <c r="M70" s="50"/>
      <c r="N70" s="55">
        <f>+IFERROR(SECRETARIA[[#This Row],[Total Ejecutado]]/SECRETARIA[[#This Row],[Total]],0)</f>
        <v>0</v>
      </c>
      <c r="O70" s="56">
        <f>+SUM(SECRETARIA[[#This Row],[Recursos propios 2022]:[Cofinanciación Nación
 2022]])</f>
        <v>0</v>
      </c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1"/>
      <c r="AD70" s="53"/>
      <c r="AE70" s="53"/>
      <c r="AF70" s="54"/>
    </row>
    <row r="71" spans="1:32" x14ac:dyDescent="0.25">
      <c r="A71" s="46"/>
      <c r="B71" s="57" t="str">
        <f>IFERROR(VLOOKUP(SECRETARIA[[#This Row],[No. IP]],IP[],3,TRUE),"")</f>
        <v/>
      </c>
      <c r="C71" s="58" t="str">
        <f>IFERROR(VLOOKUP(SECRETARIA[[#This Row],[No. IP]],IP[],4,TRUE),"")</f>
        <v/>
      </c>
      <c r="D71" s="58" t="str">
        <f>IFERROR(VLOOKUP(SECRETARIA[[#This Row],[No. IP]],IP[],6,TRUE),"")</f>
        <v/>
      </c>
      <c r="E71" s="58" t="str">
        <f>IFERROR(VLOOKUP(SECRETARIA[[#This Row],[No. IP]],IP[],7,TRUE),"")</f>
        <v/>
      </c>
      <c r="F71" s="58" t="str">
        <f>IFERROR(VLOOKUP(SECRETARIA[[#This Row],[No. IP]],IP[],2,TRUE),"")</f>
        <v/>
      </c>
      <c r="G71" s="59" t="str">
        <f>IFERROR(VLOOKUP(SECRETARIA[[#This Row],[No. IP]],IP[],10,TRUE),"")</f>
        <v/>
      </c>
      <c r="H71" s="46"/>
      <c r="I71" s="47"/>
      <c r="J71" s="48"/>
      <c r="K71" s="49"/>
      <c r="L71" s="50"/>
      <c r="M71" s="50"/>
      <c r="N71" s="55">
        <f>+IFERROR(SECRETARIA[[#This Row],[Total Ejecutado]]/SECRETARIA[[#This Row],[Total]],0)</f>
        <v>0</v>
      </c>
      <c r="O71" s="56">
        <f>+SUM(SECRETARIA[[#This Row],[Recursos propios 2022]:[Cofinanciación Nación
 2022]])</f>
        <v>0</v>
      </c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1"/>
      <c r="AD71" s="53"/>
      <c r="AE71" s="53"/>
      <c r="AF71" s="54"/>
    </row>
    <row r="72" spans="1:32" x14ac:dyDescent="0.25">
      <c r="A72" s="46"/>
      <c r="B72" s="57" t="str">
        <f>IFERROR(VLOOKUP(SECRETARIA[[#This Row],[No. IP]],IP[],3,TRUE),"")</f>
        <v/>
      </c>
      <c r="C72" s="58" t="str">
        <f>IFERROR(VLOOKUP(SECRETARIA[[#This Row],[No. IP]],IP[],4,TRUE),"")</f>
        <v/>
      </c>
      <c r="D72" s="58" t="str">
        <f>IFERROR(VLOOKUP(SECRETARIA[[#This Row],[No. IP]],IP[],6,TRUE),"")</f>
        <v/>
      </c>
      <c r="E72" s="58" t="str">
        <f>IFERROR(VLOOKUP(SECRETARIA[[#This Row],[No. IP]],IP[],7,TRUE),"")</f>
        <v/>
      </c>
      <c r="F72" s="58" t="str">
        <f>IFERROR(VLOOKUP(SECRETARIA[[#This Row],[No. IP]],IP[],2,TRUE),"")</f>
        <v/>
      </c>
      <c r="G72" s="59" t="str">
        <f>IFERROR(VLOOKUP(SECRETARIA[[#This Row],[No. IP]],IP[],10,TRUE),"")</f>
        <v/>
      </c>
      <c r="H72" s="46"/>
      <c r="I72" s="47"/>
      <c r="J72" s="48"/>
      <c r="K72" s="49"/>
      <c r="L72" s="50"/>
      <c r="M72" s="50"/>
      <c r="N72" s="55">
        <f>+IFERROR(SECRETARIA[[#This Row],[Total Ejecutado]]/SECRETARIA[[#This Row],[Total]],0)</f>
        <v>0</v>
      </c>
      <c r="O72" s="56">
        <f>+SUM(SECRETARIA[[#This Row],[Recursos propios 2022]:[Cofinanciación Nación
 2022]])</f>
        <v>0</v>
      </c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1"/>
      <c r="AD72" s="53"/>
      <c r="AE72" s="53"/>
      <c r="AF72" s="54"/>
    </row>
    <row r="73" spans="1:32" x14ac:dyDescent="0.25">
      <c r="A73" s="46"/>
      <c r="B73" s="57" t="str">
        <f>IFERROR(VLOOKUP(SECRETARIA[[#This Row],[No. IP]],IP[],3,TRUE),"")</f>
        <v/>
      </c>
      <c r="C73" s="58" t="str">
        <f>IFERROR(VLOOKUP(SECRETARIA[[#This Row],[No. IP]],IP[],4,TRUE),"")</f>
        <v/>
      </c>
      <c r="D73" s="58" t="str">
        <f>IFERROR(VLOOKUP(SECRETARIA[[#This Row],[No. IP]],IP[],6,TRUE),"")</f>
        <v/>
      </c>
      <c r="E73" s="58" t="str">
        <f>IFERROR(VLOOKUP(SECRETARIA[[#This Row],[No. IP]],IP[],7,TRUE),"")</f>
        <v/>
      </c>
      <c r="F73" s="58" t="str">
        <f>IFERROR(VLOOKUP(SECRETARIA[[#This Row],[No. IP]],IP[],2,TRUE),"")</f>
        <v/>
      </c>
      <c r="G73" s="59" t="str">
        <f>IFERROR(VLOOKUP(SECRETARIA[[#This Row],[No. IP]],IP[],10,TRUE),"")</f>
        <v/>
      </c>
      <c r="H73" s="46"/>
      <c r="I73" s="47"/>
      <c r="J73" s="48"/>
      <c r="K73" s="49"/>
      <c r="L73" s="50"/>
      <c r="M73" s="50"/>
      <c r="N73" s="55">
        <f>+IFERROR(SECRETARIA[[#This Row],[Total Ejecutado]]/SECRETARIA[[#This Row],[Total]],0)</f>
        <v>0</v>
      </c>
      <c r="O73" s="56">
        <f>+SUM(SECRETARIA[[#This Row],[Recursos propios 2022]:[Cofinanciación Nación
 2022]])</f>
        <v>0</v>
      </c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1"/>
      <c r="AD73" s="53"/>
      <c r="AE73" s="53"/>
      <c r="AF73" s="54"/>
    </row>
    <row r="74" spans="1:32" x14ac:dyDescent="0.25">
      <c r="A74" s="46"/>
      <c r="B74" s="57" t="str">
        <f>IFERROR(VLOOKUP(SECRETARIA[[#This Row],[No. IP]],IP[],3,TRUE),"")</f>
        <v/>
      </c>
      <c r="C74" s="58" t="str">
        <f>IFERROR(VLOOKUP(SECRETARIA[[#This Row],[No. IP]],IP[],4,TRUE),"")</f>
        <v/>
      </c>
      <c r="D74" s="58" t="str">
        <f>IFERROR(VLOOKUP(SECRETARIA[[#This Row],[No. IP]],IP[],6,TRUE),"")</f>
        <v/>
      </c>
      <c r="E74" s="58" t="str">
        <f>IFERROR(VLOOKUP(SECRETARIA[[#This Row],[No. IP]],IP[],7,TRUE),"")</f>
        <v/>
      </c>
      <c r="F74" s="58" t="str">
        <f>IFERROR(VLOOKUP(SECRETARIA[[#This Row],[No. IP]],IP[],2,TRUE),"")</f>
        <v/>
      </c>
      <c r="G74" s="59" t="str">
        <f>IFERROR(VLOOKUP(SECRETARIA[[#This Row],[No. IP]],IP[],10,TRUE),"")</f>
        <v/>
      </c>
      <c r="H74" s="46"/>
      <c r="I74" s="47"/>
      <c r="J74" s="48"/>
      <c r="K74" s="49"/>
      <c r="L74" s="50"/>
      <c r="M74" s="50"/>
      <c r="N74" s="55">
        <f>+IFERROR(SECRETARIA[[#This Row],[Total Ejecutado]]/SECRETARIA[[#This Row],[Total]],0)</f>
        <v>0</v>
      </c>
      <c r="O74" s="56">
        <f>+SUM(SECRETARIA[[#This Row],[Recursos propios 2022]:[Cofinanciación Nación
 2022]])</f>
        <v>0</v>
      </c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1"/>
      <c r="AD74" s="53"/>
      <c r="AE74" s="53"/>
      <c r="AF74" s="54"/>
    </row>
    <row r="75" spans="1:32" x14ac:dyDescent="0.25">
      <c r="A75" s="46"/>
      <c r="B75" s="57" t="str">
        <f>IFERROR(VLOOKUP(SECRETARIA[[#This Row],[No. IP]],IP[],3,TRUE),"")</f>
        <v/>
      </c>
      <c r="C75" s="58" t="str">
        <f>IFERROR(VLOOKUP(SECRETARIA[[#This Row],[No. IP]],IP[],4,TRUE),"")</f>
        <v/>
      </c>
      <c r="D75" s="58" t="str">
        <f>IFERROR(VLOOKUP(SECRETARIA[[#This Row],[No. IP]],IP[],6,TRUE),"")</f>
        <v/>
      </c>
      <c r="E75" s="58" t="str">
        <f>IFERROR(VLOOKUP(SECRETARIA[[#This Row],[No. IP]],IP[],7,TRUE),"")</f>
        <v/>
      </c>
      <c r="F75" s="58" t="str">
        <f>IFERROR(VLOOKUP(SECRETARIA[[#This Row],[No. IP]],IP[],2,TRUE),"")</f>
        <v/>
      </c>
      <c r="G75" s="59" t="str">
        <f>IFERROR(VLOOKUP(SECRETARIA[[#This Row],[No. IP]],IP[],10,TRUE),"")</f>
        <v/>
      </c>
      <c r="H75" s="46"/>
      <c r="I75" s="47"/>
      <c r="J75" s="48"/>
      <c r="K75" s="49"/>
      <c r="L75" s="50"/>
      <c r="M75" s="50"/>
      <c r="N75" s="55">
        <f>+IFERROR(SECRETARIA[[#This Row],[Total Ejecutado]]/SECRETARIA[[#This Row],[Total]],0)</f>
        <v>0</v>
      </c>
      <c r="O75" s="56">
        <f>+SUM(SECRETARIA[[#This Row],[Recursos propios 2022]:[Cofinanciación Nación
 2022]])</f>
        <v>0</v>
      </c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1"/>
      <c r="AD75" s="53"/>
      <c r="AE75" s="53"/>
      <c r="AF75" s="54"/>
    </row>
    <row r="76" spans="1:32" x14ac:dyDescent="0.25">
      <c r="A76" s="46"/>
      <c r="B76" s="57" t="str">
        <f>IFERROR(VLOOKUP(SECRETARIA[[#This Row],[No. IP]],IP[],3,TRUE),"")</f>
        <v/>
      </c>
      <c r="C76" s="58" t="str">
        <f>IFERROR(VLOOKUP(SECRETARIA[[#This Row],[No. IP]],IP[],4,TRUE),"")</f>
        <v/>
      </c>
      <c r="D76" s="58" t="str">
        <f>IFERROR(VLOOKUP(SECRETARIA[[#This Row],[No. IP]],IP[],6,TRUE),"")</f>
        <v/>
      </c>
      <c r="E76" s="58" t="str">
        <f>IFERROR(VLOOKUP(SECRETARIA[[#This Row],[No. IP]],IP[],7,TRUE),"")</f>
        <v/>
      </c>
      <c r="F76" s="58" t="str">
        <f>IFERROR(VLOOKUP(SECRETARIA[[#This Row],[No. IP]],IP[],2,TRUE),"")</f>
        <v/>
      </c>
      <c r="G76" s="59" t="str">
        <f>IFERROR(VLOOKUP(SECRETARIA[[#This Row],[No. IP]],IP[],10,TRUE),"")</f>
        <v/>
      </c>
      <c r="H76" s="46"/>
      <c r="I76" s="47"/>
      <c r="J76" s="48"/>
      <c r="K76" s="49"/>
      <c r="L76" s="50"/>
      <c r="M76" s="50"/>
      <c r="N76" s="55">
        <f>+IFERROR(SECRETARIA[[#This Row],[Total Ejecutado]]/SECRETARIA[[#This Row],[Total]],0)</f>
        <v>0</v>
      </c>
      <c r="O76" s="56">
        <f>+SUM(SECRETARIA[[#This Row],[Recursos propios 2022]:[Cofinanciación Nación
 2022]])</f>
        <v>0</v>
      </c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1"/>
      <c r="AD76" s="53"/>
      <c r="AE76" s="53"/>
      <c r="AF76" s="54"/>
    </row>
    <row r="77" spans="1:32" x14ac:dyDescent="0.25">
      <c r="A77" s="46"/>
      <c r="B77" s="57" t="str">
        <f>IFERROR(VLOOKUP(SECRETARIA[[#This Row],[No. IP]],IP[],3,TRUE),"")</f>
        <v/>
      </c>
      <c r="C77" s="58" t="str">
        <f>IFERROR(VLOOKUP(SECRETARIA[[#This Row],[No. IP]],IP[],4,TRUE),"")</f>
        <v/>
      </c>
      <c r="D77" s="58" t="str">
        <f>IFERROR(VLOOKUP(SECRETARIA[[#This Row],[No. IP]],IP[],6,TRUE),"")</f>
        <v/>
      </c>
      <c r="E77" s="58" t="str">
        <f>IFERROR(VLOOKUP(SECRETARIA[[#This Row],[No. IP]],IP[],7,TRUE),"")</f>
        <v/>
      </c>
      <c r="F77" s="58" t="str">
        <f>IFERROR(VLOOKUP(SECRETARIA[[#This Row],[No. IP]],IP[],2,TRUE),"")</f>
        <v/>
      </c>
      <c r="G77" s="59" t="str">
        <f>IFERROR(VLOOKUP(SECRETARIA[[#This Row],[No. IP]],IP[],10,TRUE),"")</f>
        <v/>
      </c>
      <c r="H77" s="46"/>
      <c r="I77" s="47"/>
      <c r="J77" s="48"/>
      <c r="K77" s="49"/>
      <c r="L77" s="50"/>
      <c r="M77" s="50"/>
      <c r="N77" s="55">
        <f>+IFERROR(SECRETARIA[[#This Row],[Total Ejecutado]]/SECRETARIA[[#This Row],[Total]],0)</f>
        <v>0</v>
      </c>
      <c r="O77" s="56">
        <f>+SUM(SECRETARIA[[#This Row],[Recursos propios 2022]:[Cofinanciación Nación
 2022]])</f>
        <v>0</v>
      </c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1"/>
      <c r="AD77" s="53"/>
      <c r="AE77" s="53"/>
      <c r="AF77" s="54"/>
    </row>
    <row r="78" spans="1:32" x14ac:dyDescent="0.25">
      <c r="A78" s="46"/>
      <c r="B78" s="57" t="str">
        <f>IFERROR(VLOOKUP(SECRETARIA[[#This Row],[No. IP]],IP[],3,TRUE),"")</f>
        <v/>
      </c>
      <c r="C78" s="58" t="str">
        <f>IFERROR(VLOOKUP(SECRETARIA[[#This Row],[No. IP]],IP[],4,TRUE),"")</f>
        <v/>
      </c>
      <c r="D78" s="58" t="str">
        <f>IFERROR(VLOOKUP(SECRETARIA[[#This Row],[No. IP]],IP[],6,TRUE),"")</f>
        <v/>
      </c>
      <c r="E78" s="58" t="str">
        <f>IFERROR(VLOOKUP(SECRETARIA[[#This Row],[No. IP]],IP[],7,TRUE),"")</f>
        <v/>
      </c>
      <c r="F78" s="58" t="str">
        <f>IFERROR(VLOOKUP(SECRETARIA[[#This Row],[No. IP]],IP[],2,TRUE),"")</f>
        <v/>
      </c>
      <c r="G78" s="59" t="str">
        <f>IFERROR(VLOOKUP(SECRETARIA[[#This Row],[No. IP]],IP[],10,TRUE),"")</f>
        <v/>
      </c>
      <c r="H78" s="46"/>
      <c r="I78" s="47"/>
      <c r="J78" s="48"/>
      <c r="K78" s="49"/>
      <c r="L78" s="50"/>
      <c r="M78" s="50"/>
      <c r="N78" s="55">
        <f>+IFERROR(SECRETARIA[[#This Row],[Total Ejecutado]]/SECRETARIA[[#This Row],[Total]],0)</f>
        <v>0</v>
      </c>
      <c r="O78" s="56">
        <f>+SUM(SECRETARIA[[#This Row],[Recursos propios 2022]:[Cofinanciación Nación
 2022]])</f>
        <v>0</v>
      </c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1"/>
      <c r="AD78" s="53"/>
      <c r="AE78" s="53"/>
      <c r="AF78" s="54"/>
    </row>
    <row r="79" spans="1:32" x14ac:dyDescent="0.25">
      <c r="A79" s="46"/>
      <c r="B79" s="57" t="str">
        <f>IFERROR(VLOOKUP(SECRETARIA[[#This Row],[No. IP]],IP[],3,TRUE),"")</f>
        <v/>
      </c>
      <c r="C79" s="58" t="str">
        <f>IFERROR(VLOOKUP(SECRETARIA[[#This Row],[No. IP]],IP[],4,TRUE),"")</f>
        <v/>
      </c>
      <c r="D79" s="58" t="str">
        <f>IFERROR(VLOOKUP(SECRETARIA[[#This Row],[No. IP]],IP[],6,TRUE),"")</f>
        <v/>
      </c>
      <c r="E79" s="58" t="str">
        <f>IFERROR(VLOOKUP(SECRETARIA[[#This Row],[No. IP]],IP[],7,TRUE),"")</f>
        <v/>
      </c>
      <c r="F79" s="58" t="str">
        <f>IFERROR(VLOOKUP(SECRETARIA[[#This Row],[No. IP]],IP[],2,TRUE),"")</f>
        <v/>
      </c>
      <c r="G79" s="59" t="str">
        <f>IFERROR(VLOOKUP(SECRETARIA[[#This Row],[No. IP]],IP[],10,TRUE),"")</f>
        <v/>
      </c>
      <c r="H79" s="46"/>
      <c r="I79" s="47"/>
      <c r="J79" s="48"/>
      <c r="K79" s="49"/>
      <c r="L79" s="50"/>
      <c r="M79" s="50"/>
      <c r="N79" s="55">
        <f>+IFERROR(SECRETARIA[[#This Row],[Total Ejecutado]]/SECRETARIA[[#This Row],[Total]],0)</f>
        <v>0</v>
      </c>
      <c r="O79" s="56">
        <f>+SUM(SECRETARIA[[#This Row],[Recursos propios 2022]:[Cofinanciación Nación
 2022]])</f>
        <v>0</v>
      </c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1"/>
      <c r="AD79" s="53"/>
      <c r="AE79" s="53"/>
      <c r="AF79" s="54"/>
    </row>
    <row r="80" spans="1:32" x14ac:dyDescent="0.25">
      <c r="A80" s="46"/>
      <c r="B80" s="57" t="str">
        <f>IFERROR(VLOOKUP(SECRETARIA[[#This Row],[No. IP]],IP[],3,TRUE),"")</f>
        <v/>
      </c>
      <c r="C80" s="58" t="str">
        <f>IFERROR(VLOOKUP(SECRETARIA[[#This Row],[No. IP]],IP[],4,TRUE),"")</f>
        <v/>
      </c>
      <c r="D80" s="58" t="str">
        <f>IFERROR(VLOOKUP(SECRETARIA[[#This Row],[No. IP]],IP[],6,TRUE),"")</f>
        <v/>
      </c>
      <c r="E80" s="58" t="str">
        <f>IFERROR(VLOOKUP(SECRETARIA[[#This Row],[No. IP]],IP[],7,TRUE),"")</f>
        <v/>
      </c>
      <c r="F80" s="58" t="str">
        <f>IFERROR(VLOOKUP(SECRETARIA[[#This Row],[No. IP]],IP[],2,TRUE),"")</f>
        <v/>
      </c>
      <c r="G80" s="59" t="str">
        <f>IFERROR(VLOOKUP(SECRETARIA[[#This Row],[No. IP]],IP[],10,TRUE),"")</f>
        <v/>
      </c>
      <c r="H80" s="46"/>
      <c r="I80" s="47"/>
      <c r="J80" s="48"/>
      <c r="K80" s="49"/>
      <c r="L80" s="50"/>
      <c r="M80" s="50"/>
      <c r="N80" s="55">
        <f>+IFERROR(SECRETARIA[[#This Row],[Total Ejecutado]]/SECRETARIA[[#This Row],[Total]],0)</f>
        <v>0</v>
      </c>
      <c r="O80" s="56">
        <f>+SUM(SECRETARIA[[#This Row],[Recursos propios 2022]:[Cofinanciación Nación
 2022]])</f>
        <v>0</v>
      </c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1"/>
      <c r="AD80" s="53"/>
      <c r="AE80" s="53"/>
      <c r="AF80" s="54"/>
    </row>
    <row r="81" spans="1:32" x14ac:dyDescent="0.25">
      <c r="A81" s="46"/>
      <c r="B81" s="57" t="str">
        <f>IFERROR(VLOOKUP(SECRETARIA[[#This Row],[No. IP]],IP[],3,TRUE),"")</f>
        <v/>
      </c>
      <c r="C81" s="58" t="str">
        <f>IFERROR(VLOOKUP(SECRETARIA[[#This Row],[No. IP]],IP[],4,TRUE),"")</f>
        <v/>
      </c>
      <c r="D81" s="58" t="str">
        <f>IFERROR(VLOOKUP(SECRETARIA[[#This Row],[No. IP]],IP[],6,TRUE),"")</f>
        <v/>
      </c>
      <c r="E81" s="58" t="str">
        <f>IFERROR(VLOOKUP(SECRETARIA[[#This Row],[No. IP]],IP[],7,TRUE),"")</f>
        <v/>
      </c>
      <c r="F81" s="58" t="str">
        <f>IFERROR(VLOOKUP(SECRETARIA[[#This Row],[No. IP]],IP[],2,TRUE),"")</f>
        <v/>
      </c>
      <c r="G81" s="59" t="str">
        <f>IFERROR(VLOOKUP(SECRETARIA[[#This Row],[No. IP]],IP[],10,TRUE),"")</f>
        <v/>
      </c>
      <c r="H81" s="46"/>
      <c r="I81" s="47"/>
      <c r="J81" s="48"/>
      <c r="K81" s="49"/>
      <c r="L81" s="50"/>
      <c r="M81" s="50"/>
      <c r="N81" s="55">
        <f>+IFERROR(SECRETARIA[[#This Row],[Total Ejecutado]]/SECRETARIA[[#This Row],[Total]],0)</f>
        <v>0</v>
      </c>
      <c r="O81" s="56">
        <f>+SUM(SECRETARIA[[#This Row],[Recursos propios 2022]:[Cofinanciación Nación
 2022]])</f>
        <v>0</v>
      </c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1"/>
      <c r="AD81" s="53"/>
      <c r="AE81" s="53"/>
      <c r="AF81" s="54"/>
    </row>
    <row r="82" spans="1:32" x14ac:dyDescent="0.25">
      <c r="A82" s="46"/>
      <c r="B82" s="57" t="str">
        <f>IFERROR(VLOOKUP(SECRETARIA[[#This Row],[No. IP]],IP[],3,TRUE),"")</f>
        <v/>
      </c>
      <c r="C82" s="58" t="str">
        <f>IFERROR(VLOOKUP(SECRETARIA[[#This Row],[No. IP]],IP[],4,TRUE),"")</f>
        <v/>
      </c>
      <c r="D82" s="58" t="str">
        <f>IFERROR(VLOOKUP(SECRETARIA[[#This Row],[No. IP]],IP[],6,TRUE),"")</f>
        <v/>
      </c>
      <c r="E82" s="58" t="str">
        <f>IFERROR(VLOOKUP(SECRETARIA[[#This Row],[No. IP]],IP[],7,TRUE),"")</f>
        <v/>
      </c>
      <c r="F82" s="58" t="str">
        <f>IFERROR(VLOOKUP(SECRETARIA[[#This Row],[No. IP]],IP[],2,TRUE),"")</f>
        <v/>
      </c>
      <c r="G82" s="59" t="str">
        <f>IFERROR(VLOOKUP(SECRETARIA[[#This Row],[No. IP]],IP[],10,TRUE),"")</f>
        <v/>
      </c>
      <c r="H82" s="46"/>
      <c r="I82" s="47"/>
      <c r="J82" s="48"/>
      <c r="K82" s="49"/>
      <c r="L82" s="50"/>
      <c r="M82" s="50"/>
      <c r="N82" s="55">
        <f>+IFERROR(SECRETARIA[[#This Row],[Total Ejecutado]]/SECRETARIA[[#This Row],[Total]],0)</f>
        <v>0</v>
      </c>
      <c r="O82" s="56">
        <f>+SUM(SECRETARIA[[#This Row],[Recursos propios 2022]:[Cofinanciación Nación
 2022]])</f>
        <v>0</v>
      </c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1"/>
      <c r="AD82" s="53"/>
      <c r="AE82" s="53"/>
      <c r="AF82" s="54"/>
    </row>
    <row r="83" spans="1:32" x14ac:dyDescent="0.25">
      <c r="A83" s="46"/>
      <c r="B83" s="57" t="str">
        <f>IFERROR(VLOOKUP(SECRETARIA[[#This Row],[No. IP]],IP[],3,TRUE),"")</f>
        <v/>
      </c>
      <c r="C83" s="58" t="str">
        <f>IFERROR(VLOOKUP(SECRETARIA[[#This Row],[No. IP]],IP[],4,TRUE),"")</f>
        <v/>
      </c>
      <c r="D83" s="58" t="str">
        <f>IFERROR(VLOOKUP(SECRETARIA[[#This Row],[No. IP]],IP[],6,TRUE),"")</f>
        <v/>
      </c>
      <c r="E83" s="58" t="str">
        <f>IFERROR(VLOOKUP(SECRETARIA[[#This Row],[No. IP]],IP[],7,TRUE),"")</f>
        <v/>
      </c>
      <c r="F83" s="58" t="str">
        <f>IFERROR(VLOOKUP(SECRETARIA[[#This Row],[No. IP]],IP[],2,TRUE),"")</f>
        <v/>
      </c>
      <c r="G83" s="59" t="str">
        <f>IFERROR(VLOOKUP(SECRETARIA[[#This Row],[No. IP]],IP[],10,TRUE),"")</f>
        <v/>
      </c>
      <c r="H83" s="46"/>
      <c r="I83" s="47"/>
      <c r="J83" s="48"/>
      <c r="K83" s="49"/>
      <c r="L83" s="50"/>
      <c r="M83" s="50"/>
      <c r="N83" s="55">
        <f>+IFERROR(SECRETARIA[[#This Row],[Total Ejecutado]]/SECRETARIA[[#This Row],[Total]],0)</f>
        <v>0</v>
      </c>
      <c r="O83" s="56">
        <f>+SUM(SECRETARIA[[#This Row],[Recursos propios 2022]:[Cofinanciación Nación
 2022]])</f>
        <v>0</v>
      </c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1"/>
      <c r="AD83" s="53"/>
      <c r="AE83" s="53"/>
      <c r="AF83" s="54"/>
    </row>
    <row r="84" spans="1:32" x14ac:dyDescent="0.25">
      <c r="A84" s="46"/>
      <c r="B84" s="57" t="str">
        <f>IFERROR(VLOOKUP(SECRETARIA[[#This Row],[No. IP]],IP[],3,TRUE),"")</f>
        <v/>
      </c>
      <c r="C84" s="58" t="str">
        <f>IFERROR(VLOOKUP(SECRETARIA[[#This Row],[No. IP]],IP[],4,TRUE),"")</f>
        <v/>
      </c>
      <c r="D84" s="58" t="str">
        <f>IFERROR(VLOOKUP(SECRETARIA[[#This Row],[No. IP]],IP[],6,TRUE),"")</f>
        <v/>
      </c>
      <c r="E84" s="58" t="str">
        <f>IFERROR(VLOOKUP(SECRETARIA[[#This Row],[No. IP]],IP[],7,TRUE),"")</f>
        <v/>
      </c>
      <c r="F84" s="58" t="str">
        <f>IFERROR(VLOOKUP(SECRETARIA[[#This Row],[No. IP]],IP[],2,TRUE),"")</f>
        <v/>
      </c>
      <c r="G84" s="59" t="str">
        <f>IFERROR(VLOOKUP(SECRETARIA[[#This Row],[No. IP]],IP[],10,TRUE),"")</f>
        <v/>
      </c>
      <c r="H84" s="46"/>
      <c r="I84" s="47"/>
      <c r="J84" s="48"/>
      <c r="K84" s="49"/>
      <c r="L84" s="50"/>
      <c r="M84" s="50"/>
      <c r="N84" s="55">
        <f>+IFERROR(SECRETARIA[[#This Row],[Total Ejecutado]]/SECRETARIA[[#This Row],[Total]],0)</f>
        <v>0</v>
      </c>
      <c r="O84" s="56">
        <f>+SUM(SECRETARIA[[#This Row],[Recursos propios 2022]:[Cofinanciación Nación
 2022]])</f>
        <v>0</v>
      </c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1"/>
      <c r="AD84" s="53"/>
      <c r="AE84" s="53"/>
      <c r="AF84" s="54"/>
    </row>
    <row r="85" spans="1:32" x14ac:dyDescent="0.25">
      <c r="A85" s="46"/>
      <c r="B85" s="57" t="str">
        <f>IFERROR(VLOOKUP(SECRETARIA[[#This Row],[No. IP]],IP[],3,TRUE),"")</f>
        <v/>
      </c>
      <c r="C85" s="58" t="str">
        <f>IFERROR(VLOOKUP(SECRETARIA[[#This Row],[No. IP]],IP[],4,TRUE),"")</f>
        <v/>
      </c>
      <c r="D85" s="58" t="str">
        <f>IFERROR(VLOOKUP(SECRETARIA[[#This Row],[No. IP]],IP[],6,TRUE),"")</f>
        <v/>
      </c>
      <c r="E85" s="58" t="str">
        <f>IFERROR(VLOOKUP(SECRETARIA[[#This Row],[No. IP]],IP[],7,TRUE),"")</f>
        <v/>
      </c>
      <c r="F85" s="58" t="str">
        <f>IFERROR(VLOOKUP(SECRETARIA[[#This Row],[No. IP]],IP[],2,TRUE),"")</f>
        <v/>
      </c>
      <c r="G85" s="59" t="str">
        <f>IFERROR(VLOOKUP(SECRETARIA[[#This Row],[No. IP]],IP[],10,TRUE),"")</f>
        <v/>
      </c>
      <c r="H85" s="46"/>
      <c r="I85" s="47"/>
      <c r="J85" s="48"/>
      <c r="K85" s="49"/>
      <c r="L85" s="50"/>
      <c r="M85" s="50"/>
      <c r="N85" s="55">
        <f>+IFERROR(SECRETARIA[[#This Row],[Total Ejecutado]]/SECRETARIA[[#This Row],[Total]],0)</f>
        <v>0</v>
      </c>
      <c r="O85" s="56">
        <f>+SUM(SECRETARIA[[#This Row],[Recursos propios 2022]:[Cofinanciación Nación
 2022]])</f>
        <v>0</v>
      </c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1"/>
      <c r="AD85" s="53"/>
      <c r="AE85" s="53"/>
      <c r="AF85" s="54"/>
    </row>
    <row r="86" spans="1:32" x14ac:dyDescent="0.25">
      <c r="A86" s="46"/>
      <c r="B86" s="57" t="str">
        <f>IFERROR(VLOOKUP(SECRETARIA[[#This Row],[No. IP]],IP[],3,TRUE),"")</f>
        <v/>
      </c>
      <c r="C86" s="58" t="str">
        <f>IFERROR(VLOOKUP(SECRETARIA[[#This Row],[No. IP]],IP[],4,TRUE),"")</f>
        <v/>
      </c>
      <c r="D86" s="58" t="str">
        <f>IFERROR(VLOOKUP(SECRETARIA[[#This Row],[No. IP]],IP[],6,TRUE),"")</f>
        <v/>
      </c>
      <c r="E86" s="58" t="str">
        <f>IFERROR(VLOOKUP(SECRETARIA[[#This Row],[No. IP]],IP[],7,TRUE),"")</f>
        <v/>
      </c>
      <c r="F86" s="58" t="str">
        <f>IFERROR(VLOOKUP(SECRETARIA[[#This Row],[No. IP]],IP[],2,TRUE),"")</f>
        <v/>
      </c>
      <c r="G86" s="59" t="str">
        <f>IFERROR(VLOOKUP(SECRETARIA[[#This Row],[No. IP]],IP[],10,TRUE),"")</f>
        <v/>
      </c>
      <c r="H86" s="46"/>
      <c r="I86" s="47"/>
      <c r="J86" s="48"/>
      <c r="K86" s="49"/>
      <c r="L86" s="50"/>
      <c r="M86" s="50"/>
      <c r="N86" s="55">
        <f>+IFERROR(SECRETARIA[[#This Row],[Total Ejecutado]]/SECRETARIA[[#This Row],[Total]],0)</f>
        <v>0</v>
      </c>
      <c r="O86" s="56">
        <f>+SUM(SECRETARIA[[#This Row],[Recursos propios 2022]:[Cofinanciación Nación
 2022]])</f>
        <v>0</v>
      </c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1"/>
      <c r="AD86" s="53"/>
      <c r="AE86" s="53"/>
      <c r="AF86" s="54"/>
    </row>
    <row r="87" spans="1:32" x14ac:dyDescent="0.25">
      <c r="A87" s="46"/>
      <c r="B87" s="57" t="str">
        <f>IFERROR(VLOOKUP(SECRETARIA[[#This Row],[No. IP]],IP[],3,TRUE),"")</f>
        <v/>
      </c>
      <c r="C87" s="58" t="str">
        <f>IFERROR(VLOOKUP(SECRETARIA[[#This Row],[No. IP]],IP[],4,TRUE),"")</f>
        <v/>
      </c>
      <c r="D87" s="58" t="str">
        <f>IFERROR(VLOOKUP(SECRETARIA[[#This Row],[No. IP]],IP[],6,TRUE),"")</f>
        <v/>
      </c>
      <c r="E87" s="58" t="str">
        <f>IFERROR(VLOOKUP(SECRETARIA[[#This Row],[No. IP]],IP[],7,TRUE),"")</f>
        <v/>
      </c>
      <c r="F87" s="58" t="str">
        <f>IFERROR(VLOOKUP(SECRETARIA[[#This Row],[No. IP]],IP[],2,TRUE),"")</f>
        <v/>
      </c>
      <c r="G87" s="59" t="str">
        <f>IFERROR(VLOOKUP(SECRETARIA[[#This Row],[No. IP]],IP[],10,TRUE),"")</f>
        <v/>
      </c>
      <c r="H87" s="46"/>
      <c r="I87" s="47"/>
      <c r="J87" s="48"/>
      <c r="K87" s="49"/>
      <c r="L87" s="50"/>
      <c r="M87" s="50"/>
      <c r="N87" s="55">
        <f>+IFERROR(SECRETARIA[[#This Row],[Total Ejecutado]]/SECRETARIA[[#This Row],[Total]],0)</f>
        <v>0</v>
      </c>
      <c r="O87" s="56">
        <f>+SUM(SECRETARIA[[#This Row],[Recursos propios 2022]:[Cofinanciación Nación
 2022]])</f>
        <v>0</v>
      </c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1"/>
      <c r="AD87" s="53"/>
      <c r="AE87" s="53"/>
      <c r="AF87" s="54"/>
    </row>
    <row r="88" spans="1:32" x14ac:dyDescent="0.25">
      <c r="A88" s="46"/>
      <c r="B88" s="57" t="str">
        <f>IFERROR(VLOOKUP(SECRETARIA[[#This Row],[No. IP]],IP[],3,TRUE),"")</f>
        <v/>
      </c>
      <c r="C88" s="58" t="str">
        <f>IFERROR(VLOOKUP(SECRETARIA[[#This Row],[No. IP]],IP[],4,TRUE),"")</f>
        <v/>
      </c>
      <c r="D88" s="58" t="str">
        <f>IFERROR(VLOOKUP(SECRETARIA[[#This Row],[No. IP]],IP[],6,TRUE),"")</f>
        <v/>
      </c>
      <c r="E88" s="58" t="str">
        <f>IFERROR(VLOOKUP(SECRETARIA[[#This Row],[No. IP]],IP[],7,TRUE),"")</f>
        <v/>
      </c>
      <c r="F88" s="58" t="str">
        <f>IFERROR(VLOOKUP(SECRETARIA[[#This Row],[No. IP]],IP[],2,TRUE),"")</f>
        <v/>
      </c>
      <c r="G88" s="59" t="str">
        <f>IFERROR(VLOOKUP(SECRETARIA[[#This Row],[No. IP]],IP[],10,TRUE),"")</f>
        <v/>
      </c>
      <c r="H88" s="46"/>
      <c r="I88" s="47"/>
      <c r="J88" s="48"/>
      <c r="K88" s="49"/>
      <c r="L88" s="50"/>
      <c r="M88" s="50"/>
      <c r="N88" s="55">
        <f>+IFERROR(SECRETARIA[[#This Row],[Total Ejecutado]]/SECRETARIA[[#This Row],[Total]],0)</f>
        <v>0</v>
      </c>
      <c r="O88" s="56">
        <f>+SUM(SECRETARIA[[#This Row],[Recursos propios 2022]:[Cofinanciación Nación
 2022]])</f>
        <v>0</v>
      </c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1"/>
      <c r="AD88" s="53"/>
      <c r="AE88" s="53"/>
      <c r="AF88" s="54"/>
    </row>
    <row r="89" spans="1:32" x14ac:dyDescent="0.25">
      <c r="A89" s="46"/>
      <c r="B89" s="57" t="str">
        <f>IFERROR(VLOOKUP(SECRETARIA[[#This Row],[No. IP]],IP[],3,TRUE),"")</f>
        <v/>
      </c>
      <c r="C89" s="58" t="str">
        <f>IFERROR(VLOOKUP(SECRETARIA[[#This Row],[No. IP]],IP[],4,TRUE),"")</f>
        <v/>
      </c>
      <c r="D89" s="58" t="str">
        <f>IFERROR(VLOOKUP(SECRETARIA[[#This Row],[No. IP]],IP[],6,TRUE),"")</f>
        <v/>
      </c>
      <c r="E89" s="58" t="str">
        <f>IFERROR(VLOOKUP(SECRETARIA[[#This Row],[No. IP]],IP[],7,TRUE),"")</f>
        <v/>
      </c>
      <c r="F89" s="58" t="str">
        <f>IFERROR(VLOOKUP(SECRETARIA[[#This Row],[No. IP]],IP[],2,TRUE),"")</f>
        <v/>
      </c>
      <c r="G89" s="59" t="str">
        <f>IFERROR(VLOOKUP(SECRETARIA[[#This Row],[No. IP]],IP[],10,TRUE),"")</f>
        <v/>
      </c>
      <c r="H89" s="46"/>
      <c r="I89" s="47"/>
      <c r="J89" s="48"/>
      <c r="K89" s="49"/>
      <c r="L89" s="50"/>
      <c r="M89" s="50"/>
      <c r="N89" s="55">
        <f>+IFERROR(SECRETARIA[[#This Row],[Total Ejecutado]]/SECRETARIA[[#This Row],[Total]],0)</f>
        <v>0</v>
      </c>
      <c r="O89" s="56">
        <f>+SUM(SECRETARIA[[#This Row],[Recursos propios 2022]:[Cofinanciación Nación
 2022]])</f>
        <v>0</v>
      </c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1"/>
      <c r="AD89" s="53"/>
      <c r="AE89" s="53"/>
      <c r="AF89" s="54"/>
    </row>
    <row r="90" spans="1:32" x14ac:dyDescent="0.25">
      <c r="A90" s="46"/>
      <c r="B90" s="57" t="str">
        <f>IFERROR(VLOOKUP(SECRETARIA[[#This Row],[No. IP]],IP[],3,TRUE),"")</f>
        <v/>
      </c>
      <c r="C90" s="58" t="str">
        <f>IFERROR(VLOOKUP(SECRETARIA[[#This Row],[No. IP]],IP[],4,TRUE),"")</f>
        <v/>
      </c>
      <c r="D90" s="58" t="str">
        <f>IFERROR(VLOOKUP(SECRETARIA[[#This Row],[No. IP]],IP[],6,TRUE),"")</f>
        <v/>
      </c>
      <c r="E90" s="58" t="str">
        <f>IFERROR(VLOOKUP(SECRETARIA[[#This Row],[No. IP]],IP[],7,TRUE),"")</f>
        <v/>
      </c>
      <c r="F90" s="58" t="str">
        <f>IFERROR(VLOOKUP(SECRETARIA[[#This Row],[No. IP]],IP[],2,TRUE),"")</f>
        <v/>
      </c>
      <c r="G90" s="59" t="str">
        <f>IFERROR(VLOOKUP(SECRETARIA[[#This Row],[No. IP]],IP[],10,TRUE),"")</f>
        <v/>
      </c>
      <c r="H90" s="46"/>
      <c r="I90" s="47"/>
      <c r="J90" s="48"/>
      <c r="K90" s="49"/>
      <c r="L90" s="50"/>
      <c r="M90" s="50"/>
      <c r="N90" s="55">
        <f>+IFERROR(SECRETARIA[[#This Row],[Total Ejecutado]]/SECRETARIA[[#This Row],[Total]],0)</f>
        <v>0</v>
      </c>
      <c r="O90" s="56">
        <f>+SUM(SECRETARIA[[#This Row],[Recursos propios 2022]:[Cofinanciación Nación
 2022]])</f>
        <v>0</v>
      </c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1"/>
      <c r="AD90" s="53"/>
      <c r="AE90" s="53"/>
      <c r="AF90" s="54"/>
    </row>
    <row r="91" spans="1:32" x14ac:dyDescent="0.25">
      <c r="A91" s="46"/>
      <c r="B91" s="57" t="str">
        <f>IFERROR(VLOOKUP(SECRETARIA[[#This Row],[No. IP]],IP[],3,TRUE),"")</f>
        <v/>
      </c>
      <c r="C91" s="58" t="str">
        <f>IFERROR(VLOOKUP(SECRETARIA[[#This Row],[No. IP]],IP[],4,TRUE),"")</f>
        <v/>
      </c>
      <c r="D91" s="58" t="str">
        <f>IFERROR(VLOOKUP(SECRETARIA[[#This Row],[No. IP]],IP[],6,TRUE),"")</f>
        <v/>
      </c>
      <c r="E91" s="58" t="str">
        <f>IFERROR(VLOOKUP(SECRETARIA[[#This Row],[No. IP]],IP[],7,TRUE),"")</f>
        <v/>
      </c>
      <c r="F91" s="58" t="str">
        <f>IFERROR(VLOOKUP(SECRETARIA[[#This Row],[No. IP]],IP[],2,TRUE),"")</f>
        <v/>
      </c>
      <c r="G91" s="59" t="str">
        <f>IFERROR(VLOOKUP(SECRETARIA[[#This Row],[No. IP]],IP[],10,TRUE),"")</f>
        <v/>
      </c>
      <c r="H91" s="46"/>
      <c r="I91" s="47"/>
      <c r="J91" s="48"/>
      <c r="K91" s="49"/>
      <c r="L91" s="50"/>
      <c r="M91" s="50"/>
      <c r="N91" s="55">
        <f>+IFERROR(SECRETARIA[[#This Row],[Total Ejecutado]]/SECRETARIA[[#This Row],[Total]],0)</f>
        <v>0</v>
      </c>
      <c r="O91" s="56">
        <f>+SUM(SECRETARIA[[#This Row],[Recursos propios 2022]:[Cofinanciación Nación
 2022]])</f>
        <v>0</v>
      </c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1"/>
      <c r="AD91" s="53"/>
      <c r="AE91" s="53"/>
      <c r="AF91" s="54"/>
    </row>
    <row r="92" spans="1:32" x14ac:dyDescent="0.25">
      <c r="A92" s="46"/>
      <c r="B92" s="57" t="str">
        <f>IFERROR(VLOOKUP(SECRETARIA[[#This Row],[No. IP]],IP[],3,TRUE),"")</f>
        <v/>
      </c>
      <c r="C92" s="58" t="str">
        <f>IFERROR(VLOOKUP(SECRETARIA[[#This Row],[No. IP]],IP[],4,TRUE),"")</f>
        <v/>
      </c>
      <c r="D92" s="58" t="str">
        <f>IFERROR(VLOOKUP(SECRETARIA[[#This Row],[No. IP]],IP[],6,TRUE),"")</f>
        <v/>
      </c>
      <c r="E92" s="58" t="str">
        <f>IFERROR(VLOOKUP(SECRETARIA[[#This Row],[No. IP]],IP[],7,TRUE),"")</f>
        <v/>
      </c>
      <c r="F92" s="58" t="str">
        <f>IFERROR(VLOOKUP(SECRETARIA[[#This Row],[No. IP]],IP[],2,TRUE),"")</f>
        <v/>
      </c>
      <c r="G92" s="59" t="str">
        <f>IFERROR(VLOOKUP(SECRETARIA[[#This Row],[No. IP]],IP[],10,TRUE),"")</f>
        <v/>
      </c>
      <c r="H92" s="46"/>
      <c r="I92" s="47"/>
      <c r="J92" s="48"/>
      <c r="K92" s="49"/>
      <c r="L92" s="50"/>
      <c r="M92" s="50"/>
      <c r="N92" s="55">
        <f>+IFERROR(SECRETARIA[[#This Row],[Total Ejecutado]]/SECRETARIA[[#This Row],[Total]],0)</f>
        <v>0</v>
      </c>
      <c r="O92" s="56">
        <f>+SUM(SECRETARIA[[#This Row],[Recursos propios 2022]:[Cofinanciación Nación
 2022]])</f>
        <v>0</v>
      </c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1"/>
      <c r="AD92" s="53"/>
      <c r="AE92" s="53"/>
      <c r="AF92" s="54"/>
    </row>
    <row r="93" spans="1:32" x14ac:dyDescent="0.25">
      <c r="A93" s="46"/>
      <c r="B93" s="57" t="str">
        <f>IFERROR(VLOOKUP(SECRETARIA[[#This Row],[No. IP]],IP[],3,TRUE),"")</f>
        <v/>
      </c>
      <c r="C93" s="58" t="str">
        <f>IFERROR(VLOOKUP(SECRETARIA[[#This Row],[No. IP]],IP[],4,TRUE),"")</f>
        <v/>
      </c>
      <c r="D93" s="58" t="str">
        <f>IFERROR(VLOOKUP(SECRETARIA[[#This Row],[No. IP]],IP[],6,TRUE),"")</f>
        <v/>
      </c>
      <c r="E93" s="58" t="str">
        <f>IFERROR(VLOOKUP(SECRETARIA[[#This Row],[No. IP]],IP[],7,TRUE),"")</f>
        <v/>
      </c>
      <c r="F93" s="58" t="str">
        <f>IFERROR(VLOOKUP(SECRETARIA[[#This Row],[No. IP]],IP[],2,TRUE),"")</f>
        <v/>
      </c>
      <c r="G93" s="59" t="str">
        <f>IFERROR(VLOOKUP(SECRETARIA[[#This Row],[No. IP]],IP[],10,TRUE),"")</f>
        <v/>
      </c>
      <c r="H93" s="46"/>
      <c r="I93" s="47"/>
      <c r="J93" s="48"/>
      <c r="K93" s="49"/>
      <c r="L93" s="50"/>
      <c r="M93" s="50"/>
      <c r="N93" s="55">
        <f>+IFERROR(SECRETARIA[[#This Row],[Total Ejecutado]]/SECRETARIA[[#This Row],[Total]],0)</f>
        <v>0</v>
      </c>
      <c r="O93" s="56">
        <f>+SUM(SECRETARIA[[#This Row],[Recursos propios 2022]:[Cofinanciación Nación
 2022]])</f>
        <v>0</v>
      </c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1"/>
      <c r="AD93" s="53"/>
      <c r="AE93" s="53"/>
      <c r="AF93" s="54"/>
    </row>
    <row r="94" spans="1:32" x14ac:dyDescent="0.25">
      <c r="A94" s="46"/>
      <c r="B94" s="57" t="str">
        <f>IFERROR(VLOOKUP(SECRETARIA[[#This Row],[No. IP]],IP[],3,TRUE),"")</f>
        <v/>
      </c>
      <c r="C94" s="58" t="str">
        <f>IFERROR(VLOOKUP(SECRETARIA[[#This Row],[No. IP]],IP[],4,TRUE),"")</f>
        <v/>
      </c>
      <c r="D94" s="58" t="str">
        <f>IFERROR(VLOOKUP(SECRETARIA[[#This Row],[No. IP]],IP[],6,TRUE),"")</f>
        <v/>
      </c>
      <c r="E94" s="58" t="str">
        <f>IFERROR(VLOOKUP(SECRETARIA[[#This Row],[No. IP]],IP[],7,TRUE),"")</f>
        <v/>
      </c>
      <c r="F94" s="58" t="str">
        <f>IFERROR(VLOOKUP(SECRETARIA[[#This Row],[No. IP]],IP[],2,TRUE),"")</f>
        <v/>
      </c>
      <c r="G94" s="59" t="str">
        <f>IFERROR(VLOOKUP(SECRETARIA[[#This Row],[No. IP]],IP[],10,TRUE),"")</f>
        <v/>
      </c>
      <c r="H94" s="46"/>
      <c r="I94" s="47"/>
      <c r="J94" s="48"/>
      <c r="K94" s="49"/>
      <c r="L94" s="50"/>
      <c r="M94" s="50"/>
      <c r="N94" s="55">
        <f>+IFERROR(SECRETARIA[[#This Row],[Total Ejecutado]]/SECRETARIA[[#This Row],[Total]],0)</f>
        <v>0</v>
      </c>
      <c r="O94" s="56">
        <f>+SUM(SECRETARIA[[#This Row],[Recursos propios 2022]:[Cofinanciación Nación
 2022]])</f>
        <v>0</v>
      </c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1"/>
      <c r="AD94" s="53"/>
      <c r="AE94" s="53"/>
      <c r="AF94" s="54"/>
    </row>
    <row r="95" spans="1:32" x14ac:dyDescent="0.25">
      <c r="A95" s="46"/>
      <c r="B95" s="57" t="str">
        <f>IFERROR(VLOOKUP(SECRETARIA[[#This Row],[No. IP]],IP[],3,TRUE),"")</f>
        <v/>
      </c>
      <c r="C95" s="58" t="str">
        <f>IFERROR(VLOOKUP(SECRETARIA[[#This Row],[No. IP]],IP[],4,TRUE),"")</f>
        <v/>
      </c>
      <c r="D95" s="58" t="str">
        <f>IFERROR(VLOOKUP(SECRETARIA[[#This Row],[No. IP]],IP[],6,TRUE),"")</f>
        <v/>
      </c>
      <c r="E95" s="58" t="str">
        <f>IFERROR(VLOOKUP(SECRETARIA[[#This Row],[No. IP]],IP[],7,TRUE),"")</f>
        <v/>
      </c>
      <c r="F95" s="58" t="str">
        <f>IFERROR(VLOOKUP(SECRETARIA[[#This Row],[No. IP]],IP[],2,TRUE),"")</f>
        <v/>
      </c>
      <c r="G95" s="59" t="str">
        <f>IFERROR(VLOOKUP(SECRETARIA[[#This Row],[No. IP]],IP[],10,TRUE),"")</f>
        <v/>
      </c>
      <c r="H95" s="46"/>
      <c r="I95" s="47"/>
      <c r="J95" s="48"/>
      <c r="K95" s="49"/>
      <c r="L95" s="50"/>
      <c r="M95" s="50"/>
      <c r="N95" s="55">
        <f>+IFERROR(SECRETARIA[[#This Row],[Total Ejecutado]]/SECRETARIA[[#This Row],[Total]],0)</f>
        <v>0</v>
      </c>
      <c r="O95" s="56">
        <f>+SUM(SECRETARIA[[#This Row],[Recursos propios 2022]:[Cofinanciación Nación
 2022]])</f>
        <v>0</v>
      </c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1"/>
      <c r="AD95" s="53"/>
      <c r="AE95" s="53"/>
      <c r="AF95" s="54"/>
    </row>
    <row r="96" spans="1:32" x14ac:dyDescent="0.25">
      <c r="A96" s="46"/>
      <c r="B96" s="57" t="str">
        <f>IFERROR(VLOOKUP(SECRETARIA[[#This Row],[No. IP]],IP[],3,TRUE),"")</f>
        <v/>
      </c>
      <c r="C96" s="58" t="str">
        <f>IFERROR(VLOOKUP(SECRETARIA[[#This Row],[No. IP]],IP[],4,TRUE),"")</f>
        <v/>
      </c>
      <c r="D96" s="58" t="str">
        <f>IFERROR(VLOOKUP(SECRETARIA[[#This Row],[No. IP]],IP[],6,TRUE),"")</f>
        <v/>
      </c>
      <c r="E96" s="58" t="str">
        <f>IFERROR(VLOOKUP(SECRETARIA[[#This Row],[No. IP]],IP[],7,TRUE),"")</f>
        <v/>
      </c>
      <c r="F96" s="58" t="str">
        <f>IFERROR(VLOOKUP(SECRETARIA[[#This Row],[No. IP]],IP[],2,TRUE),"")</f>
        <v/>
      </c>
      <c r="G96" s="59" t="str">
        <f>IFERROR(VLOOKUP(SECRETARIA[[#This Row],[No. IP]],IP[],10,TRUE),"")</f>
        <v/>
      </c>
      <c r="H96" s="46"/>
      <c r="I96" s="47"/>
      <c r="J96" s="48"/>
      <c r="K96" s="49"/>
      <c r="L96" s="50"/>
      <c r="M96" s="50"/>
      <c r="N96" s="55">
        <f>+IFERROR(SECRETARIA[[#This Row],[Total Ejecutado]]/SECRETARIA[[#This Row],[Total]],0)</f>
        <v>0</v>
      </c>
      <c r="O96" s="56">
        <f>+SUM(SECRETARIA[[#This Row],[Recursos propios 2022]:[Cofinanciación Nación
 2022]])</f>
        <v>0</v>
      </c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1"/>
      <c r="AD96" s="53"/>
      <c r="AE96" s="53"/>
      <c r="AF96" s="54"/>
    </row>
    <row r="97" spans="1:32" x14ac:dyDescent="0.25">
      <c r="A97" s="46"/>
      <c r="B97" s="57" t="str">
        <f>IFERROR(VLOOKUP(SECRETARIA[[#This Row],[No. IP]],IP[],3,TRUE),"")</f>
        <v/>
      </c>
      <c r="C97" s="58" t="str">
        <f>IFERROR(VLOOKUP(SECRETARIA[[#This Row],[No. IP]],IP[],4,TRUE),"")</f>
        <v/>
      </c>
      <c r="D97" s="58" t="str">
        <f>IFERROR(VLOOKUP(SECRETARIA[[#This Row],[No. IP]],IP[],6,TRUE),"")</f>
        <v/>
      </c>
      <c r="E97" s="58" t="str">
        <f>IFERROR(VLOOKUP(SECRETARIA[[#This Row],[No. IP]],IP[],7,TRUE),"")</f>
        <v/>
      </c>
      <c r="F97" s="58" t="str">
        <f>IFERROR(VLOOKUP(SECRETARIA[[#This Row],[No. IP]],IP[],2,TRUE),"")</f>
        <v/>
      </c>
      <c r="G97" s="59" t="str">
        <f>IFERROR(VLOOKUP(SECRETARIA[[#This Row],[No. IP]],IP[],10,TRUE),"")</f>
        <v/>
      </c>
      <c r="H97" s="46"/>
      <c r="I97" s="47"/>
      <c r="J97" s="48"/>
      <c r="K97" s="49"/>
      <c r="L97" s="50"/>
      <c r="M97" s="50"/>
      <c r="N97" s="55">
        <f>+IFERROR(SECRETARIA[[#This Row],[Total Ejecutado]]/SECRETARIA[[#This Row],[Total]],0)</f>
        <v>0</v>
      </c>
      <c r="O97" s="56">
        <f>+SUM(SECRETARIA[[#This Row],[Recursos propios 2022]:[Cofinanciación Nación
 2022]])</f>
        <v>0</v>
      </c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1"/>
      <c r="AD97" s="53"/>
      <c r="AE97" s="53"/>
      <c r="AF97" s="54"/>
    </row>
    <row r="98" spans="1:32" x14ac:dyDescent="0.25">
      <c r="A98" s="46"/>
      <c r="B98" s="57" t="str">
        <f>IFERROR(VLOOKUP(SECRETARIA[[#This Row],[No. IP]],IP[],3,TRUE),"")</f>
        <v/>
      </c>
      <c r="C98" s="58" t="str">
        <f>IFERROR(VLOOKUP(SECRETARIA[[#This Row],[No. IP]],IP[],4,TRUE),"")</f>
        <v/>
      </c>
      <c r="D98" s="58" t="str">
        <f>IFERROR(VLOOKUP(SECRETARIA[[#This Row],[No. IP]],IP[],6,TRUE),"")</f>
        <v/>
      </c>
      <c r="E98" s="58" t="str">
        <f>IFERROR(VLOOKUP(SECRETARIA[[#This Row],[No. IP]],IP[],7,TRUE),"")</f>
        <v/>
      </c>
      <c r="F98" s="58" t="str">
        <f>IFERROR(VLOOKUP(SECRETARIA[[#This Row],[No. IP]],IP[],2,TRUE),"")</f>
        <v/>
      </c>
      <c r="G98" s="59" t="str">
        <f>IFERROR(VLOOKUP(SECRETARIA[[#This Row],[No. IP]],IP[],10,TRUE),"")</f>
        <v/>
      </c>
      <c r="H98" s="46"/>
      <c r="I98" s="47"/>
      <c r="J98" s="48"/>
      <c r="K98" s="49"/>
      <c r="L98" s="50"/>
      <c r="M98" s="50"/>
      <c r="N98" s="55">
        <f>+IFERROR(SECRETARIA[[#This Row],[Total Ejecutado]]/SECRETARIA[[#This Row],[Total]],0)</f>
        <v>0</v>
      </c>
      <c r="O98" s="56">
        <f>+SUM(SECRETARIA[[#This Row],[Recursos propios 2022]:[Cofinanciación Nación
 2022]])</f>
        <v>0</v>
      </c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1"/>
      <c r="AD98" s="53"/>
      <c r="AE98" s="53"/>
      <c r="AF98" s="54"/>
    </row>
    <row r="99" spans="1:32" x14ac:dyDescent="0.25">
      <c r="A99" s="46"/>
      <c r="B99" s="57" t="str">
        <f>IFERROR(VLOOKUP(SECRETARIA[[#This Row],[No. IP]],IP[],3,TRUE),"")</f>
        <v/>
      </c>
      <c r="C99" s="58" t="str">
        <f>IFERROR(VLOOKUP(SECRETARIA[[#This Row],[No. IP]],IP[],4,TRUE),"")</f>
        <v/>
      </c>
      <c r="D99" s="58" t="str">
        <f>IFERROR(VLOOKUP(SECRETARIA[[#This Row],[No. IP]],IP[],6,TRUE),"")</f>
        <v/>
      </c>
      <c r="E99" s="58" t="str">
        <f>IFERROR(VLOOKUP(SECRETARIA[[#This Row],[No. IP]],IP[],7,TRUE),"")</f>
        <v/>
      </c>
      <c r="F99" s="58" t="str">
        <f>IFERROR(VLOOKUP(SECRETARIA[[#This Row],[No. IP]],IP[],2,TRUE),"")</f>
        <v/>
      </c>
      <c r="G99" s="59" t="str">
        <f>IFERROR(VLOOKUP(SECRETARIA[[#This Row],[No. IP]],IP[],10,TRUE),"")</f>
        <v/>
      </c>
      <c r="H99" s="46"/>
      <c r="I99" s="47"/>
      <c r="J99" s="48"/>
      <c r="K99" s="49"/>
      <c r="L99" s="50"/>
      <c r="M99" s="50"/>
      <c r="N99" s="55">
        <f>+IFERROR(SECRETARIA[[#This Row],[Total Ejecutado]]/SECRETARIA[[#This Row],[Total]],0)</f>
        <v>0</v>
      </c>
      <c r="O99" s="56">
        <f>+SUM(SECRETARIA[[#This Row],[Recursos propios 2022]:[Cofinanciación Nación
 2022]])</f>
        <v>0</v>
      </c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1"/>
      <c r="AD99" s="53"/>
      <c r="AE99" s="53"/>
      <c r="AF99" s="54"/>
    </row>
    <row r="100" spans="1:32" x14ac:dyDescent="0.25">
      <c r="A100" s="46"/>
      <c r="B100" s="57" t="str">
        <f>IFERROR(VLOOKUP(SECRETARIA[[#This Row],[No. IP]],IP[],3,TRUE),"")</f>
        <v/>
      </c>
      <c r="C100" s="58" t="str">
        <f>IFERROR(VLOOKUP(SECRETARIA[[#This Row],[No. IP]],IP[],4,TRUE),"")</f>
        <v/>
      </c>
      <c r="D100" s="58" t="str">
        <f>IFERROR(VLOOKUP(SECRETARIA[[#This Row],[No. IP]],IP[],6,TRUE),"")</f>
        <v/>
      </c>
      <c r="E100" s="58" t="str">
        <f>IFERROR(VLOOKUP(SECRETARIA[[#This Row],[No. IP]],IP[],7,TRUE),"")</f>
        <v/>
      </c>
      <c r="F100" s="58" t="str">
        <f>IFERROR(VLOOKUP(SECRETARIA[[#This Row],[No. IP]],IP[],2,TRUE),"")</f>
        <v/>
      </c>
      <c r="G100" s="59" t="str">
        <f>IFERROR(VLOOKUP(SECRETARIA[[#This Row],[No. IP]],IP[],10,TRUE),"")</f>
        <v/>
      </c>
      <c r="H100" s="46"/>
      <c r="I100" s="47"/>
      <c r="J100" s="48"/>
      <c r="K100" s="49"/>
      <c r="L100" s="50"/>
      <c r="M100" s="50"/>
      <c r="N100" s="55">
        <f>+IFERROR(SECRETARIA[[#This Row],[Total Ejecutado]]/SECRETARIA[[#This Row],[Total]],0)</f>
        <v>0</v>
      </c>
      <c r="O100" s="56">
        <f>+SUM(SECRETARIA[[#This Row],[Recursos propios 2022]:[Cofinanciación Nación
 2022]])</f>
        <v>0</v>
      </c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1"/>
      <c r="AD100" s="53"/>
      <c r="AE100" s="53"/>
      <c r="AF100" s="54"/>
    </row>
    <row r="101" spans="1:32" x14ac:dyDescent="0.25">
      <c r="A101" s="46"/>
      <c r="B101" s="57" t="str">
        <f>IFERROR(VLOOKUP(SECRETARIA[[#This Row],[No. IP]],IP[],3,TRUE),"")</f>
        <v/>
      </c>
      <c r="C101" s="58" t="str">
        <f>IFERROR(VLOOKUP(SECRETARIA[[#This Row],[No. IP]],IP[],4,TRUE),"")</f>
        <v/>
      </c>
      <c r="D101" s="58" t="str">
        <f>IFERROR(VLOOKUP(SECRETARIA[[#This Row],[No. IP]],IP[],6,TRUE),"")</f>
        <v/>
      </c>
      <c r="E101" s="58" t="str">
        <f>IFERROR(VLOOKUP(SECRETARIA[[#This Row],[No. IP]],IP[],7,TRUE),"")</f>
        <v/>
      </c>
      <c r="F101" s="58" t="str">
        <f>IFERROR(VLOOKUP(SECRETARIA[[#This Row],[No. IP]],IP[],2,TRUE),"")</f>
        <v/>
      </c>
      <c r="G101" s="59" t="str">
        <f>IFERROR(VLOOKUP(SECRETARIA[[#This Row],[No. IP]],IP[],10,TRUE),"")</f>
        <v/>
      </c>
      <c r="H101" s="46"/>
      <c r="I101" s="47"/>
      <c r="J101" s="48"/>
      <c r="K101" s="49"/>
      <c r="L101" s="50"/>
      <c r="M101" s="50"/>
      <c r="N101" s="55">
        <f>+IFERROR(SECRETARIA[[#This Row],[Total Ejecutado]]/SECRETARIA[[#This Row],[Total]],0)</f>
        <v>0</v>
      </c>
      <c r="O101" s="56">
        <f>+SUM(SECRETARIA[[#This Row],[Recursos propios 2022]:[Cofinanciación Nación
 2022]])</f>
        <v>0</v>
      </c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1"/>
      <c r="AD101" s="53"/>
      <c r="AE101" s="53"/>
      <c r="AF101" s="54"/>
    </row>
    <row r="102" spans="1:32" x14ac:dyDescent="0.25">
      <c r="A102" s="46"/>
      <c r="B102" s="57" t="str">
        <f>IFERROR(VLOOKUP(SECRETARIA[[#This Row],[No. IP]],IP[],3,TRUE),"")</f>
        <v/>
      </c>
      <c r="C102" s="58" t="str">
        <f>IFERROR(VLOOKUP(SECRETARIA[[#This Row],[No. IP]],IP[],4,TRUE),"")</f>
        <v/>
      </c>
      <c r="D102" s="58" t="str">
        <f>IFERROR(VLOOKUP(SECRETARIA[[#This Row],[No. IP]],IP[],6,TRUE),"")</f>
        <v/>
      </c>
      <c r="E102" s="58" t="str">
        <f>IFERROR(VLOOKUP(SECRETARIA[[#This Row],[No. IP]],IP[],7,TRUE),"")</f>
        <v/>
      </c>
      <c r="F102" s="58" t="str">
        <f>IFERROR(VLOOKUP(SECRETARIA[[#This Row],[No. IP]],IP[],2,TRUE),"")</f>
        <v/>
      </c>
      <c r="G102" s="59" t="str">
        <f>IFERROR(VLOOKUP(SECRETARIA[[#This Row],[No. IP]],IP[],10,TRUE),"")</f>
        <v/>
      </c>
      <c r="H102" s="46"/>
      <c r="I102" s="47"/>
      <c r="J102" s="48"/>
      <c r="K102" s="49"/>
      <c r="L102" s="50"/>
      <c r="M102" s="50"/>
      <c r="N102" s="55">
        <f>+IFERROR(SECRETARIA[[#This Row],[Total Ejecutado]]/SECRETARIA[[#This Row],[Total]],0)</f>
        <v>0</v>
      </c>
      <c r="O102" s="56">
        <f>+SUM(SECRETARIA[[#This Row],[Recursos propios 2022]:[Cofinanciación Nación
 2022]])</f>
        <v>0</v>
      </c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1"/>
      <c r="AD102" s="53"/>
      <c r="AE102" s="53"/>
      <c r="AF102" s="54"/>
    </row>
    <row r="103" spans="1:32" x14ac:dyDescent="0.25">
      <c r="A103" s="46"/>
      <c r="B103" s="57" t="str">
        <f>IFERROR(VLOOKUP(SECRETARIA[[#This Row],[No. IP]],IP[],3,TRUE),"")</f>
        <v/>
      </c>
      <c r="C103" s="58" t="str">
        <f>IFERROR(VLOOKUP(SECRETARIA[[#This Row],[No. IP]],IP[],4,TRUE),"")</f>
        <v/>
      </c>
      <c r="D103" s="58" t="str">
        <f>IFERROR(VLOOKUP(SECRETARIA[[#This Row],[No. IP]],IP[],6,TRUE),"")</f>
        <v/>
      </c>
      <c r="E103" s="58" t="str">
        <f>IFERROR(VLOOKUP(SECRETARIA[[#This Row],[No. IP]],IP[],7,TRUE),"")</f>
        <v/>
      </c>
      <c r="F103" s="58" t="str">
        <f>IFERROR(VLOOKUP(SECRETARIA[[#This Row],[No. IP]],IP[],2,TRUE),"")</f>
        <v/>
      </c>
      <c r="G103" s="59" t="str">
        <f>IFERROR(VLOOKUP(SECRETARIA[[#This Row],[No. IP]],IP[],10,TRUE),"")</f>
        <v/>
      </c>
      <c r="H103" s="46"/>
      <c r="I103" s="47"/>
      <c r="J103" s="48"/>
      <c r="K103" s="49"/>
      <c r="L103" s="50"/>
      <c r="M103" s="50"/>
      <c r="N103" s="55">
        <f>+IFERROR(SECRETARIA[[#This Row],[Total Ejecutado]]/SECRETARIA[[#This Row],[Total]],0)</f>
        <v>0</v>
      </c>
      <c r="O103" s="56">
        <f>+SUM(SECRETARIA[[#This Row],[Recursos propios 2022]:[Cofinanciación Nación
 2022]])</f>
        <v>0</v>
      </c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1"/>
      <c r="AD103" s="53"/>
      <c r="AE103" s="53"/>
      <c r="AF103" s="54"/>
    </row>
    <row r="104" spans="1:32" x14ac:dyDescent="0.25">
      <c r="A104" s="46"/>
      <c r="B104" s="57" t="str">
        <f>IFERROR(VLOOKUP(SECRETARIA[[#This Row],[No. IP]],IP[],3,TRUE),"")</f>
        <v/>
      </c>
      <c r="C104" s="58" t="str">
        <f>IFERROR(VLOOKUP(SECRETARIA[[#This Row],[No. IP]],IP[],4,TRUE),"")</f>
        <v/>
      </c>
      <c r="D104" s="58" t="str">
        <f>IFERROR(VLOOKUP(SECRETARIA[[#This Row],[No. IP]],IP[],6,TRUE),"")</f>
        <v/>
      </c>
      <c r="E104" s="58" t="str">
        <f>IFERROR(VLOOKUP(SECRETARIA[[#This Row],[No. IP]],IP[],7,TRUE),"")</f>
        <v/>
      </c>
      <c r="F104" s="58" t="str">
        <f>IFERROR(VLOOKUP(SECRETARIA[[#This Row],[No. IP]],IP[],2,TRUE),"")</f>
        <v/>
      </c>
      <c r="G104" s="59" t="str">
        <f>IFERROR(VLOOKUP(SECRETARIA[[#This Row],[No. IP]],IP[],10,TRUE),"")</f>
        <v/>
      </c>
      <c r="H104" s="46"/>
      <c r="I104" s="47"/>
      <c r="J104" s="48"/>
      <c r="K104" s="49"/>
      <c r="L104" s="50"/>
      <c r="M104" s="50"/>
      <c r="N104" s="55">
        <f>+IFERROR(SECRETARIA[[#This Row],[Total Ejecutado]]/SECRETARIA[[#This Row],[Total]],0)</f>
        <v>0</v>
      </c>
      <c r="O104" s="56">
        <f>+SUM(SECRETARIA[[#This Row],[Recursos propios 2022]:[Cofinanciación Nación
 2022]])</f>
        <v>0</v>
      </c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1"/>
      <c r="AD104" s="53"/>
      <c r="AE104" s="53"/>
      <c r="AF104" s="54"/>
    </row>
    <row r="105" spans="1:32" x14ac:dyDescent="0.25">
      <c r="A105" s="46"/>
      <c r="B105" s="57" t="str">
        <f>IFERROR(VLOOKUP(SECRETARIA[[#This Row],[No. IP]],IP[],3,TRUE),"")</f>
        <v/>
      </c>
      <c r="C105" s="58" t="str">
        <f>IFERROR(VLOOKUP(SECRETARIA[[#This Row],[No. IP]],IP[],4,TRUE),"")</f>
        <v/>
      </c>
      <c r="D105" s="58" t="str">
        <f>IFERROR(VLOOKUP(SECRETARIA[[#This Row],[No. IP]],IP[],6,TRUE),"")</f>
        <v/>
      </c>
      <c r="E105" s="58" t="str">
        <f>IFERROR(VLOOKUP(SECRETARIA[[#This Row],[No. IP]],IP[],7,TRUE),"")</f>
        <v/>
      </c>
      <c r="F105" s="58" t="str">
        <f>IFERROR(VLOOKUP(SECRETARIA[[#This Row],[No. IP]],IP[],2,TRUE),"")</f>
        <v/>
      </c>
      <c r="G105" s="59" t="str">
        <f>IFERROR(VLOOKUP(SECRETARIA[[#This Row],[No. IP]],IP[],10,TRUE),"")</f>
        <v/>
      </c>
      <c r="H105" s="46"/>
      <c r="I105" s="47"/>
      <c r="J105" s="48"/>
      <c r="K105" s="49"/>
      <c r="L105" s="50"/>
      <c r="M105" s="50"/>
      <c r="N105" s="55">
        <f>+IFERROR(SECRETARIA[[#This Row],[Total Ejecutado]]/SECRETARIA[[#This Row],[Total]],0)</f>
        <v>0</v>
      </c>
      <c r="O105" s="56">
        <f>+SUM(SECRETARIA[[#This Row],[Recursos propios 2022]:[Cofinanciación Nación
 2022]])</f>
        <v>0</v>
      </c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1"/>
      <c r="AD105" s="53"/>
      <c r="AE105" s="53"/>
      <c r="AF105" s="54"/>
    </row>
    <row r="106" spans="1:32" x14ac:dyDescent="0.25">
      <c r="A106" s="46"/>
      <c r="B106" s="57" t="str">
        <f>IFERROR(VLOOKUP(SECRETARIA[[#This Row],[No. IP]],IP[],3,TRUE),"")</f>
        <v/>
      </c>
      <c r="C106" s="58" t="str">
        <f>IFERROR(VLOOKUP(SECRETARIA[[#This Row],[No. IP]],IP[],4,TRUE),"")</f>
        <v/>
      </c>
      <c r="D106" s="58" t="str">
        <f>IFERROR(VLOOKUP(SECRETARIA[[#This Row],[No. IP]],IP[],6,TRUE),"")</f>
        <v/>
      </c>
      <c r="E106" s="58" t="str">
        <f>IFERROR(VLOOKUP(SECRETARIA[[#This Row],[No. IP]],IP[],7,TRUE),"")</f>
        <v/>
      </c>
      <c r="F106" s="58" t="str">
        <f>IFERROR(VLOOKUP(SECRETARIA[[#This Row],[No. IP]],IP[],2,TRUE),"")</f>
        <v/>
      </c>
      <c r="G106" s="59" t="str">
        <f>IFERROR(VLOOKUP(SECRETARIA[[#This Row],[No. IP]],IP[],10,TRUE),"")</f>
        <v/>
      </c>
      <c r="H106" s="46"/>
      <c r="I106" s="47"/>
      <c r="J106" s="48"/>
      <c r="K106" s="49"/>
      <c r="L106" s="50"/>
      <c r="M106" s="50"/>
      <c r="N106" s="55">
        <f>+IFERROR(SECRETARIA[[#This Row],[Total Ejecutado]]/SECRETARIA[[#This Row],[Total]],0)</f>
        <v>0</v>
      </c>
      <c r="O106" s="56">
        <f>+SUM(SECRETARIA[[#This Row],[Recursos propios 2022]:[Cofinanciación Nación
 2022]])</f>
        <v>0</v>
      </c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1"/>
      <c r="AD106" s="53"/>
      <c r="AE106" s="53"/>
      <c r="AF106" s="54"/>
    </row>
    <row r="107" spans="1:32" x14ac:dyDescent="0.25">
      <c r="A107" s="46"/>
      <c r="B107" s="57" t="str">
        <f>IFERROR(VLOOKUP(SECRETARIA[[#This Row],[No. IP]],IP[],3,TRUE),"")</f>
        <v/>
      </c>
      <c r="C107" s="58" t="str">
        <f>IFERROR(VLOOKUP(SECRETARIA[[#This Row],[No. IP]],IP[],4,TRUE),"")</f>
        <v/>
      </c>
      <c r="D107" s="58" t="str">
        <f>IFERROR(VLOOKUP(SECRETARIA[[#This Row],[No. IP]],IP[],6,TRUE),"")</f>
        <v/>
      </c>
      <c r="E107" s="58" t="str">
        <f>IFERROR(VLOOKUP(SECRETARIA[[#This Row],[No. IP]],IP[],7,TRUE),"")</f>
        <v/>
      </c>
      <c r="F107" s="58" t="str">
        <f>IFERROR(VLOOKUP(SECRETARIA[[#This Row],[No. IP]],IP[],2,TRUE),"")</f>
        <v/>
      </c>
      <c r="G107" s="59" t="str">
        <f>IFERROR(VLOOKUP(SECRETARIA[[#This Row],[No. IP]],IP[],10,TRUE),"")</f>
        <v/>
      </c>
      <c r="H107" s="46"/>
      <c r="I107" s="47"/>
      <c r="J107" s="48"/>
      <c r="K107" s="49"/>
      <c r="L107" s="50"/>
      <c r="M107" s="50"/>
      <c r="N107" s="55">
        <f>+IFERROR(SECRETARIA[[#This Row],[Total Ejecutado]]/SECRETARIA[[#This Row],[Total]],0)</f>
        <v>0</v>
      </c>
      <c r="O107" s="56">
        <f>+SUM(SECRETARIA[[#This Row],[Recursos propios 2022]:[Cofinanciación Nación
 2022]])</f>
        <v>0</v>
      </c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1"/>
      <c r="AD107" s="53"/>
      <c r="AE107" s="53"/>
      <c r="AF107" s="54"/>
    </row>
    <row r="108" spans="1:32" x14ac:dyDescent="0.25">
      <c r="A108" s="46"/>
      <c r="B108" s="57" t="str">
        <f>IFERROR(VLOOKUP(SECRETARIA[[#This Row],[No. IP]],IP[],3,TRUE),"")</f>
        <v/>
      </c>
      <c r="C108" s="58" t="str">
        <f>IFERROR(VLOOKUP(SECRETARIA[[#This Row],[No. IP]],IP[],4,TRUE),"")</f>
        <v/>
      </c>
      <c r="D108" s="58" t="str">
        <f>IFERROR(VLOOKUP(SECRETARIA[[#This Row],[No. IP]],IP[],6,TRUE),"")</f>
        <v/>
      </c>
      <c r="E108" s="58" t="str">
        <f>IFERROR(VLOOKUP(SECRETARIA[[#This Row],[No. IP]],IP[],7,TRUE),"")</f>
        <v/>
      </c>
      <c r="F108" s="58" t="str">
        <f>IFERROR(VLOOKUP(SECRETARIA[[#This Row],[No. IP]],IP[],2,TRUE),"")</f>
        <v/>
      </c>
      <c r="G108" s="59" t="str">
        <f>IFERROR(VLOOKUP(SECRETARIA[[#This Row],[No. IP]],IP[],10,TRUE),"")</f>
        <v/>
      </c>
      <c r="H108" s="46"/>
      <c r="I108" s="47"/>
      <c r="J108" s="48"/>
      <c r="K108" s="49"/>
      <c r="L108" s="50"/>
      <c r="M108" s="50"/>
      <c r="N108" s="55">
        <f>+IFERROR(SECRETARIA[[#This Row],[Total Ejecutado]]/SECRETARIA[[#This Row],[Total]],0)</f>
        <v>0</v>
      </c>
      <c r="O108" s="56">
        <f>+SUM(SECRETARIA[[#This Row],[Recursos propios 2022]:[Cofinanciación Nación
 2022]])</f>
        <v>0</v>
      </c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1"/>
      <c r="AD108" s="53"/>
      <c r="AE108" s="53"/>
      <c r="AF108" s="54"/>
    </row>
    <row r="109" spans="1:32" x14ac:dyDescent="0.25">
      <c r="A109" s="46"/>
      <c r="B109" s="57" t="str">
        <f>IFERROR(VLOOKUP(SECRETARIA[[#This Row],[No. IP]],IP[],3,TRUE),"")</f>
        <v/>
      </c>
      <c r="C109" s="58" t="str">
        <f>IFERROR(VLOOKUP(SECRETARIA[[#This Row],[No. IP]],IP[],4,TRUE),"")</f>
        <v/>
      </c>
      <c r="D109" s="58" t="str">
        <f>IFERROR(VLOOKUP(SECRETARIA[[#This Row],[No. IP]],IP[],6,TRUE),"")</f>
        <v/>
      </c>
      <c r="E109" s="58" t="str">
        <f>IFERROR(VLOOKUP(SECRETARIA[[#This Row],[No. IP]],IP[],7,TRUE),"")</f>
        <v/>
      </c>
      <c r="F109" s="58" t="str">
        <f>IFERROR(VLOOKUP(SECRETARIA[[#This Row],[No. IP]],IP[],2,TRUE),"")</f>
        <v/>
      </c>
      <c r="G109" s="59" t="str">
        <f>IFERROR(VLOOKUP(SECRETARIA[[#This Row],[No. IP]],IP[],10,TRUE),"")</f>
        <v/>
      </c>
      <c r="H109" s="46"/>
      <c r="I109" s="47"/>
      <c r="J109" s="48"/>
      <c r="K109" s="49"/>
      <c r="L109" s="50"/>
      <c r="M109" s="50"/>
      <c r="N109" s="55">
        <f>+IFERROR(SECRETARIA[[#This Row],[Total Ejecutado]]/SECRETARIA[[#This Row],[Total]],0)</f>
        <v>0</v>
      </c>
      <c r="O109" s="56">
        <f>+SUM(SECRETARIA[[#This Row],[Recursos propios 2022]:[Cofinanciación Nación
 2022]])</f>
        <v>0</v>
      </c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1"/>
      <c r="AD109" s="53"/>
      <c r="AE109" s="53"/>
      <c r="AF109" s="54"/>
    </row>
    <row r="110" spans="1:32" x14ac:dyDescent="0.25">
      <c r="A110" s="46"/>
      <c r="B110" s="57" t="str">
        <f>IFERROR(VLOOKUP(SECRETARIA[[#This Row],[No. IP]],IP[],3,TRUE),"")</f>
        <v/>
      </c>
      <c r="C110" s="58" t="str">
        <f>IFERROR(VLOOKUP(SECRETARIA[[#This Row],[No. IP]],IP[],4,TRUE),"")</f>
        <v/>
      </c>
      <c r="D110" s="58" t="str">
        <f>IFERROR(VLOOKUP(SECRETARIA[[#This Row],[No. IP]],IP[],6,TRUE),"")</f>
        <v/>
      </c>
      <c r="E110" s="58" t="str">
        <f>IFERROR(VLOOKUP(SECRETARIA[[#This Row],[No. IP]],IP[],7,TRUE),"")</f>
        <v/>
      </c>
      <c r="F110" s="58" t="str">
        <f>IFERROR(VLOOKUP(SECRETARIA[[#This Row],[No. IP]],IP[],2,TRUE),"")</f>
        <v/>
      </c>
      <c r="G110" s="59" t="str">
        <f>IFERROR(VLOOKUP(SECRETARIA[[#This Row],[No. IP]],IP[],10,TRUE),"")</f>
        <v/>
      </c>
      <c r="H110" s="46"/>
      <c r="I110" s="47"/>
      <c r="J110" s="48"/>
      <c r="K110" s="49"/>
      <c r="L110" s="50"/>
      <c r="M110" s="50"/>
      <c r="N110" s="55">
        <f>+IFERROR(SECRETARIA[[#This Row],[Total Ejecutado]]/SECRETARIA[[#This Row],[Total]],0)</f>
        <v>0</v>
      </c>
      <c r="O110" s="56">
        <f>+SUM(SECRETARIA[[#This Row],[Recursos propios 2022]:[Cofinanciación Nación
 2022]])</f>
        <v>0</v>
      </c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1"/>
      <c r="AD110" s="53"/>
      <c r="AE110" s="53"/>
      <c r="AF110" s="54"/>
    </row>
    <row r="111" spans="1:32" x14ac:dyDescent="0.25">
      <c r="A111" s="46"/>
      <c r="B111" s="57" t="str">
        <f>IFERROR(VLOOKUP(SECRETARIA[[#This Row],[No. IP]],IP[],3,TRUE),"")</f>
        <v/>
      </c>
      <c r="C111" s="58" t="str">
        <f>IFERROR(VLOOKUP(SECRETARIA[[#This Row],[No. IP]],IP[],4,TRUE),"")</f>
        <v/>
      </c>
      <c r="D111" s="58" t="str">
        <f>IFERROR(VLOOKUP(SECRETARIA[[#This Row],[No. IP]],IP[],6,TRUE),"")</f>
        <v/>
      </c>
      <c r="E111" s="58" t="str">
        <f>IFERROR(VLOOKUP(SECRETARIA[[#This Row],[No. IP]],IP[],7,TRUE),"")</f>
        <v/>
      </c>
      <c r="F111" s="58" t="str">
        <f>IFERROR(VLOOKUP(SECRETARIA[[#This Row],[No. IP]],IP[],2,TRUE),"")</f>
        <v/>
      </c>
      <c r="G111" s="59" t="str">
        <f>IFERROR(VLOOKUP(SECRETARIA[[#This Row],[No. IP]],IP[],10,TRUE),"")</f>
        <v/>
      </c>
      <c r="H111" s="46"/>
      <c r="I111" s="47"/>
      <c r="J111" s="48"/>
      <c r="K111" s="49"/>
      <c r="L111" s="50"/>
      <c r="M111" s="50"/>
      <c r="N111" s="55">
        <f>+IFERROR(SECRETARIA[[#This Row],[Total Ejecutado]]/SECRETARIA[[#This Row],[Total]],0)</f>
        <v>0</v>
      </c>
      <c r="O111" s="56">
        <f>+SUM(SECRETARIA[[#This Row],[Recursos propios 2022]:[Cofinanciación Nación
 2022]])</f>
        <v>0</v>
      </c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1"/>
      <c r="AD111" s="53"/>
      <c r="AE111" s="53"/>
      <c r="AF111" s="54"/>
    </row>
    <row r="112" spans="1:32" x14ac:dyDescent="0.25">
      <c r="A112" s="46"/>
      <c r="B112" s="57" t="str">
        <f>IFERROR(VLOOKUP(SECRETARIA[[#This Row],[No. IP]],IP[],3,TRUE),"")</f>
        <v/>
      </c>
      <c r="C112" s="58" t="str">
        <f>IFERROR(VLOOKUP(SECRETARIA[[#This Row],[No. IP]],IP[],4,TRUE),"")</f>
        <v/>
      </c>
      <c r="D112" s="58" t="str">
        <f>IFERROR(VLOOKUP(SECRETARIA[[#This Row],[No. IP]],IP[],6,TRUE),"")</f>
        <v/>
      </c>
      <c r="E112" s="58" t="str">
        <f>IFERROR(VLOOKUP(SECRETARIA[[#This Row],[No. IP]],IP[],7,TRUE),"")</f>
        <v/>
      </c>
      <c r="F112" s="58" t="str">
        <f>IFERROR(VLOOKUP(SECRETARIA[[#This Row],[No. IP]],IP[],2,TRUE),"")</f>
        <v/>
      </c>
      <c r="G112" s="59" t="str">
        <f>IFERROR(VLOOKUP(SECRETARIA[[#This Row],[No. IP]],IP[],10,TRUE),"")</f>
        <v/>
      </c>
      <c r="H112" s="46"/>
      <c r="I112" s="47"/>
      <c r="J112" s="48"/>
      <c r="K112" s="49"/>
      <c r="L112" s="50"/>
      <c r="M112" s="50"/>
      <c r="N112" s="55">
        <f>+IFERROR(SECRETARIA[[#This Row],[Total Ejecutado]]/SECRETARIA[[#This Row],[Total]],0)</f>
        <v>0</v>
      </c>
      <c r="O112" s="56">
        <f>+SUM(SECRETARIA[[#This Row],[Recursos propios 2022]:[Cofinanciación Nación
 2022]])</f>
        <v>0</v>
      </c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1"/>
      <c r="AD112" s="53"/>
      <c r="AE112" s="53"/>
      <c r="AF112" s="54"/>
    </row>
    <row r="113" spans="1:32" x14ac:dyDescent="0.25">
      <c r="A113" s="46"/>
      <c r="B113" s="57" t="str">
        <f>IFERROR(VLOOKUP(SECRETARIA[[#This Row],[No. IP]],IP[],3,TRUE),"")</f>
        <v/>
      </c>
      <c r="C113" s="58" t="str">
        <f>IFERROR(VLOOKUP(SECRETARIA[[#This Row],[No. IP]],IP[],4,TRUE),"")</f>
        <v/>
      </c>
      <c r="D113" s="58" t="str">
        <f>IFERROR(VLOOKUP(SECRETARIA[[#This Row],[No. IP]],IP[],6,TRUE),"")</f>
        <v/>
      </c>
      <c r="E113" s="58" t="str">
        <f>IFERROR(VLOOKUP(SECRETARIA[[#This Row],[No. IP]],IP[],7,TRUE),"")</f>
        <v/>
      </c>
      <c r="F113" s="58" t="str">
        <f>IFERROR(VLOOKUP(SECRETARIA[[#This Row],[No. IP]],IP[],2,TRUE),"")</f>
        <v/>
      </c>
      <c r="G113" s="59" t="str">
        <f>IFERROR(VLOOKUP(SECRETARIA[[#This Row],[No. IP]],IP[],10,TRUE),"")</f>
        <v/>
      </c>
      <c r="H113" s="46"/>
      <c r="I113" s="47"/>
      <c r="J113" s="48"/>
      <c r="K113" s="49"/>
      <c r="L113" s="50"/>
      <c r="M113" s="50"/>
      <c r="N113" s="55">
        <f>+IFERROR(SECRETARIA[[#This Row],[Total Ejecutado]]/SECRETARIA[[#This Row],[Total]],0)</f>
        <v>0</v>
      </c>
      <c r="O113" s="56">
        <f>+SUM(SECRETARIA[[#This Row],[Recursos propios 2022]:[Cofinanciación Nación
 2022]])</f>
        <v>0</v>
      </c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1"/>
      <c r="AD113" s="53"/>
      <c r="AE113" s="53"/>
      <c r="AF113" s="54"/>
    </row>
    <row r="114" spans="1:32" x14ac:dyDescent="0.25">
      <c r="A114" s="46"/>
      <c r="B114" s="57" t="str">
        <f>IFERROR(VLOOKUP(SECRETARIA[[#This Row],[No. IP]],IP[],3,TRUE),"")</f>
        <v/>
      </c>
      <c r="C114" s="58" t="str">
        <f>IFERROR(VLOOKUP(SECRETARIA[[#This Row],[No. IP]],IP[],4,TRUE),"")</f>
        <v/>
      </c>
      <c r="D114" s="58" t="str">
        <f>IFERROR(VLOOKUP(SECRETARIA[[#This Row],[No. IP]],IP[],6,TRUE),"")</f>
        <v/>
      </c>
      <c r="E114" s="58" t="str">
        <f>IFERROR(VLOOKUP(SECRETARIA[[#This Row],[No. IP]],IP[],7,TRUE),"")</f>
        <v/>
      </c>
      <c r="F114" s="58" t="str">
        <f>IFERROR(VLOOKUP(SECRETARIA[[#This Row],[No. IP]],IP[],2,TRUE),"")</f>
        <v/>
      </c>
      <c r="G114" s="59" t="str">
        <f>IFERROR(VLOOKUP(SECRETARIA[[#This Row],[No. IP]],IP[],10,TRUE),"")</f>
        <v/>
      </c>
      <c r="H114" s="46"/>
      <c r="I114" s="47"/>
      <c r="J114" s="48"/>
      <c r="K114" s="49"/>
      <c r="L114" s="50"/>
      <c r="M114" s="50"/>
      <c r="N114" s="55">
        <f>+IFERROR(SECRETARIA[[#This Row],[Total Ejecutado]]/SECRETARIA[[#This Row],[Total]],0)</f>
        <v>0</v>
      </c>
      <c r="O114" s="56">
        <f>+SUM(SECRETARIA[[#This Row],[Recursos propios 2022]:[Cofinanciación Nación
 2022]])</f>
        <v>0</v>
      </c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1"/>
      <c r="AD114" s="53"/>
      <c r="AE114" s="53"/>
      <c r="AF114" s="54"/>
    </row>
    <row r="115" spans="1:32" x14ac:dyDescent="0.25">
      <c r="A115" s="46"/>
      <c r="B115" s="57" t="str">
        <f>IFERROR(VLOOKUP(SECRETARIA[[#This Row],[No. IP]],IP[],3,TRUE),"")</f>
        <v/>
      </c>
      <c r="C115" s="58" t="str">
        <f>IFERROR(VLOOKUP(SECRETARIA[[#This Row],[No. IP]],IP[],4,TRUE),"")</f>
        <v/>
      </c>
      <c r="D115" s="58" t="str">
        <f>IFERROR(VLOOKUP(SECRETARIA[[#This Row],[No. IP]],IP[],6,TRUE),"")</f>
        <v/>
      </c>
      <c r="E115" s="58" t="str">
        <f>IFERROR(VLOOKUP(SECRETARIA[[#This Row],[No. IP]],IP[],7,TRUE),"")</f>
        <v/>
      </c>
      <c r="F115" s="58" t="str">
        <f>IFERROR(VLOOKUP(SECRETARIA[[#This Row],[No. IP]],IP[],2,TRUE),"")</f>
        <v/>
      </c>
      <c r="G115" s="59" t="str">
        <f>IFERROR(VLOOKUP(SECRETARIA[[#This Row],[No. IP]],IP[],10,TRUE),"")</f>
        <v/>
      </c>
      <c r="H115" s="46"/>
      <c r="I115" s="47"/>
      <c r="J115" s="48"/>
      <c r="K115" s="49"/>
      <c r="L115" s="50"/>
      <c r="M115" s="50"/>
      <c r="N115" s="55">
        <f>+IFERROR(SECRETARIA[[#This Row],[Total Ejecutado]]/SECRETARIA[[#This Row],[Total]],0)</f>
        <v>0</v>
      </c>
      <c r="O115" s="56">
        <f>+SUM(SECRETARIA[[#This Row],[Recursos propios 2022]:[Cofinanciación Nación
 2022]])</f>
        <v>0</v>
      </c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1"/>
      <c r="AD115" s="53"/>
      <c r="AE115" s="53"/>
      <c r="AF115" s="54"/>
    </row>
    <row r="116" spans="1:32" x14ac:dyDescent="0.25">
      <c r="A116" s="46"/>
      <c r="B116" s="57" t="str">
        <f>IFERROR(VLOOKUP(SECRETARIA[[#This Row],[No. IP]],IP[],3,TRUE),"")</f>
        <v/>
      </c>
      <c r="C116" s="58" t="str">
        <f>IFERROR(VLOOKUP(SECRETARIA[[#This Row],[No. IP]],IP[],4,TRUE),"")</f>
        <v/>
      </c>
      <c r="D116" s="58" t="str">
        <f>IFERROR(VLOOKUP(SECRETARIA[[#This Row],[No. IP]],IP[],6,TRUE),"")</f>
        <v/>
      </c>
      <c r="E116" s="58" t="str">
        <f>IFERROR(VLOOKUP(SECRETARIA[[#This Row],[No. IP]],IP[],7,TRUE),"")</f>
        <v/>
      </c>
      <c r="F116" s="58" t="str">
        <f>IFERROR(VLOOKUP(SECRETARIA[[#This Row],[No. IP]],IP[],2,TRUE),"")</f>
        <v/>
      </c>
      <c r="G116" s="59" t="str">
        <f>IFERROR(VLOOKUP(SECRETARIA[[#This Row],[No. IP]],IP[],10,TRUE),"")</f>
        <v/>
      </c>
      <c r="H116" s="46"/>
      <c r="I116" s="47"/>
      <c r="J116" s="48"/>
      <c r="K116" s="49"/>
      <c r="L116" s="50"/>
      <c r="M116" s="50"/>
      <c r="N116" s="55">
        <f>+IFERROR(SECRETARIA[[#This Row],[Total Ejecutado]]/SECRETARIA[[#This Row],[Total]],0)</f>
        <v>0</v>
      </c>
      <c r="O116" s="56">
        <f>+SUM(SECRETARIA[[#This Row],[Recursos propios 2022]:[Cofinanciación Nación
 2022]])</f>
        <v>0</v>
      </c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1"/>
      <c r="AD116" s="53"/>
      <c r="AE116" s="53"/>
      <c r="AF116" s="54"/>
    </row>
    <row r="117" spans="1:32" x14ac:dyDescent="0.25">
      <c r="A117" s="46"/>
      <c r="B117" s="57" t="str">
        <f>IFERROR(VLOOKUP(SECRETARIA[[#This Row],[No. IP]],IP[],3,TRUE),"")</f>
        <v/>
      </c>
      <c r="C117" s="58" t="str">
        <f>IFERROR(VLOOKUP(SECRETARIA[[#This Row],[No. IP]],IP[],4,TRUE),"")</f>
        <v/>
      </c>
      <c r="D117" s="58" t="str">
        <f>IFERROR(VLOOKUP(SECRETARIA[[#This Row],[No. IP]],IP[],6,TRUE),"")</f>
        <v/>
      </c>
      <c r="E117" s="58" t="str">
        <f>IFERROR(VLOOKUP(SECRETARIA[[#This Row],[No. IP]],IP[],7,TRUE),"")</f>
        <v/>
      </c>
      <c r="F117" s="58" t="str">
        <f>IFERROR(VLOOKUP(SECRETARIA[[#This Row],[No. IP]],IP[],2,TRUE),"")</f>
        <v/>
      </c>
      <c r="G117" s="59" t="str">
        <f>IFERROR(VLOOKUP(SECRETARIA[[#This Row],[No. IP]],IP[],10,TRUE),"")</f>
        <v/>
      </c>
      <c r="H117" s="46"/>
      <c r="I117" s="47"/>
      <c r="J117" s="48"/>
      <c r="K117" s="49"/>
      <c r="L117" s="50"/>
      <c r="M117" s="50"/>
      <c r="N117" s="55">
        <f>+IFERROR(SECRETARIA[[#This Row],[Total Ejecutado]]/SECRETARIA[[#This Row],[Total]],0)</f>
        <v>0</v>
      </c>
      <c r="O117" s="56">
        <f>+SUM(SECRETARIA[[#This Row],[Recursos propios 2022]:[Cofinanciación Nación
 2022]])</f>
        <v>0</v>
      </c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1"/>
      <c r="AD117" s="53"/>
      <c r="AE117" s="53"/>
      <c r="AF117" s="54"/>
    </row>
    <row r="118" spans="1:32" x14ac:dyDescent="0.25">
      <c r="A118" s="46"/>
      <c r="B118" s="57" t="str">
        <f>IFERROR(VLOOKUP(SECRETARIA[[#This Row],[No. IP]],IP[],3,TRUE),"")</f>
        <v/>
      </c>
      <c r="C118" s="58" t="str">
        <f>IFERROR(VLOOKUP(SECRETARIA[[#This Row],[No. IP]],IP[],4,TRUE),"")</f>
        <v/>
      </c>
      <c r="D118" s="58" t="str">
        <f>IFERROR(VLOOKUP(SECRETARIA[[#This Row],[No. IP]],IP[],6,TRUE),"")</f>
        <v/>
      </c>
      <c r="E118" s="58" t="str">
        <f>IFERROR(VLOOKUP(SECRETARIA[[#This Row],[No. IP]],IP[],7,TRUE),"")</f>
        <v/>
      </c>
      <c r="F118" s="58" t="str">
        <f>IFERROR(VLOOKUP(SECRETARIA[[#This Row],[No. IP]],IP[],2,TRUE),"")</f>
        <v/>
      </c>
      <c r="G118" s="59" t="str">
        <f>IFERROR(VLOOKUP(SECRETARIA[[#This Row],[No. IP]],IP[],10,TRUE),"")</f>
        <v/>
      </c>
      <c r="H118" s="46"/>
      <c r="I118" s="47"/>
      <c r="J118" s="48"/>
      <c r="K118" s="49"/>
      <c r="L118" s="50"/>
      <c r="M118" s="50"/>
      <c r="N118" s="55">
        <f>+IFERROR(SECRETARIA[[#This Row],[Total Ejecutado]]/SECRETARIA[[#This Row],[Total]],0)</f>
        <v>0</v>
      </c>
      <c r="O118" s="56">
        <f>+SUM(SECRETARIA[[#This Row],[Recursos propios 2022]:[Cofinanciación Nación
 2022]])</f>
        <v>0</v>
      </c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1"/>
      <c r="AD118" s="53"/>
      <c r="AE118" s="53"/>
      <c r="AF118" s="54"/>
    </row>
    <row r="119" spans="1:32" x14ac:dyDescent="0.25">
      <c r="A119" s="46"/>
      <c r="B119" s="57" t="str">
        <f>IFERROR(VLOOKUP(SECRETARIA[[#This Row],[No. IP]],IP[],3,TRUE),"")</f>
        <v/>
      </c>
      <c r="C119" s="58" t="str">
        <f>IFERROR(VLOOKUP(SECRETARIA[[#This Row],[No. IP]],IP[],4,TRUE),"")</f>
        <v/>
      </c>
      <c r="D119" s="58" t="str">
        <f>IFERROR(VLOOKUP(SECRETARIA[[#This Row],[No. IP]],IP[],6,TRUE),"")</f>
        <v/>
      </c>
      <c r="E119" s="58" t="str">
        <f>IFERROR(VLOOKUP(SECRETARIA[[#This Row],[No. IP]],IP[],7,TRUE),"")</f>
        <v/>
      </c>
      <c r="F119" s="58" t="str">
        <f>IFERROR(VLOOKUP(SECRETARIA[[#This Row],[No. IP]],IP[],2,TRUE),"")</f>
        <v/>
      </c>
      <c r="G119" s="59" t="str">
        <f>IFERROR(VLOOKUP(SECRETARIA[[#This Row],[No. IP]],IP[],10,TRUE),"")</f>
        <v/>
      </c>
      <c r="H119" s="46"/>
      <c r="I119" s="47"/>
      <c r="J119" s="48"/>
      <c r="K119" s="49"/>
      <c r="L119" s="50"/>
      <c r="M119" s="50"/>
      <c r="N119" s="55">
        <f>+IFERROR(SECRETARIA[[#This Row],[Total Ejecutado]]/SECRETARIA[[#This Row],[Total]],0)</f>
        <v>0</v>
      </c>
      <c r="O119" s="56">
        <f>+SUM(SECRETARIA[[#This Row],[Recursos propios 2022]:[Cofinanciación Nación
 2022]])</f>
        <v>0</v>
      </c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1"/>
      <c r="AD119" s="53"/>
      <c r="AE119" s="53"/>
      <c r="AF119" s="54"/>
    </row>
    <row r="120" spans="1:32" x14ac:dyDescent="0.25">
      <c r="A120" s="46"/>
      <c r="B120" s="57" t="str">
        <f>IFERROR(VLOOKUP(SECRETARIA[[#This Row],[No. IP]],IP[],3,TRUE),"")</f>
        <v/>
      </c>
      <c r="C120" s="58" t="str">
        <f>IFERROR(VLOOKUP(SECRETARIA[[#This Row],[No. IP]],IP[],4,TRUE),"")</f>
        <v/>
      </c>
      <c r="D120" s="58" t="str">
        <f>IFERROR(VLOOKUP(SECRETARIA[[#This Row],[No. IP]],IP[],6,TRUE),"")</f>
        <v/>
      </c>
      <c r="E120" s="58" t="str">
        <f>IFERROR(VLOOKUP(SECRETARIA[[#This Row],[No. IP]],IP[],7,TRUE),"")</f>
        <v/>
      </c>
      <c r="F120" s="58" t="str">
        <f>IFERROR(VLOOKUP(SECRETARIA[[#This Row],[No. IP]],IP[],2,TRUE),"")</f>
        <v/>
      </c>
      <c r="G120" s="59" t="str">
        <f>IFERROR(VLOOKUP(SECRETARIA[[#This Row],[No. IP]],IP[],10,TRUE),"")</f>
        <v/>
      </c>
      <c r="H120" s="46"/>
      <c r="I120" s="47"/>
      <c r="J120" s="48"/>
      <c r="K120" s="49"/>
      <c r="L120" s="50"/>
      <c r="M120" s="50"/>
      <c r="N120" s="55">
        <f>+IFERROR(SECRETARIA[[#This Row],[Total Ejecutado]]/SECRETARIA[[#This Row],[Total]],0)</f>
        <v>0</v>
      </c>
      <c r="O120" s="56">
        <f>+SUM(SECRETARIA[[#This Row],[Recursos propios 2022]:[Cofinanciación Nación
 2022]])</f>
        <v>0</v>
      </c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1"/>
      <c r="AD120" s="53"/>
      <c r="AE120" s="53"/>
      <c r="AF120" s="54"/>
    </row>
    <row r="121" spans="1:32" x14ac:dyDescent="0.25">
      <c r="A121" s="46"/>
      <c r="B121" s="57" t="str">
        <f>IFERROR(VLOOKUP(SECRETARIA[[#This Row],[No. IP]],IP[],3,TRUE),"")</f>
        <v/>
      </c>
      <c r="C121" s="58" t="str">
        <f>IFERROR(VLOOKUP(SECRETARIA[[#This Row],[No. IP]],IP[],4,TRUE),"")</f>
        <v/>
      </c>
      <c r="D121" s="58" t="str">
        <f>IFERROR(VLOOKUP(SECRETARIA[[#This Row],[No. IP]],IP[],6,TRUE),"")</f>
        <v/>
      </c>
      <c r="E121" s="58" t="str">
        <f>IFERROR(VLOOKUP(SECRETARIA[[#This Row],[No. IP]],IP[],7,TRUE),"")</f>
        <v/>
      </c>
      <c r="F121" s="58" t="str">
        <f>IFERROR(VLOOKUP(SECRETARIA[[#This Row],[No. IP]],IP[],2,TRUE),"")</f>
        <v/>
      </c>
      <c r="G121" s="59" t="str">
        <f>IFERROR(VLOOKUP(SECRETARIA[[#This Row],[No. IP]],IP[],10,TRUE),"")</f>
        <v/>
      </c>
      <c r="H121" s="46"/>
      <c r="I121" s="47"/>
      <c r="J121" s="48"/>
      <c r="K121" s="49"/>
      <c r="L121" s="50"/>
      <c r="M121" s="50"/>
      <c r="N121" s="55">
        <f>+IFERROR(SECRETARIA[[#This Row],[Total Ejecutado]]/SECRETARIA[[#This Row],[Total]],0)</f>
        <v>0</v>
      </c>
      <c r="O121" s="56">
        <f>+SUM(SECRETARIA[[#This Row],[Recursos propios 2022]:[Cofinanciación Nación
 2022]])</f>
        <v>0</v>
      </c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1"/>
      <c r="AD121" s="53"/>
      <c r="AE121" s="53"/>
      <c r="AF121" s="54"/>
    </row>
    <row r="122" spans="1:32" x14ac:dyDescent="0.25">
      <c r="A122" s="46"/>
      <c r="B122" s="57" t="str">
        <f>IFERROR(VLOOKUP(SECRETARIA[[#This Row],[No. IP]],IP[],3,TRUE),"")</f>
        <v/>
      </c>
      <c r="C122" s="58" t="str">
        <f>IFERROR(VLOOKUP(SECRETARIA[[#This Row],[No. IP]],IP[],4,TRUE),"")</f>
        <v/>
      </c>
      <c r="D122" s="58" t="str">
        <f>IFERROR(VLOOKUP(SECRETARIA[[#This Row],[No. IP]],IP[],6,TRUE),"")</f>
        <v/>
      </c>
      <c r="E122" s="58" t="str">
        <f>IFERROR(VLOOKUP(SECRETARIA[[#This Row],[No. IP]],IP[],7,TRUE),"")</f>
        <v/>
      </c>
      <c r="F122" s="58" t="str">
        <f>IFERROR(VLOOKUP(SECRETARIA[[#This Row],[No. IP]],IP[],2,TRUE),"")</f>
        <v/>
      </c>
      <c r="G122" s="59" t="str">
        <f>IFERROR(VLOOKUP(SECRETARIA[[#This Row],[No. IP]],IP[],10,TRUE),"")</f>
        <v/>
      </c>
      <c r="H122" s="46"/>
      <c r="I122" s="47"/>
      <c r="J122" s="48"/>
      <c r="K122" s="49"/>
      <c r="L122" s="50"/>
      <c r="M122" s="50"/>
      <c r="N122" s="55">
        <f>+IFERROR(SECRETARIA[[#This Row],[Total Ejecutado]]/SECRETARIA[[#This Row],[Total]],0)</f>
        <v>0</v>
      </c>
      <c r="O122" s="56">
        <f>+SUM(SECRETARIA[[#This Row],[Recursos propios 2022]:[Cofinanciación Nación
 2022]])</f>
        <v>0</v>
      </c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1"/>
      <c r="AD122" s="53"/>
      <c r="AE122" s="53"/>
      <c r="AF122" s="54"/>
    </row>
    <row r="123" spans="1:32" x14ac:dyDescent="0.25">
      <c r="A123" s="46"/>
      <c r="B123" s="57" t="str">
        <f>IFERROR(VLOOKUP(SECRETARIA[[#This Row],[No. IP]],IP[],3,TRUE),"")</f>
        <v/>
      </c>
      <c r="C123" s="58" t="str">
        <f>IFERROR(VLOOKUP(SECRETARIA[[#This Row],[No. IP]],IP[],4,TRUE),"")</f>
        <v/>
      </c>
      <c r="D123" s="58" t="str">
        <f>IFERROR(VLOOKUP(SECRETARIA[[#This Row],[No. IP]],IP[],6,TRUE),"")</f>
        <v/>
      </c>
      <c r="E123" s="58" t="str">
        <f>IFERROR(VLOOKUP(SECRETARIA[[#This Row],[No. IP]],IP[],7,TRUE),"")</f>
        <v/>
      </c>
      <c r="F123" s="58" t="str">
        <f>IFERROR(VLOOKUP(SECRETARIA[[#This Row],[No. IP]],IP[],2,TRUE),"")</f>
        <v/>
      </c>
      <c r="G123" s="59" t="str">
        <f>IFERROR(VLOOKUP(SECRETARIA[[#This Row],[No. IP]],IP[],10,TRUE),"")</f>
        <v/>
      </c>
      <c r="H123" s="46"/>
      <c r="I123" s="47"/>
      <c r="J123" s="48"/>
      <c r="K123" s="49"/>
      <c r="L123" s="50"/>
      <c r="M123" s="50"/>
      <c r="N123" s="55">
        <f>+IFERROR(SECRETARIA[[#This Row],[Total Ejecutado]]/SECRETARIA[[#This Row],[Total]],0)</f>
        <v>0</v>
      </c>
      <c r="O123" s="56">
        <f>+SUM(SECRETARIA[[#This Row],[Recursos propios 2022]:[Cofinanciación Nación
 2022]])</f>
        <v>0</v>
      </c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1"/>
      <c r="AD123" s="53"/>
      <c r="AE123" s="53"/>
      <c r="AF123" s="54"/>
    </row>
    <row r="124" spans="1:32" x14ac:dyDescent="0.25">
      <c r="A124" s="46"/>
      <c r="B124" s="57" t="str">
        <f>IFERROR(VLOOKUP(SECRETARIA[[#This Row],[No. IP]],IP[],3,TRUE),"")</f>
        <v/>
      </c>
      <c r="C124" s="58" t="str">
        <f>IFERROR(VLOOKUP(SECRETARIA[[#This Row],[No. IP]],IP[],4,TRUE),"")</f>
        <v/>
      </c>
      <c r="D124" s="58" t="str">
        <f>IFERROR(VLOOKUP(SECRETARIA[[#This Row],[No. IP]],IP[],6,TRUE),"")</f>
        <v/>
      </c>
      <c r="E124" s="58" t="str">
        <f>IFERROR(VLOOKUP(SECRETARIA[[#This Row],[No. IP]],IP[],7,TRUE),"")</f>
        <v/>
      </c>
      <c r="F124" s="58" t="str">
        <f>IFERROR(VLOOKUP(SECRETARIA[[#This Row],[No. IP]],IP[],2,TRUE),"")</f>
        <v/>
      </c>
      <c r="G124" s="59" t="str">
        <f>IFERROR(VLOOKUP(SECRETARIA[[#This Row],[No. IP]],IP[],10,TRUE),"")</f>
        <v/>
      </c>
      <c r="H124" s="46"/>
      <c r="I124" s="47"/>
      <c r="J124" s="48"/>
      <c r="K124" s="49"/>
      <c r="L124" s="50"/>
      <c r="M124" s="50"/>
      <c r="N124" s="55">
        <f>+IFERROR(SECRETARIA[[#This Row],[Total Ejecutado]]/SECRETARIA[[#This Row],[Total]],0)</f>
        <v>0</v>
      </c>
      <c r="O124" s="56">
        <f>+SUM(SECRETARIA[[#This Row],[Recursos propios 2022]:[Cofinanciación Nación
 2022]])</f>
        <v>0</v>
      </c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1"/>
      <c r="AD124" s="53"/>
      <c r="AE124" s="53"/>
      <c r="AF124" s="54"/>
    </row>
    <row r="125" spans="1:32" x14ac:dyDescent="0.25">
      <c r="A125" s="46"/>
      <c r="B125" s="57" t="str">
        <f>IFERROR(VLOOKUP(SECRETARIA[[#This Row],[No. IP]],IP[],3,TRUE),"")</f>
        <v/>
      </c>
      <c r="C125" s="58" t="str">
        <f>IFERROR(VLOOKUP(SECRETARIA[[#This Row],[No. IP]],IP[],4,TRUE),"")</f>
        <v/>
      </c>
      <c r="D125" s="58" t="str">
        <f>IFERROR(VLOOKUP(SECRETARIA[[#This Row],[No. IP]],IP[],6,TRUE),"")</f>
        <v/>
      </c>
      <c r="E125" s="58" t="str">
        <f>IFERROR(VLOOKUP(SECRETARIA[[#This Row],[No. IP]],IP[],7,TRUE),"")</f>
        <v/>
      </c>
      <c r="F125" s="58" t="str">
        <f>IFERROR(VLOOKUP(SECRETARIA[[#This Row],[No. IP]],IP[],2,TRUE),"")</f>
        <v/>
      </c>
      <c r="G125" s="59" t="str">
        <f>IFERROR(VLOOKUP(SECRETARIA[[#This Row],[No. IP]],IP[],10,TRUE),"")</f>
        <v/>
      </c>
      <c r="H125" s="46"/>
      <c r="I125" s="47"/>
      <c r="J125" s="48"/>
      <c r="K125" s="49"/>
      <c r="L125" s="50"/>
      <c r="M125" s="50"/>
      <c r="N125" s="55">
        <f>+IFERROR(SECRETARIA[[#This Row],[Total Ejecutado]]/SECRETARIA[[#This Row],[Total]],0)</f>
        <v>0</v>
      </c>
      <c r="O125" s="56">
        <f>+SUM(SECRETARIA[[#This Row],[Recursos propios 2022]:[Cofinanciación Nación
 2022]])</f>
        <v>0</v>
      </c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1"/>
      <c r="AD125" s="53"/>
      <c r="AE125" s="53"/>
      <c r="AF125" s="54"/>
    </row>
    <row r="126" spans="1:32" x14ac:dyDescent="0.25">
      <c r="A126" s="46"/>
      <c r="B126" s="57" t="str">
        <f>IFERROR(VLOOKUP(SECRETARIA[[#This Row],[No. IP]],IP[],3,TRUE),"")</f>
        <v/>
      </c>
      <c r="C126" s="58" t="str">
        <f>IFERROR(VLOOKUP(SECRETARIA[[#This Row],[No. IP]],IP[],4,TRUE),"")</f>
        <v/>
      </c>
      <c r="D126" s="58" t="str">
        <f>IFERROR(VLOOKUP(SECRETARIA[[#This Row],[No. IP]],IP[],6,TRUE),"")</f>
        <v/>
      </c>
      <c r="E126" s="58" t="str">
        <f>IFERROR(VLOOKUP(SECRETARIA[[#This Row],[No. IP]],IP[],7,TRUE),"")</f>
        <v/>
      </c>
      <c r="F126" s="58" t="str">
        <f>IFERROR(VLOOKUP(SECRETARIA[[#This Row],[No. IP]],IP[],2,TRUE),"")</f>
        <v/>
      </c>
      <c r="G126" s="59" t="str">
        <f>IFERROR(VLOOKUP(SECRETARIA[[#This Row],[No. IP]],IP[],10,TRUE),"")</f>
        <v/>
      </c>
      <c r="H126" s="46"/>
      <c r="I126" s="47"/>
      <c r="J126" s="48"/>
      <c r="K126" s="49"/>
      <c r="L126" s="50"/>
      <c r="M126" s="50"/>
      <c r="N126" s="55">
        <f>+IFERROR(SECRETARIA[[#This Row],[Total Ejecutado]]/SECRETARIA[[#This Row],[Total]],0)</f>
        <v>0</v>
      </c>
      <c r="O126" s="56">
        <f>+SUM(SECRETARIA[[#This Row],[Recursos propios 2022]:[Cofinanciación Nación
 2022]])</f>
        <v>0</v>
      </c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1"/>
      <c r="AD126" s="53"/>
      <c r="AE126" s="53"/>
      <c r="AF126" s="54"/>
    </row>
    <row r="127" spans="1:32" x14ac:dyDescent="0.25">
      <c r="A127" s="46"/>
      <c r="B127" s="57" t="str">
        <f>IFERROR(VLOOKUP(SECRETARIA[[#This Row],[No. IP]],IP[],3,TRUE),"")</f>
        <v/>
      </c>
      <c r="C127" s="58" t="str">
        <f>IFERROR(VLOOKUP(SECRETARIA[[#This Row],[No. IP]],IP[],4,TRUE),"")</f>
        <v/>
      </c>
      <c r="D127" s="58" t="str">
        <f>IFERROR(VLOOKUP(SECRETARIA[[#This Row],[No. IP]],IP[],6,TRUE),"")</f>
        <v/>
      </c>
      <c r="E127" s="58" t="str">
        <f>IFERROR(VLOOKUP(SECRETARIA[[#This Row],[No. IP]],IP[],7,TRUE),"")</f>
        <v/>
      </c>
      <c r="F127" s="58" t="str">
        <f>IFERROR(VLOOKUP(SECRETARIA[[#This Row],[No. IP]],IP[],2,TRUE),"")</f>
        <v/>
      </c>
      <c r="G127" s="59" t="str">
        <f>IFERROR(VLOOKUP(SECRETARIA[[#This Row],[No. IP]],IP[],10,TRUE),"")</f>
        <v/>
      </c>
      <c r="H127" s="46"/>
      <c r="I127" s="47"/>
      <c r="J127" s="48"/>
      <c r="K127" s="49"/>
      <c r="L127" s="50"/>
      <c r="M127" s="50"/>
      <c r="N127" s="55">
        <f>+IFERROR(SECRETARIA[[#This Row],[Total Ejecutado]]/SECRETARIA[[#This Row],[Total]],0)</f>
        <v>0</v>
      </c>
      <c r="O127" s="56">
        <f>+SUM(SECRETARIA[[#This Row],[Recursos propios 2022]:[Cofinanciación Nación
 2022]])</f>
        <v>0</v>
      </c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1"/>
      <c r="AD127" s="53"/>
      <c r="AE127" s="53"/>
      <c r="AF127" s="54"/>
    </row>
    <row r="128" spans="1:32" x14ac:dyDescent="0.25">
      <c r="A128" s="46"/>
      <c r="B128" s="57" t="str">
        <f>IFERROR(VLOOKUP(SECRETARIA[[#This Row],[No. IP]],IP[],3,TRUE),"")</f>
        <v/>
      </c>
      <c r="C128" s="58" t="str">
        <f>IFERROR(VLOOKUP(SECRETARIA[[#This Row],[No. IP]],IP[],4,TRUE),"")</f>
        <v/>
      </c>
      <c r="D128" s="58" t="str">
        <f>IFERROR(VLOOKUP(SECRETARIA[[#This Row],[No. IP]],IP[],6,TRUE),"")</f>
        <v/>
      </c>
      <c r="E128" s="58" t="str">
        <f>IFERROR(VLOOKUP(SECRETARIA[[#This Row],[No. IP]],IP[],7,TRUE),"")</f>
        <v/>
      </c>
      <c r="F128" s="58" t="str">
        <f>IFERROR(VLOOKUP(SECRETARIA[[#This Row],[No. IP]],IP[],2,TRUE),"")</f>
        <v/>
      </c>
      <c r="G128" s="59" t="str">
        <f>IFERROR(VLOOKUP(SECRETARIA[[#This Row],[No. IP]],IP[],10,TRUE),"")</f>
        <v/>
      </c>
      <c r="H128" s="46"/>
      <c r="I128" s="47"/>
      <c r="J128" s="48"/>
      <c r="K128" s="49"/>
      <c r="L128" s="50"/>
      <c r="M128" s="50"/>
      <c r="N128" s="55">
        <f>+IFERROR(SECRETARIA[[#This Row],[Total Ejecutado]]/SECRETARIA[[#This Row],[Total]],0)</f>
        <v>0</v>
      </c>
      <c r="O128" s="56">
        <f>+SUM(SECRETARIA[[#This Row],[Recursos propios 2022]:[Cofinanciación Nación
 2022]])</f>
        <v>0</v>
      </c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1"/>
      <c r="AD128" s="53"/>
      <c r="AE128" s="53"/>
      <c r="AF128" s="54"/>
    </row>
    <row r="129" spans="1:32" x14ac:dyDescent="0.25">
      <c r="A129" s="46"/>
      <c r="B129" s="57" t="str">
        <f>IFERROR(VLOOKUP(SECRETARIA[[#This Row],[No. IP]],IP[],3,TRUE),"")</f>
        <v/>
      </c>
      <c r="C129" s="58" t="str">
        <f>IFERROR(VLOOKUP(SECRETARIA[[#This Row],[No. IP]],IP[],4,TRUE),"")</f>
        <v/>
      </c>
      <c r="D129" s="58" t="str">
        <f>IFERROR(VLOOKUP(SECRETARIA[[#This Row],[No. IP]],IP[],6,TRUE),"")</f>
        <v/>
      </c>
      <c r="E129" s="58" t="str">
        <f>IFERROR(VLOOKUP(SECRETARIA[[#This Row],[No. IP]],IP[],7,TRUE),"")</f>
        <v/>
      </c>
      <c r="F129" s="58" t="str">
        <f>IFERROR(VLOOKUP(SECRETARIA[[#This Row],[No. IP]],IP[],2,TRUE),"")</f>
        <v/>
      </c>
      <c r="G129" s="59" t="str">
        <f>IFERROR(VLOOKUP(SECRETARIA[[#This Row],[No. IP]],IP[],10,TRUE),"")</f>
        <v/>
      </c>
      <c r="H129" s="46"/>
      <c r="I129" s="47"/>
      <c r="J129" s="48"/>
      <c r="K129" s="49"/>
      <c r="L129" s="50"/>
      <c r="M129" s="50"/>
      <c r="N129" s="55">
        <f>+IFERROR(SECRETARIA[[#This Row],[Total Ejecutado]]/SECRETARIA[[#This Row],[Total]],0)</f>
        <v>0</v>
      </c>
      <c r="O129" s="56">
        <f>+SUM(SECRETARIA[[#This Row],[Recursos propios 2022]:[Cofinanciación Nación
 2022]])</f>
        <v>0</v>
      </c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1"/>
      <c r="AD129" s="53"/>
      <c r="AE129" s="53"/>
      <c r="AF129" s="54"/>
    </row>
    <row r="130" spans="1:32" x14ac:dyDescent="0.25">
      <c r="A130" s="46"/>
      <c r="B130" s="57" t="str">
        <f>IFERROR(VLOOKUP(SECRETARIA[[#This Row],[No. IP]],IP[],3,TRUE),"")</f>
        <v/>
      </c>
      <c r="C130" s="58" t="str">
        <f>IFERROR(VLOOKUP(SECRETARIA[[#This Row],[No. IP]],IP[],4,TRUE),"")</f>
        <v/>
      </c>
      <c r="D130" s="58" t="str">
        <f>IFERROR(VLOOKUP(SECRETARIA[[#This Row],[No. IP]],IP[],6,TRUE),"")</f>
        <v/>
      </c>
      <c r="E130" s="58" t="str">
        <f>IFERROR(VLOOKUP(SECRETARIA[[#This Row],[No. IP]],IP[],7,TRUE),"")</f>
        <v/>
      </c>
      <c r="F130" s="58" t="str">
        <f>IFERROR(VLOOKUP(SECRETARIA[[#This Row],[No. IP]],IP[],2,TRUE),"")</f>
        <v/>
      </c>
      <c r="G130" s="59" t="str">
        <f>IFERROR(VLOOKUP(SECRETARIA[[#This Row],[No. IP]],IP[],10,TRUE),"")</f>
        <v/>
      </c>
      <c r="H130" s="46"/>
      <c r="I130" s="47"/>
      <c r="J130" s="48"/>
      <c r="K130" s="49"/>
      <c r="L130" s="50"/>
      <c r="M130" s="50"/>
      <c r="N130" s="55">
        <f>+IFERROR(SECRETARIA[[#This Row],[Total Ejecutado]]/SECRETARIA[[#This Row],[Total]],0)</f>
        <v>0</v>
      </c>
      <c r="O130" s="56">
        <f>+SUM(SECRETARIA[[#This Row],[Recursos propios 2022]:[Cofinanciación Nación
 2022]])</f>
        <v>0</v>
      </c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1"/>
      <c r="AD130" s="53"/>
      <c r="AE130" s="53"/>
      <c r="AF130" s="54"/>
    </row>
    <row r="131" spans="1:32" x14ac:dyDescent="0.25">
      <c r="A131" s="46"/>
      <c r="B131" s="57" t="str">
        <f>IFERROR(VLOOKUP(SECRETARIA[[#This Row],[No. IP]],IP[],3,TRUE),"")</f>
        <v/>
      </c>
      <c r="C131" s="58" t="str">
        <f>IFERROR(VLOOKUP(SECRETARIA[[#This Row],[No. IP]],IP[],4,TRUE),"")</f>
        <v/>
      </c>
      <c r="D131" s="58" t="str">
        <f>IFERROR(VLOOKUP(SECRETARIA[[#This Row],[No. IP]],IP[],6,TRUE),"")</f>
        <v/>
      </c>
      <c r="E131" s="58" t="str">
        <f>IFERROR(VLOOKUP(SECRETARIA[[#This Row],[No. IP]],IP[],7,TRUE),"")</f>
        <v/>
      </c>
      <c r="F131" s="58" t="str">
        <f>IFERROR(VLOOKUP(SECRETARIA[[#This Row],[No. IP]],IP[],2,TRUE),"")</f>
        <v/>
      </c>
      <c r="G131" s="59" t="str">
        <f>IFERROR(VLOOKUP(SECRETARIA[[#This Row],[No. IP]],IP[],10,TRUE),"")</f>
        <v/>
      </c>
      <c r="H131" s="46"/>
      <c r="I131" s="47"/>
      <c r="J131" s="48"/>
      <c r="K131" s="49"/>
      <c r="L131" s="50"/>
      <c r="M131" s="50"/>
      <c r="N131" s="55">
        <f>+IFERROR(SECRETARIA[[#This Row],[Total Ejecutado]]/SECRETARIA[[#This Row],[Total]],0)</f>
        <v>0</v>
      </c>
      <c r="O131" s="56">
        <f>+SUM(SECRETARIA[[#This Row],[Recursos propios 2022]:[Cofinanciación Nación
 2022]])</f>
        <v>0</v>
      </c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1"/>
      <c r="AD131" s="53"/>
      <c r="AE131" s="53"/>
      <c r="AF131" s="54"/>
    </row>
    <row r="132" spans="1:32" x14ac:dyDescent="0.25">
      <c r="A132" s="46"/>
      <c r="B132" s="57" t="str">
        <f>IFERROR(VLOOKUP(SECRETARIA[[#This Row],[No. IP]],IP[],3,TRUE),"")</f>
        <v/>
      </c>
      <c r="C132" s="58" t="str">
        <f>IFERROR(VLOOKUP(SECRETARIA[[#This Row],[No. IP]],IP[],4,TRUE),"")</f>
        <v/>
      </c>
      <c r="D132" s="58" t="str">
        <f>IFERROR(VLOOKUP(SECRETARIA[[#This Row],[No. IP]],IP[],6,TRUE),"")</f>
        <v/>
      </c>
      <c r="E132" s="58" t="str">
        <f>IFERROR(VLOOKUP(SECRETARIA[[#This Row],[No. IP]],IP[],7,TRUE),"")</f>
        <v/>
      </c>
      <c r="F132" s="58" t="str">
        <f>IFERROR(VLOOKUP(SECRETARIA[[#This Row],[No. IP]],IP[],2,TRUE),"")</f>
        <v/>
      </c>
      <c r="G132" s="59" t="str">
        <f>IFERROR(VLOOKUP(SECRETARIA[[#This Row],[No. IP]],IP[],10,TRUE),"")</f>
        <v/>
      </c>
      <c r="H132" s="46"/>
      <c r="I132" s="47"/>
      <c r="J132" s="48"/>
      <c r="K132" s="49"/>
      <c r="L132" s="50"/>
      <c r="M132" s="50"/>
      <c r="N132" s="55">
        <f>+IFERROR(SECRETARIA[[#This Row],[Total Ejecutado]]/SECRETARIA[[#This Row],[Total]],0)</f>
        <v>0</v>
      </c>
      <c r="O132" s="56">
        <f>+SUM(SECRETARIA[[#This Row],[Recursos propios 2022]:[Cofinanciación Nación
 2022]])</f>
        <v>0</v>
      </c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1"/>
      <c r="AD132" s="53"/>
      <c r="AE132" s="53"/>
      <c r="AF132" s="54"/>
    </row>
    <row r="133" spans="1:32" x14ac:dyDescent="0.25">
      <c r="A133" s="46"/>
      <c r="B133" s="57" t="str">
        <f>IFERROR(VLOOKUP(SECRETARIA[[#This Row],[No. IP]],IP[],3,TRUE),"")</f>
        <v/>
      </c>
      <c r="C133" s="58" t="str">
        <f>IFERROR(VLOOKUP(SECRETARIA[[#This Row],[No. IP]],IP[],4,TRUE),"")</f>
        <v/>
      </c>
      <c r="D133" s="58" t="str">
        <f>IFERROR(VLOOKUP(SECRETARIA[[#This Row],[No. IP]],IP[],6,TRUE),"")</f>
        <v/>
      </c>
      <c r="E133" s="58" t="str">
        <f>IFERROR(VLOOKUP(SECRETARIA[[#This Row],[No. IP]],IP[],7,TRUE),"")</f>
        <v/>
      </c>
      <c r="F133" s="58" t="str">
        <f>IFERROR(VLOOKUP(SECRETARIA[[#This Row],[No. IP]],IP[],2,TRUE),"")</f>
        <v/>
      </c>
      <c r="G133" s="59" t="str">
        <f>IFERROR(VLOOKUP(SECRETARIA[[#This Row],[No. IP]],IP[],10,TRUE),"")</f>
        <v/>
      </c>
      <c r="H133" s="46"/>
      <c r="I133" s="47"/>
      <c r="J133" s="48"/>
      <c r="K133" s="49"/>
      <c r="L133" s="50"/>
      <c r="M133" s="50"/>
      <c r="N133" s="55">
        <f>+IFERROR(SECRETARIA[[#This Row],[Total Ejecutado]]/SECRETARIA[[#This Row],[Total]],0)</f>
        <v>0</v>
      </c>
      <c r="O133" s="56">
        <f>+SUM(SECRETARIA[[#This Row],[Recursos propios 2022]:[Cofinanciación Nación
 2022]])</f>
        <v>0</v>
      </c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1"/>
      <c r="AD133" s="53"/>
      <c r="AE133" s="53"/>
      <c r="AF133" s="54"/>
    </row>
    <row r="134" spans="1:32" x14ac:dyDescent="0.25">
      <c r="A134" s="46"/>
      <c r="B134" s="57" t="str">
        <f>IFERROR(VLOOKUP(SECRETARIA[[#This Row],[No. IP]],IP[],3,TRUE),"")</f>
        <v/>
      </c>
      <c r="C134" s="58" t="str">
        <f>IFERROR(VLOOKUP(SECRETARIA[[#This Row],[No. IP]],IP[],4,TRUE),"")</f>
        <v/>
      </c>
      <c r="D134" s="58" t="str">
        <f>IFERROR(VLOOKUP(SECRETARIA[[#This Row],[No. IP]],IP[],6,TRUE),"")</f>
        <v/>
      </c>
      <c r="E134" s="58" t="str">
        <f>IFERROR(VLOOKUP(SECRETARIA[[#This Row],[No. IP]],IP[],7,TRUE),"")</f>
        <v/>
      </c>
      <c r="F134" s="58" t="str">
        <f>IFERROR(VLOOKUP(SECRETARIA[[#This Row],[No. IP]],IP[],2,TRUE),"")</f>
        <v/>
      </c>
      <c r="G134" s="59" t="str">
        <f>IFERROR(VLOOKUP(SECRETARIA[[#This Row],[No. IP]],IP[],10,TRUE),"")</f>
        <v/>
      </c>
      <c r="H134" s="46"/>
      <c r="I134" s="47"/>
      <c r="J134" s="48"/>
      <c r="K134" s="49"/>
      <c r="L134" s="50"/>
      <c r="M134" s="50"/>
      <c r="N134" s="55">
        <f>+IFERROR(SECRETARIA[[#This Row],[Total Ejecutado]]/SECRETARIA[[#This Row],[Total]],0)</f>
        <v>0</v>
      </c>
      <c r="O134" s="56">
        <f>+SUM(SECRETARIA[[#This Row],[Recursos propios 2022]:[Cofinanciación Nación
 2022]])</f>
        <v>0</v>
      </c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1"/>
      <c r="AD134" s="53"/>
      <c r="AE134" s="53"/>
      <c r="AF134" s="54"/>
    </row>
    <row r="135" spans="1:32" x14ac:dyDescent="0.25">
      <c r="A135" s="46"/>
      <c r="B135" s="57" t="str">
        <f>IFERROR(VLOOKUP(SECRETARIA[[#This Row],[No. IP]],IP[],3,TRUE),"")</f>
        <v/>
      </c>
      <c r="C135" s="58" t="str">
        <f>IFERROR(VLOOKUP(SECRETARIA[[#This Row],[No. IP]],IP[],4,TRUE),"")</f>
        <v/>
      </c>
      <c r="D135" s="58" t="str">
        <f>IFERROR(VLOOKUP(SECRETARIA[[#This Row],[No. IP]],IP[],6,TRUE),"")</f>
        <v/>
      </c>
      <c r="E135" s="58" t="str">
        <f>IFERROR(VLOOKUP(SECRETARIA[[#This Row],[No. IP]],IP[],7,TRUE),"")</f>
        <v/>
      </c>
      <c r="F135" s="58" t="str">
        <f>IFERROR(VLOOKUP(SECRETARIA[[#This Row],[No. IP]],IP[],2,TRUE),"")</f>
        <v/>
      </c>
      <c r="G135" s="59" t="str">
        <f>IFERROR(VLOOKUP(SECRETARIA[[#This Row],[No. IP]],IP[],10,TRUE),"")</f>
        <v/>
      </c>
      <c r="H135" s="46"/>
      <c r="I135" s="47"/>
      <c r="J135" s="48"/>
      <c r="K135" s="49"/>
      <c r="L135" s="50"/>
      <c r="M135" s="50"/>
      <c r="N135" s="55">
        <f>+IFERROR(SECRETARIA[[#This Row],[Total Ejecutado]]/SECRETARIA[[#This Row],[Total]],0)</f>
        <v>0</v>
      </c>
      <c r="O135" s="56">
        <f>+SUM(SECRETARIA[[#This Row],[Recursos propios 2022]:[Cofinanciación Nación
 2022]])</f>
        <v>0</v>
      </c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1"/>
      <c r="AD135" s="53"/>
      <c r="AE135" s="53"/>
      <c r="AF135" s="54"/>
    </row>
    <row r="136" spans="1:32" x14ac:dyDescent="0.25">
      <c r="A136" s="46"/>
      <c r="B136" s="57" t="str">
        <f>IFERROR(VLOOKUP(SECRETARIA[[#This Row],[No. IP]],IP[],3,TRUE),"")</f>
        <v/>
      </c>
      <c r="C136" s="58" t="str">
        <f>IFERROR(VLOOKUP(SECRETARIA[[#This Row],[No. IP]],IP[],4,TRUE),"")</f>
        <v/>
      </c>
      <c r="D136" s="58" t="str">
        <f>IFERROR(VLOOKUP(SECRETARIA[[#This Row],[No. IP]],IP[],6,TRUE),"")</f>
        <v/>
      </c>
      <c r="E136" s="58" t="str">
        <f>IFERROR(VLOOKUP(SECRETARIA[[#This Row],[No. IP]],IP[],7,TRUE),"")</f>
        <v/>
      </c>
      <c r="F136" s="58" t="str">
        <f>IFERROR(VLOOKUP(SECRETARIA[[#This Row],[No. IP]],IP[],2,TRUE),"")</f>
        <v/>
      </c>
      <c r="G136" s="59" t="str">
        <f>IFERROR(VLOOKUP(SECRETARIA[[#This Row],[No. IP]],IP[],10,TRUE),"")</f>
        <v/>
      </c>
      <c r="H136" s="46"/>
      <c r="I136" s="47"/>
      <c r="J136" s="48"/>
      <c r="K136" s="49"/>
      <c r="L136" s="50"/>
      <c r="M136" s="50"/>
      <c r="N136" s="55">
        <f>+IFERROR(SECRETARIA[[#This Row],[Total Ejecutado]]/SECRETARIA[[#This Row],[Total]],0)</f>
        <v>0</v>
      </c>
      <c r="O136" s="56">
        <f>+SUM(SECRETARIA[[#This Row],[Recursos propios 2022]:[Cofinanciación Nación
 2022]])</f>
        <v>0</v>
      </c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1"/>
      <c r="AD136" s="53"/>
      <c r="AE136" s="53"/>
      <c r="AF136" s="54"/>
    </row>
    <row r="137" spans="1:32" x14ac:dyDescent="0.25">
      <c r="A137" s="46"/>
      <c r="B137" s="57" t="str">
        <f>IFERROR(VLOOKUP(SECRETARIA[[#This Row],[No. IP]],IP[],3,TRUE),"")</f>
        <v/>
      </c>
      <c r="C137" s="58" t="str">
        <f>IFERROR(VLOOKUP(SECRETARIA[[#This Row],[No. IP]],IP[],4,TRUE),"")</f>
        <v/>
      </c>
      <c r="D137" s="58" t="str">
        <f>IFERROR(VLOOKUP(SECRETARIA[[#This Row],[No. IP]],IP[],6,TRUE),"")</f>
        <v/>
      </c>
      <c r="E137" s="58" t="str">
        <f>IFERROR(VLOOKUP(SECRETARIA[[#This Row],[No. IP]],IP[],7,TRUE),"")</f>
        <v/>
      </c>
      <c r="F137" s="58" t="str">
        <f>IFERROR(VLOOKUP(SECRETARIA[[#This Row],[No. IP]],IP[],2,TRUE),"")</f>
        <v/>
      </c>
      <c r="G137" s="59" t="str">
        <f>IFERROR(VLOOKUP(SECRETARIA[[#This Row],[No. IP]],IP[],10,TRUE),"")</f>
        <v/>
      </c>
      <c r="H137" s="46"/>
      <c r="I137" s="47"/>
      <c r="J137" s="48"/>
      <c r="K137" s="49"/>
      <c r="L137" s="50"/>
      <c r="M137" s="50"/>
      <c r="N137" s="55">
        <f>+IFERROR(SECRETARIA[[#This Row],[Total Ejecutado]]/SECRETARIA[[#This Row],[Total]],0)</f>
        <v>0</v>
      </c>
      <c r="O137" s="56">
        <f>+SUM(SECRETARIA[[#This Row],[Recursos propios 2022]:[Cofinanciación Nación
 2022]])</f>
        <v>0</v>
      </c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1"/>
      <c r="AD137" s="53"/>
      <c r="AE137" s="53"/>
      <c r="AF137" s="54"/>
    </row>
    <row r="138" spans="1:32" x14ac:dyDescent="0.25">
      <c r="A138" s="46"/>
      <c r="B138" s="57" t="str">
        <f>IFERROR(VLOOKUP(SECRETARIA[[#This Row],[No. IP]],IP[],3,TRUE),"")</f>
        <v/>
      </c>
      <c r="C138" s="58" t="str">
        <f>IFERROR(VLOOKUP(SECRETARIA[[#This Row],[No. IP]],IP[],4,TRUE),"")</f>
        <v/>
      </c>
      <c r="D138" s="58" t="str">
        <f>IFERROR(VLOOKUP(SECRETARIA[[#This Row],[No. IP]],IP[],6,TRUE),"")</f>
        <v/>
      </c>
      <c r="E138" s="58" t="str">
        <f>IFERROR(VLOOKUP(SECRETARIA[[#This Row],[No. IP]],IP[],7,TRUE),"")</f>
        <v/>
      </c>
      <c r="F138" s="58" t="str">
        <f>IFERROR(VLOOKUP(SECRETARIA[[#This Row],[No. IP]],IP[],2,TRUE),"")</f>
        <v/>
      </c>
      <c r="G138" s="59" t="str">
        <f>IFERROR(VLOOKUP(SECRETARIA[[#This Row],[No. IP]],IP[],10,TRUE),"")</f>
        <v/>
      </c>
      <c r="H138" s="46"/>
      <c r="I138" s="47"/>
      <c r="J138" s="48"/>
      <c r="K138" s="49"/>
      <c r="L138" s="50"/>
      <c r="M138" s="50"/>
      <c r="N138" s="55">
        <f>+IFERROR(SECRETARIA[[#This Row],[Total Ejecutado]]/SECRETARIA[[#This Row],[Total]],0)</f>
        <v>0</v>
      </c>
      <c r="O138" s="56">
        <f>+SUM(SECRETARIA[[#This Row],[Recursos propios 2022]:[Cofinanciación Nación
 2022]])</f>
        <v>0</v>
      </c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1"/>
      <c r="AD138" s="53"/>
      <c r="AE138" s="53"/>
      <c r="AF138" s="54"/>
    </row>
    <row r="139" spans="1:32" x14ac:dyDescent="0.25">
      <c r="A139" s="46"/>
      <c r="B139" s="57" t="str">
        <f>IFERROR(VLOOKUP(SECRETARIA[[#This Row],[No. IP]],IP[],3,TRUE),"")</f>
        <v/>
      </c>
      <c r="C139" s="58" t="str">
        <f>IFERROR(VLOOKUP(SECRETARIA[[#This Row],[No. IP]],IP[],4,TRUE),"")</f>
        <v/>
      </c>
      <c r="D139" s="58" t="str">
        <f>IFERROR(VLOOKUP(SECRETARIA[[#This Row],[No. IP]],IP[],6,TRUE),"")</f>
        <v/>
      </c>
      <c r="E139" s="58" t="str">
        <f>IFERROR(VLOOKUP(SECRETARIA[[#This Row],[No. IP]],IP[],7,TRUE),"")</f>
        <v/>
      </c>
      <c r="F139" s="58" t="str">
        <f>IFERROR(VLOOKUP(SECRETARIA[[#This Row],[No. IP]],IP[],2,TRUE),"")</f>
        <v/>
      </c>
      <c r="G139" s="59" t="str">
        <f>IFERROR(VLOOKUP(SECRETARIA[[#This Row],[No. IP]],IP[],10,TRUE),"")</f>
        <v/>
      </c>
      <c r="H139" s="46"/>
      <c r="I139" s="47"/>
      <c r="J139" s="48"/>
      <c r="K139" s="49"/>
      <c r="L139" s="50"/>
      <c r="M139" s="50"/>
      <c r="N139" s="55">
        <f>+IFERROR(SECRETARIA[[#This Row],[Total Ejecutado]]/SECRETARIA[[#This Row],[Total]],0)</f>
        <v>0</v>
      </c>
      <c r="O139" s="56">
        <f>+SUM(SECRETARIA[[#This Row],[Recursos propios 2022]:[Cofinanciación Nación
 2022]])</f>
        <v>0</v>
      </c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1"/>
      <c r="AD139" s="53"/>
      <c r="AE139" s="53"/>
      <c r="AF139" s="54"/>
    </row>
    <row r="140" spans="1:32" x14ac:dyDescent="0.25">
      <c r="A140" s="46"/>
      <c r="B140" s="57" t="str">
        <f>IFERROR(VLOOKUP(SECRETARIA[[#This Row],[No. IP]],IP[],3,TRUE),"")</f>
        <v/>
      </c>
      <c r="C140" s="58" t="str">
        <f>IFERROR(VLOOKUP(SECRETARIA[[#This Row],[No. IP]],IP[],4,TRUE),"")</f>
        <v/>
      </c>
      <c r="D140" s="58" t="str">
        <f>IFERROR(VLOOKUP(SECRETARIA[[#This Row],[No. IP]],IP[],6,TRUE),"")</f>
        <v/>
      </c>
      <c r="E140" s="58" t="str">
        <f>IFERROR(VLOOKUP(SECRETARIA[[#This Row],[No. IP]],IP[],7,TRUE),"")</f>
        <v/>
      </c>
      <c r="F140" s="58" t="str">
        <f>IFERROR(VLOOKUP(SECRETARIA[[#This Row],[No. IP]],IP[],2,TRUE),"")</f>
        <v/>
      </c>
      <c r="G140" s="59" t="str">
        <f>IFERROR(VLOOKUP(SECRETARIA[[#This Row],[No. IP]],IP[],10,TRUE),"")</f>
        <v/>
      </c>
      <c r="H140" s="46"/>
      <c r="I140" s="47"/>
      <c r="J140" s="48"/>
      <c r="K140" s="49"/>
      <c r="L140" s="50"/>
      <c r="M140" s="50"/>
      <c r="N140" s="55">
        <f>+IFERROR(SECRETARIA[[#This Row],[Total Ejecutado]]/SECRETARIA[[#This Row],[Total]],0)</f>
        <v>0</v>
      </c>
      <c r="O140" s="56">
        <f>+SUM(SECRETARIA[[#This Row],[Recursos propios 2022]:[Cofinanciación Nación
 2022]])</f>
        <v>0</v>
      </c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1"/>
      <c r="AD140" s="53"/>
      <c r="AE140" s="53"/>
      <c r="AF140" s="54"/>
    </row>
    <row r="141" spans="1:32" x14ac:dyDescent="0.25">
      <c r="A141" s="46"/>
      <c r="B141" s="57" t="str">
        <f>IFERROR(VLOOKUP(SECRETARIA[[#This Row],[No. IP]],IP[],3,TRUE),"")</f>
        <v/>
      </c>
      <c r="C141" s="58" t="str">
        <f>IFERROR(VLOOKUP(SECRETARIA[[#This Row],[No. IP]],IP[],4,TRUE),"")</f>
        <v/>
      </c>
      <c r="D141" s="58" t="str">
        <f>IFERROR(VLOOKUP(SECRETARIA[[#This Row],[No. IP]],IP[],6,TRUE),"")</f>
        <v/>
      </c>
      <c r="E141" s="58" t="str">
        <f>IFERROR(VLOOKUP(SECRETARIA[[#This Row],[No. IP]],IP[],7,TRUE),"")</f>
        <v/>
      </c>
      <c r="F141" s="58" t="str">
        <f>IFERROR(VLOOKUP(SECRETARIA[[#This Row],[No. IP]],IP[],2,TRUE),"")</f>
        <v/>
      </c>
      <c r="G141" s="59" t="str">
        <f>IFERROR(VLOOKUP(SECRETARIA[[#This Row],[No. IP]],IP[],10,TRUE),"")</f>
        <v/>
      </c>
      <c r="H141" s="46"/>
      <c r="I141" s="47"/>
      <c r="J141" s="48"/>
      <c r="K141" s="49"/>
      <c r="L141" s="50"/>
      <c r="M141" s="50"/>
      <c r="N141" s="55">
        <f>+IFERROR(SECRETARIA[[#This Row],[Total Ejecutado]]/SECRETARIA[[#This Row],[Total]],0)</f>
        <v>0</v>
      </c>
      <c r="O141" s="56">
        <f>+SUM(SECRETARIA[[#This Row],[Recursos propios 2022]:[Cofinanciación Nación
 2022]])</f>
        <v>0</v>
      </c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1"/>
      <c r="AD141" s="53"/>
      <c r="AE141" s="53"/>
      <c r="AF141" s="54"/>
    </row>
    <row r="142" spans="1:32" x14ac:dyDescent="0.25">
      <c r="A142" s="46"/>
      <c r="B142" s="57" t="str">
        <f>IFERROR(VLOOKUP(SECRETARIA[[#This Row],[No. IP]],IP[],3,TRUE),"")</f>
        <v/>
      </c>
      <c r="C142" s="58" t="str">
        <f>IFERROR(VLOOKUP(SECRETARIA[[#This Row],[No. IP]],IP[],4,TRUE),"")</f>
        <v/>
      </c>
      <c r="D142" s="58" t="str">
        <f>IFERROR(VLOOKUP(SECRETARIA[[#This Row],[No. IP]],IP[],6,TRUE),"")</f>
        <v/>
      </c>
      <c r="E142" s="58" t="str">
        <f>IFERROR(VLOOKUP(SECRETARIA[[#This Row],[No. IP]],IP[],7,TRUE),"")</f>
        <v/>
      </c>
      <c r="F142" s="58" t="str">
        <f>IFERROR(VLOOKUP(SECRETARIA[[#This Row],[No. IP]],IP[],2,TRUE),"")</f>
        <v/>
      </c>
      <c r="G142" s="59" t="str">
        <f>IFERROR(VLOOKUP(SECRETARIA[[#This Row],[No. IP]],IP[],10,TRUE),"")</f>
        <v/>
      </c>
      <c r="H142" s="46"/>
      <c r="I142" s="47"/>
      <c r="J142" s="48"/>
      <c r="K142" s="49"/>
      <c r="L142" s="50"/>
      <c r="M142" s="50"/>
      <c r="N142" s="55">
        <f>+IFERROR(SECRETARIA[[#This Row],[Total Ejecutado]]/SECRETARIA[[#This Row],[Total]],0)</f>
        <v>0</v>
      </c>
      <c r="O142" s="56">
        <f>+SUM(SECRETARIA[[#This Row],[Recursos propios 2022]:[Cofinanciación Nación
 2022]])</f>
        <v>0</v>
      </c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1"/>
      <c r="AD142" s="53"/>
      <c r="AE142" s="53"/>
      <c r="AF142" s="54"/>
    </row>
    <row r="143" spans="1:32" x14ac:dyDescent="0.25">
      <c r="A143" s="46"/>
      <c r="B143" s="57" t="str">
        <f>IFERROR(VLOOKUP(SECRETARIA[[#This Row],[No. IP]],IP[],3,TRUE),"")</f>
        <v/>
      </c>
      <c r="C143" s="58" t="str">
        <f>IFERROR(VLOOKUP(SECRETARIA[[#This Row],[No. IP]],IP[],4,TRUE),"")</f>
        <v/>
      </c>
      <c r="D143" s="58" t="str">
        <f>IFERROR(VLOOKUP(SECRETARIA[[#This Row],[No. IP]],IP[],6,TRUE),"")</f>
        <v/>
      </c>
      <c r="E143" s="58" t="str">
        <f>IFERROR(VLOOKUP(SECRETARIA[[#This Row],[No. IP]],IP[],7,TRUE),"")</f>
        <v/>
      </c>
      <c r="F143" s="58" t="str">
        <f>IFERROR(VLOOKUP(SECRETARIA[[#This Row],[No. IP]],IP[],2,TRUE),"")</f>
        <v/>
      </c>
      <c r="G143" s="59" t="str">
        <f>IFERROR(VLOOKUP(SECRETARIA[[#This Row],[No. IP]],IP[],10,TRUE),"")</f>
        <v/>
      </c>
      <c r="H143" s="46"/>
      <c r="I143" s="47"/>
      <c r="J143" s="48"/>
      <c r="K143" s="49"/>
      <c r="L143" s="50"/>
      <c r="M143" s="50"/>
      <c r="N143" s="55">
        <f>+IFERROR(SECRETARIA[[#This Row],[Total Ejecutado]]/SECRETARIA[[#This Row],[Total]],0)</f>
        <v>0</v>
      </c>
      <c r="O143" s="56">
        <f>+SUM(SECRETARIA[[#This Row],[Recursos propios 2022]:[Cofinanciación Nación
 2022]])</f>
        <v>0</v>
      </c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1"/>
      <c r="AD143" s="53"/>
      <c r="AE143" s="53"/>
      <c r="AF143" s="54"/>
    </row>
    <row r="144" spans="1:32" x14ac:dyDescent="0.25">
      <c r="A144" s="46"/>
      <c r="B144" s="57" t="str">
        <f>IFERROR(VLOOKUP(SECRETARIA[[#This Row],[No. IP]],IP[],3,TRUE),"")</f>
        <v/>
      </c>
      <c r="C144" s="58" t="str">
        <f>IFERROR(VLOOKUP(SECRETARIA[[#This Row],[No. IP]],IP[],4,TRUE),"")</f>
        <v/>
      </c>
      <c r="D144" s="58" t="str">
        <f>IFERROR(VLOOKUP(SECRETARIA[[#This Row],[No. IP]],IP[],6,TRUE),"")</f>
        <v/>
      </c>
      <c r="E144" s="58" t="str">
        <f>IFERROR(VLOOKUP(SECRETARIA[[#This Row],[No. IP]],IP[],7,TRUE),"")</f>
        <v/>
      </c>
      <c r="F144" s="58" t="str">
        <f>IFERROR(VLOOKUP(SECRETARIA[[#This Row],[No. IP]],IP[],2,TRUE),"")</f>
        <v/>
      </c>
      <c r="G144" s="59" t="str">
        <f>IFERROR(VLOOKUP(SECRETARIA[[#This Row],[No. IP]],IP[],10,TRUE),"")</f>
        <v/>
      </c>
      <c r="H144" s="46"/>
      <c r="I144" s="47"/>
      <c r="J144" s="48"/>
      <c r="K144" s="49"/>
      <c r="L144" s="50"/>
      <c r="M144" s="50"/>
      <c r="N144" s="55">
        <f>+IFERROR(SECRETARIA[[#This Row],[Total Ejecutado]]/SECRETARIA[[#This Row],[Total]],0)</f>
        <v>0</v>
      </c>
      <c r="O144" s="56">
        <f>+SUM(SECRETARIA[[#This Row],[Recursos propios 2022]:[Cofinanciación Nación
 2022]])</f>
        <v>0</v>
      </c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1"/>
      <c r="AD144" s="53"/>
      <c r="AE144" s="53"/>
      <c r="AF144" s="54"/>
    </row>
    <row r="145" spans="1:32" x14ac:dyDescent="0.25">
      <c r="A145" s="46"/>
      <c r="B145" s="57" t="str">
        <f>IFERROR(VLOOKUP(SECRETARIA[[#This Row],[No. IP]],IP[],3,TRUE),"")</f>
        <v/>
      </c>
      <c r="C145" s="58" t="str">
        <f>IFERROR(VLOOKUP(SECRETARIA[[#This Row],[No. IP]],IP[],4,TRUE),"")</f>
        <v/>
      </c>
      <c r="D145" s="58" t="str">
        <f>IFERROR(VLOOKUP(SECRETARIA[[#This Row],[No. IP]],IP[],6,TRUE),"")</f>
        <v/>
      </c>
      <c r="E145" s="58" t="str">
        <f>IFERROR(VLOOKUP(SECRETARIA[[#This Row],[No. IP]],IP[],7,TRUE),"")</f>
        <v/>
      </c>
      <c r="F145" s="58" t="str">
        <f>IFERROR(VLOOKUP(SECRETARIA[[#This Row],[No. IP]],IP[],2,TRUE),"")</f>
        <v/>
      </c>
      <c r="G145" s="59" t="str">
        <f>IFERROR(VLOOKUP(SECRETARIA[[#This Row],[No. IP]],IP[],10,TRUE),"")</f>
        <v/>
      </c>
      <c r="H145" s="46"/>
      <c r="I145" s="47"/>
      <c r="J145" s="48"/>
      <c r="K145" s="49"/>
      <c r="L145" s="50"/>
      <c r="M145" s="50"/>
      <c r="N145" s="55">
        <f>+IFERROR(SECRETARIA[[#This Row],[Total Ejecutado]]/SECRETARIA[[#This Row],[Total]],0)</f>
        <v>0</v>
      </c>
      <c r="O145" s="56">
        <f>+SUM(SECRETARIA[[#This Row],[Recursos propios 2022]:[Cofinanciación Nación
 2022]])</f>
        <v>0</v>
      </c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1"/>
      <c r="AD145" s="53"/>
      <c r="AE145" s="53"/>
      <c r="AF145" s="54"/>
    </row>
    <row r="146" spans="1:32" x14ac:dyDescent="0.25">
      <c r="A146" s="46"/>
      <c r="B146" s="57" t="str">
        <f>IFERROR(VLOOKUP(SECRETARIA[[#This Row],[No. IP]],IP[],3,TRUE),"")</f>
        <v/>
      </c>
      <c r="C146" s="58" t="str">
        <f>IFERROR(VLOOKUP(SECRETARIA[[#This Row],[No. IP]],IP[],4,TRUE),"")</f>
        <v/>
      </c>
      <c r="D146" s="58" t="str">
        <f>IFERROR(VLOOKUP(SECRETARIA[[#This Row],[No. IP]],IP[],6,TRUE),"")</f>
        <v/>
      </c>
      <c r="E146" s="58" t="str">
        <f>IFERROR(VLOOKUP(SECRETARIA[[#This Row],[No. IP]],IP[],7,TRUE),"")</f>
        <v/>
      </c>
      <c r="F146" s="58" t="str">
        <f>IFERROR(VLOOKUP(SECRETARIA[[#This Row],[No. IP]],IP[],2,TRUE),"")</f>
        <v/>
      </c>
      <c r="G146" s="59" t="str">
        <f>IFERROR(VLOOKUP(SECRETARIA[[#This Row],[No. IP]],IP[],10,TRUE),"")</f>
        <v/>
      </c>
      <c r="H146" s="46"/>
      <c r="I146" s="47"/>
      <c r="J146" s="48"/>
      <c r="K146" s="49"/>
      <c r="L146" s="50"/>
      <c r="M146" s="50"/>
      <c r="N146" s="55">
        <f>+IFERROR(SECRETARIA[[#This Row],[Total Ejecutado]]/SECRETARIA[[#This Row],[Total]],0)</f>
        <v>0</v>
      </c>
      <c r="O146" s="56">
        <f>+SUM(SECRETARIA[[#This Row],[Recursos propios 2022]:[Cofinanciación Nación
 2022]])</f>
        <v>0</v>
      </c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1"/>
      <c r="AD146" s="53"/>
      <c r="AE146" s="53"/>
      <c r="AF146" s="54"/>
    </row>
    <row r="147" spans="1:32" x14ac:dyDescent="0.25">
      <c r="A147" s="46"/>
      <c r="B147" s="57" t="str">
        <f>IFERROR(VLOOKUP(SECRETARIA[[#This Row],[No. IP]],IP[],3,TRUE),"")</f>
        <v/>
      </c>
      <c r="C147" s="58" t="str">
        <f>IFERROR(VLOOKUP(SECRETARIA[[#This Row],[No. IP]],IP[],4,TRUE),"")</f>
        <v/>
      </c>
      <c r="D147" s="58" t="str">
        <f>IFERROR(VLOOKUP(SECRETARIA[[#This Row],[No. IP]],IP[],6,TRUE),"")</f>
        <v/>
      </c>
      <c r="E147" s="58" t="str">
        <f>IFERROR(VLOOKUP(SECRETARIA[[#This Row],[No. IP]],IP[],7,TRUE),"")</f>
        <v/>
      </c>
      <c r="F147" s="58" t="str">
        <f>IFERROR(VLOOKUP(SECRETARIA[[#This Row],[No. IP]],IP[],2,TRUE),"")</f>
        <v/>
      </c>
      <c r="G147" s="59" t="str">
        <f>IFERROR(VLOOKUP(SECRETARIA[[#This Row],[No. IP]],IP[],10,TRUE),"")</f>
        <v/>
      </c>
      <c r="H147" s="46"/>
      <c r="I147" s="47"/>
      <c r="J147" s="48"/>
      <c r="K147" s="49"/>
      <c r="L147" s="50"/>
      <c r="M147" s="50"/>
      <c r="N147" s="55">
        <f>+IFERROR(SECRETARIA[[#This Row],[Total Ejecutado]]/SECRETARIA[[#This Row],[Total]],0)</f>
        <v>0</v>
      </c>
      <c r="O147" s="56">
        <f>+SUM(SECRETARIA[[#This Row],[Recursos propios 2022]:[Cofinanciación Nación
 2022]])</f>
        <v>0</v>
      </c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1"/>
      <c r="AD147" s="53"/>
      <c r="AE147" s="53"/>
      <c r="AF147" s="54"/>
    </row>
    <row r="148" spans="1:32" x14ac:dyDescent="0.25">
      <c r="A148" s="46"/>
      <c r="B148" s="57" t="str">
        <f>IFERROR(VLOOKUP(SECRETARIA[[#This Row],[No. IP]],IP[],3,TRUE),"")</f>
        <v/>
      </c>
      <c r="C148" s="58" t="str">
        <f>IFERROR(VLOOKUP(SECRETARIA[[#This Row],[No. IP]],IP[],4,TRUE),"")</f>
        <v/>
      </c>
      <c r="D148" s="58" t="str">
        <f>IFERROR(VLOOKUP(SECRETARIA[[#This Row],[No. IP]],IP[],6,TRUE),"")</f>
        <v/>
      </c>
      <c r="E148" s="58" t="str">
        <f>IFERROR(VLOOKUP(SECRETARIA[[#This Row],[No. IP]],IP[],7,TRUE),"")</f>
        <v/>
      </c>
      <c r="F148" s="58" t="str">
        <f>IFERROR(VLOOKUP(SECRETARIA[[#This Row],[No. IP]],IP[],2,TRUE),"")</f>
        <v/>
      </c>
      <c r="G148" s="59" t="str">
        <f>IFERROR(VLOOKUP(SECRETARIA[[#This Row],[No. IP]],IP[],10,TRUE),"")</f>
        <v/>
      </c>
      <c r="H148" s="46"/>
      <c r="I148" s="47"/>
      <c r="J148" s="48"/>
      <c r="K148" s="49"/>
      <c r="L148" s="50"/>
      <c r="M148" s="50"/>
      <c r="N148" s="55">
        <f>+IFERROR(SECRETARIA[[#This Row],[Total Ejecutado]]/SECRETARIA[[#This Row],[Total]],0)</f>
        <v>0</v>
      </c>
      <c r="O148" s="56">
        <f>+SUM(SECRETARIA[[#This Row],[Recursos propios 2022]:[Cofinanciación Nación
 2022]])</f>
        <v>0</v>
      </c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1"/>
      <c r="AD148" s="53"/>
      <c r="AE148" s="53"/>
      <c r="AF148" s="54"/>
    </row>
    <row r="149" spans="1:32" x14ac:dyDescent="0.25">
      <c r="A149" s="46"/>
      <c r="B149" s="57" t="str">
        <f>IFERROR(VLOOKUP(SECRETARIA[[#This Row],[No. IP]],IP[],3,TRUE),"")</f>
        <v/>
      </c>
      <c r="C149" s="58" t="str">
        <f>IFERROR(VLOOKUP(SECRETARIA[[#This Row],[No. IP]],IP[],4,TRUE),"")</f>
        <v/>
      </c>
      <c r="D149" s="58" t="str">
        <f>IFERROR(VLOOKUP(SECRETARIA[[#This Row],[No. IP]],IP[],6,TRUE),"")</f>
        <v/>
      </c>
      <c r="E149" s="58" t="str">
        <f>IFERROR(VLOOKUP(SECRETARIA[[#This Row],[No. IP]],IP[],7,TRUE),"")</f>
        <v/>
      </c>
      <c r="F149" s="58" t="str">
        <f>IFERROR(VLOOKUP(SECRETARIA[[#This Row],[No. IP]],IP[],2,TRUE),"")</f>
        <v/>
      </c>
      <c r="G149" s="59" t="str">
        <f>IFERROR(VLOOKUP(SECRETARIA[[#This Row],[No. IP]],IP[],10,TRUE),"")</f>
        <v/>
      </c>
      <c r="H149" s="46"/>
      <c r="I149" s="47"/>
      <c r="J149" s="48"/>
      <c r="K149" s="49"/>
      <c r="L149" s="50"/>
      <c r="M149" s="50"/>
      <c r="N149" s="55">
        <f>+IFERROR(SECRETARIA[[#This Row],[Total Ejecutado]]/SECRETARIA[[#This Row],[Total]],0)</f>
        <v>0</v>
      </c>
      <c r="O149" s="56">
        <f>+SUM(SECRETARIA[[#This Row],[Recursos propios 2022]:[Cofinanciación Nación
 2022]])</f>
        <v>0</v>
      </c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1"/>
      <c r="AD149" s="53"/>
      <c r="AE149" s="53"/>
      <c r="AF149" s="54"/>
    </row>
    <row r="150" spans="1:32" x14ac:dyDescent="0.25">
      <c r="A150" s="46"/>
      <c r="B150" s="57" t="str">
        <f>IFERROR(VLOOKUP(SECRETARIA[[#This Row],[No. IP]],IP[],3,TRUE),"")</f>
        <v/>
      </c>
      <c r="C150" s="58" t="str">
        <f>IFERROR(VLOOKUP(SECRETARIA[[#This Row],[No. IP]],IP[],4,TRUE),"")</f>
        <v/>
      </c>
      <c r="D150" s="58" t="str">
        <f>IFERROR(VLOOKUP(SECRETARIA[[#This Row],[No. IP]],IP[],6,TRUE),"")</f>
        <v/>
      </c>
      <c r="E150" s="58" t="str">
        <f>IFERROR(VLOOKUP(SECRETARIA[[#This Row],[No. IP]],IP[],7,TRUE),"")</f>
        <v/>
      </c>
      <c r="F150" s="58" t="str">
        <f>IFERROR(VLOOKUP(SECRETARIA[[#This Row],[No. IP]],IP[],2,TRUE),"")</f>
        <v/>
      </c>
      <c r="G150" s="59" t="str">
        <f>IFERROR(VLOOKUP(SECRETARIA[[#This Row],[No. IP]],IP[],10,TRUE),"")</f>
        <v/>
      </c>
      <c r="H150" s="46"/>
      <c r="I150" s="47"/>
      <c r="J150" s="48"/>
      <c r="K150" s="49"/>
      <c r="L150" s="50"/>
      <c r="M150" s="50"/>
      <c r="N150" s="55">
        <f>+IFERROR(SECRETARIA[[#This Row],[Total Ejecutado]]/SECRETARIA[[#This Row],[Total]],0)</f>
        <v>0</v>
      </c>
      <c r="O150" s="56">
        <f>+SUM(SECRETARIA[[#This Row],[Recursos propios 2022]:[Cofinanciación Nación
 2022]])</f>
        <v>0</v>
      </c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1"/>
      <c r="AD150" s="53"/>
      <c r="AE150" s="53"/>
      <c r="AF150" s="54"/>
    </row>
    <row r="151" spans="1:32" x14ac:dyDescent="0.25">
      <c r="A151" s="46"/>
      <c r="B151" s="57" t="str">
        <f>IFERROR(VLOOKUP(SECRETARIA[[#This Row],[No. IP]],IP[],3,TRUE),"")</f>
        <v/>
      </c>
      <c r="C151" s="58" t="str">
        <f>IFERROR(VLOOKUP(SECRETARIA[[#This Row],[No. IP]],IP[],4,TRUE),"")</f>
        <v/>
      </c>
      <c r="D151" s="58" t="str">
        <f>IFERROR(VLOOKUP(SECRETARIA[[#This Row],[No. IP]],IP[],6,TRUE),"")</f>
        <v/>
      </c>
      <c r="E151" s="58" t="str">
        <f>IFERROR(VLOOKUP(SECRETARIA[[#This Row],[No. IP]],IP[],7,TRUE),"")</f>
        <v/>
      </c>
      <c r="F151" s="58" t="str">
        <f>IFERROR(VLOOKUP(SECRETARIA[[#This Row],[No. IP]],IP[],2,TRUE),"")</f>
        <v/>
      </c>
      <c r="G151" s="59" t="str">
        <f>IFERROR(VLOOKUP(SECRETARIA[[#This Row],[No. IP]],IP[],10,TRUE),"")</f>
        <v/>
      </c>
      <c r="H151" s="46"/>
      <c r="I151" s="47"/>
      <c r="J151" s="48"/>
      <c r="K151" s="49"/>
      <c r="L151" s="50"/>
      <c r="M151" s="50"/>
      <c r="N151" s="55">
        <f>+IFERROR(SECRETARIA[[#This Row],[Total Ejecutado]]/SECRETARIA[[#This Row],[Total]],0)</f>
        <v>0</v>
      </c>
      <c r="O151" s="56">
        <f>+SUM(SECRETARIA[[#This Row],[Recursos propios 2022]:[Cofinanciación Nación
 2022]])</f>
        <v>0</v>
      </c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1"/>
      <c r="AD151" s="53"/>
      <c r="AE151" s="53"/>
      <c r="AF151" s="54"/>
    </row>
    <row r="152" spans="1:32" x14ac:dyDescent="0.25">
      <c r="A152" s="46"/>
      <c r="B152" s="57" t="str">
        <f>IFERROR(VLOOKUP(SECRETARIA[[#This Row],[No. IP]],IP[],3,TRUE),"")</f>
        <v/>
      </c>
      <c r="C152" s="58" t="str">
        <f>IFERROR(VLOOKUP(SECRETARIA[[#This Row],[No. IP]],IP[],4,TRUE),"")</f>
        <v/>
      </c>
      <c r="D152" s="58" t="str">
        <f>IFERROR(VLOOKUP(SECRETARIA[[#This Row],[No. IP]],IP[],6,TRUE),"")</f>
        <v/>
      </c>
      <c r="E152" s="58" t="str">
        <f>IFERROR(VLOOKUP(SECRETARIA[[#This Row],[No. IP]],IP[],7,TRUE),"")</f>
        <v/>
      </c>
      <c r="F152" s="58" t="str">
        <f>IFERROR(VLOOKUP(SECRETARIA[[#This Row],[No. IP]],IP[],2,TRUE),"")</f>
        <v/>
      </c>
      <c r="G152" s="59" t="str">
        <f>IFERROR(VLOOKUP(SECRETARIA[[#This Row],[No. IP]],IP[],10,TRUE),"")</f>
        <v/>
      </c>
      <c r="H152" s="46"/>
      <c r="I152" s="47"/>
      <c r="J152" s="48"/>
      <c r="K152" s="49"/>
      <c r="L152" s="50"/>
      <c r="M152" s="50"/>
      <c r="N152" s="55">
        <f>+IFERROR(SECRETARIA[[#This Row],[Total Ejecutado]]/SECRETARIA[[#This Row],[Total]],0)</f>
        <v>0</v>
      </c>
      <c r="O152" s="56">
        <f>+SUM(SECRETARIA[[#This Row],[Recursos propios 2022]:[Cofinanciación Nación
 2022]])</f>
        <v>0</v>
      </c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1"/>
      <c r="AD152" s="53"/>
      <c r="AE152" s="53"/>
      <c r="AF152" s="54"/>
    </row>
    <row r="153" spans="1:32" x14ac:dyDescent="0.25">
      <c r="A153" s="46"/>
      <c r="B153" s="57" t="str">
        <f>IFERROR(VLOOKUP(SECRETARIA[[#This Row],[No. IP]],IP[],3,TRUE),"")</f>
        <v/>
      </c>
      <c r="C153" s="58" t="str">
        <f>IFERROR(VLOOKUP(SECRETARIA[[#This Row],[No. IP]],IP[],4,TRUE),"")</f>
        <v/>
      </c>
      <c r="D153" s="58" t="str">
        <f>IFERROR(VLOOKUP(SECRETARIA[[#This Row],[No. IP]],IP[],6,TRUE),"")</f>
        <v/>
      </c>
      <c r="E153" s="58" t="str">
        <f>IFERROR(VLOOKUP(SECRETARIA[[#This Row],[No. IP]],IP[],7,TRUE),"")</f>
        <v/>
      </c>
      <c r="F153" s="58" t="str">
        <f>IFERROR(VLOOKUP(SECRETARIA[[#This Row],[No. IP]],IP[],2,TRUE),"")</f>
        <v/>
      </c>
      <c r="G153" s="59" t="str">
        <f>IFERROR(VLOOKUP(SECRETARIA[[#This Row],[No. IP]],IP[],10,TRUE),"")</f>
        <v/>
      </c>
      <c r="H153" s="46"/>
      <c r="I153" s="47"/>
      <c r="J153" s="48"/>
      <c r="K153" s="49"/>
      <c r="L153" s="50"/>
      <c r="M153" s="50"/>
      <c r="N153" s="55">
        <f>+IFERROR(SECRETARIA[[#This Row],[Total Ejecutado]]/SECRETARIA[[#This Row],[Total]],0)</f>
        <v>0</v>
      </c>
      <c r="O153" s="56">
        <f>+SUM(SECRETARIA[[#This Row],[Recursos propios 2022]:[Cofinanciación Nación
 2022]])</f>
        <v>0</v>
      </c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1"/>
      <c r="AD153" s="53"/>
      <c r="AE153" s="53"/>
      <c r="AF153" s="54"/>
    </row>
    <row r="154" spans="1:32" x14ac:dyDescent="0.25">
      <c r="A154" s="46"/>
      <c r="B154" s="57" t="str">
        <f>IFERROR(VLOOKUP(SECRETARIA[[#This Row],[No. IP]],IP[],3,TRUE),"")</f>
        <v/>
      </c>
      <c r="C154" s="58" t="str">
        <f>IFERROR(VLOOKUP(SECRETARIA[[#This Row],[No. IP]],IP[],4,TRUE),"")</f>
        <v/>
      </c>
      <c r="D154" s="58" t="str">
        <f>IFERROR(VLOOKUP(SECRETARIA[[#This Row],[No. IP]],IP[],6,TRUE),"")</f>
        <v/>
      </c>
      <c r="E154" s="58" t="str">
        <f>IFERROR(VLOOKUP(SECRETARIA[[#This Row],[No. IP]],IP[],7,TRUE),"")</f>
        <v/>
      </c>
      <c r="F154" s="58" t="str">
        <f>IFERROR(VLOOKUP(SECRETARIA[[#This Row],[No. IP]],IP[],2,TRUE),"")</f>
        <v/>
      </c>
      <c r="G154" s="59" t="str">
        <f>IFERROR(VLOOKUP(SECRETARIA[[#This Row],[No. IP]],IP[],10,TRUE),"")</f>
        <v/>
      </c>
      <c r="H154" s="46"/>
      <c r="I154" s="47"/>
      <c r="J154" s="48"/>
      <c r="K154" s="49"/>
      <c r="L154" s="50"/>
      <c r="M154" s="50"/>
      <c r="N154" s="55">
        <f>+IFERROR(SECRETARIA[[#This Row],[Total Ejecutado]]/SECRETARIA[[#This Row],[Total]],0)</f>
        <v>0</v>
      </c>
      <c r="O154" s="56">
        <f>+SUM(SECRETARIA[[#This Row],[Recursos propios 2022]:[Cofinanciación Nación
 2022]])</f>
        <v>0</v>
      </c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1"/>
      <c r="AD154" s="53"/>
      <c r="AE154" s="53"/>
      <c r="AF154" s="54"/>
    </row>
    <row r="155" spans="1:32" x14ac:dyDescent="0.25">
      <c r="A155" s="46"/>
      <c r="B155" s="57" t="str">
        <f>IFERROR(VLOOKUP(SECRETARIA[[#This Row],[No. IP]],IP[],3,TRUE),"")</f>
        <v/>
      </c>
      <c r="C155" s="58" t="str">
        <f>IFERROR(VLOOKUP(SECRETARIA[[#This Row],[No. IP]],IP[],4,TRUE),"")</f>
        <v/>
      </c>
      <c r="D155" s="58" t="str">
        <f>IFERROR(VLOOKUP(SECRETARIA[[#This Row],[No. IP]],IP[],6,TRUE),"")</f>
        <v/>
      </c>
      <c r="E155" s="58" t="str">
        <f>IFERROR(VLOOKUP(SECRETARIA[[#This Row],[No. IP]],IP[],7,TRUE),"")</f>
        <v/>
      </c>
      <c r="F155" s="58" t="str">
        <f>IFERROR(VLOOKUP(SECRETARIA[[#This Row],[No. IP]],IP[],2,TRUE),"")</f>
        <v/>
      </c>
      <c r="G155" s="59" t="str">
        <f>IFERROR(VLOOKUP(SECRETARIA[[#This Row],[No. IP]],IP[],10,TRUE),"")</f>
        <v/>
      </c>
      <c r="H155" s="46"/>
      <c r="I155" s="47"/>
      <c r="J155" s="48"/>
      <c r="K155" s="49"/>
      <c r="L155" s="50"/>
      <c r="M155" s="50"/>
      <c r="N155" s="55">
        <f>+IFERROR(SECRETARIA[[#This Row],[Total Ejecutado]]/SECRETARIA[[#This Row],[Total]],0)</f>
        <v>0</v>
      </c>
      <c r="O155" s="56">
        <f>+SUM(SECRETARIA[[#This Row],[Recursos propios 2022]:[Cofinanciación Nación
 2022]])</f>
        <v>0</v>
      </c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1"/>
      <c r="AD155" s="53"/>
      <c r="AE155" s="53"/>
      <c r="AF155" s="54"/>
    </row>
    <row r="156" spans="1:32" x14ac:dyDescent="0.25">
      <c r="A156" s="46"/>
      <c r="B156" s="57" t="str">
        <f>IFERROR(VLOOKUP(SECRETARIA[[#This Row],[No. IP]],IP[],3,TRUE),"")</f>
        <v/>
      </c>
      <c r="C156" s="58" t="str">
        <f>IFERROR(VLOOKUP(SECRETARIA[[#This Row],[No. IP]],IP[],4,TRUE),"")</f>
        <v/>
      </c>
      <c r="D156" s="58" t="str">
        <f>IFERROR(VLOOKUP(SECRETARIA[[#This Row],[No. IP]],IP[],6,TRUE),"")</f>
        <v/>
      </c>
      <c r="E156" s="58" t="str">
        <f>IFERROR(VLOOKUP(SECRETARIA[[#This Row],[No. IP]],IP[],7,TRUE),"")</f>
        <v/>
      </c>
      <c r="F156" s="58" t="str">
        <f>IFERROR(VLOOKUP(SECRETARIA[[#This Row],[No. IP]],IP[],2,TRUE),"")</f>
        <v/>
      </c>
      <c r="G156" s="59" t="str">
        <f>IFERROR(VLOOKUP(SECRETARIA[[#This Row],[No. IP]],IP[],10,TRUE),"")</f>
        <v/>
      </c>
      <c r="H156" s="46"/>
      <c r="I156" s="47"/>
      <c r="J156" s="48"/>
      <c r="K156" s="49"/>
      <c r="L156" s="50"/>
      <c r="M156" s="50"/>
      <c r="N156" s="55">
        <f>+IFERROR(SECRETARIA[[#This Row],[Total Ejecutado]]/SECRETARIA[[#This Row],[Total]],0)</f>
        <v>0</v>
      </c>
      <c r="O156" s="56">
        <f>+SUM(SECRETARIA[[#This Row],[Recursos propios 2022]:[Cofinanciación Nación
 2022]])</f>
        <v>0</v>
      </c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1"/>
      <c r="AD156" s="53"/>
      <c r="AE156" s="53"/>
      <c r="AF156" s="54"/>
    </row>
    <row r="157" spans="1:32" x14ac:dyDescent="0.25">
      <c r="A157" s="46"/>
      <c r="B157" s="57" t="str">
        <f>IFERROR(VLOOKUP(SECRETARIA[[#This Row],[No. IP]],IP[],3,TRUE),"")</f>
        <v/>
      </c>
      <c r="C157" s="58" t="str">
        <f>IFERROR(VLOOKUP(SECRETARIA[[#This Row],[No. IP]],IP[],4,TRUE),"")</f>
        <v/>
      </c>
      <c r="D157" s="58" t="str">
        <f>IFERROR(VLOOKUP(SECRETARIA[[#This Row],[No. IP]],IP[],6,TRUE),"")</f>
        <v/>
      </c>
      <c r="E157" s="58" t="str">
        <f>IFERROR(VLOOKUP(SECRETARIA[[#This Row],[No. IP]],IP[],7,TRUE),"")</f>
        <v/>
      </c>
      <c r="F157" s="58" t="str">
        <f>IFERROR(VLOOKUP(SECRETARIA[[#This Row],[No. IP]],IP[],2,TRUE),"")</f>
        <v/>
      </c>
      <c r="G157" s="59" t="str">
        <f>IFERROR(VLOOKUP(SECRETARIA[[#This Row],[No. IP]],IP[],10,TRUE),"")</f>
        <v/>
      </c>
      <c r="H157" s="46"/>
      <c r="I157" s="47"/>
      <c r="J157" s="48"/>
      <c r="K157" s="49"/>
      <c r="L157" s="50"/>
      <c r="M157" s="50"/>
      <c r="N157" s="55">
        <f>+IFERROR(SECRETARIA[[#This Row],[Total Ejecutado]]/SECRETARIA[[#This Row],[Total]],0)</f>
        <v>0</v>
      </c>
      <c r="O157" s="56">
        <f>+SUM(SECRETARIA[[#This Row],[Recursos propios 2022]:[Cofinanciación Nación
 2022]])</f>
        <v>0</v>
      </c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1"/>
      <c r="AD157" s="53"/>
      <c r="AE157" s="53"/>
      <c r="AF157" s="54"/>
    </row>
    <row r="158" spans="1:32" x14ac:dyDescent="0.25">
      <c r="A158" s="46"/>
      <c r="B158" s="57" t="str">
        <f>IFERROR(VLOOKUP(SECRETARIA[[#This Row],[No. IP]],IP[],3,TRUE),"")</f>
        <v/>
      </c>
      <c r="C158" s="58" t="str">
        <f>IFERROR(VLOOKUP(SECRETARIA[[#This Row],[No. IP]],IP[],4,TRUE),"")</f>
        <v/>
      </c>
      <c r="D158" s="58" t="str">
        <f>IFERROR(VLOOKUP(SECRETARIA[[#This Row],[No. IP]],IP[],6,TRUE),"")</f>
        <v/>
      </c>
      <c r="E158" s="58" t="str">
        <f>IFERROR(VLOOKUP(SECRETARIA[[#This Row],[No. IP]],IP[],7,TRUE),"")</f>
        <v/>
      </c>
      <c r="F158" s="58" t="str">
        <f>IFERROR(VLOOKUP(SECRETARIA[[#This Row],[No. IP]],IP[],2,TRUE),"")</f>
        <v/>
      </c>
      <c r="G158" s="59" t="str">
        <f>IFERROR(VLOOKUP(SECRETARIA[[#This Row],[No. IP]],IP[],10,TRUE),"")</f>
        <v/>
      </c>
      <c r="H158" s="46"/>
      <c r="I158" s="47"/>
      <c r="J158" s="48"/>
      <c r="K158" s="49"/>
      <c r="L158" s="50"/>
      <c r="M158" s="50"/>
      <c r="N158" s="55">
        <f>+IFERROR(SECRETARIA[[#This Row],[Total Ejecutado]]/SECRETARIA[[#This Row],[Total]],0)</f>
        <v>0</v>
      </c>
      <c r="O158" s="56">
        <f>+SUM(SECRETARIA[[#This Row],[Recursos propios 2022]:[Cofinanciación Nación
 2022]])</f>
        <v>0</v>
      </c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1"/>
      <c r="AD158" s="53"/>
      <c r="AE158" s="53"/>
      <c r="AF158" s="54"/>
    </row>
    <row r="159" spans="1:32" x14ac:dyDescent="0.25">
      <c r="A159" s="46"/>
      <c r="B159" s="57" t="str">
        <f>IFERROR(VLOOKUP(SECRETARIA[[#This Row],[No. IP]],IP[],3,TRUE),"")</f>
        <v/>
      </c>
      <c r="C159" s="58" t="str">
        <f>IFERROR(VLOOKUP(SECRETARIA[[#This Row],[No. IP]],IP[],4,TRUE),"")</f>
        <v/>
      </c>
      <c r="D159" s="58" t="str">
        <f>IFERROR(VLOOKUP(SECRETARIA[[#This Row],[No. IP]],IP[],6,TRUE),"")</f>
        <v/>
      </c>
      <c r="E159" s="58" t="str">
        <f>IFERROR(VLOOKUP(SECRETARIA[[#This Row],[No. IP]],IP[],7,TRUE),"")</f>
        <v/>
      </c>
      <c r="F159" s="58" t="str">
        <f>IFERROR(VLOOKUP(SECRETARIA[[#This Row],[No. IP]],IP[],2,TRUE),"")</f>
        <v/>
      </c>
      <c r="G159" s="59" t="str">
        <f>IFERROR(VLOOKUP(SECRETARIA[[#This Row],[No. IP]],IP[],10,TRUE),"")</f>
        <v/>
      </c>
      <c r="H159" s="46"/>
      <c r="I159" s="47"/>
      <c r="J159" s="48"/>
      <c r="K159" s="49"/>
      <c r="L159" s="50"/>
      <c r="M159" s="50"/>
      <c r="N159" s="55">
        <f>+IFERROR(SECRETARIA[[#This Row],[Total Ejecutado]]/SECRETARIA[[#This Row],[Total]],0)</f>
        <v>0</v>
      </c>
      <c r="O159" s="56">
        <f>+SUM(SECRETARIA[[#This Row],[Recursos propios 2022]:[Cofinanciación Nación
 2022]])</f>
        <v>0</v>
      </c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1"/>
      <c r="AD159" s="53"/>
      <c r="AE159" s="53"/>
      <c r="AF159" s="54"/>
    </row>
    <row r="160" spans="1:32" x14ac:dyDescent="0.25">
      <c r="A160" s="46"/>
      <c r="B160" s="57" t="str">
        <f>IFERROR(VLOOKUP(SECRETARIA[[#This Row],[No. IP]],IP[],3,TRUE),"")</f>
        <v/>
      </c>
      <c r="C160" s="58" t="str">
        <f>IFERROR(VLOOKUP(SECRETARIA[[#This Row],[No. IP]],IP[],4,TRUE),"")</f>
        <v/>
      </c>
      <c r="D160" s="58" t="str">
        <f>IFERROR(VLOOKUP(SECRETARIA[[#This Row],[No. IP]],IP[],6,TRUE),"")</f>
        <v/>
      </c>
      <c r="E160" s="58" t="str">
        <f>IFERROR(VLOOKUP(SECRETARIA[[#This Row],[No. IP]],IP[],7,TRUE),"")</f>
        <v/>
      </c>
      <c r="F160" s="58" t="str">
        <f>IFERROR(VLOOKUP(SECRETARIA[[#This Row],[No. IP]],IP[],2,TRUE),"")</f>
        <v/>
      </c>
      <c r="G160" s="59" t="str">
        <f>IFERROR(VLOOKUP(SECRETARIA[[#This Row],[No. IP]],IP[],10,TRUE),"")</f>
        <v/>
      </c>
      <c r="H160" s="46"/>
      <c r="I160" s="47"/>
      <c r="J160" s="48"/>
      <c r="K160" s="49"/>
      <c r="L160" s="50"/>
      <c r="M160" s="50"/>
      <c r="N160" s="55">
        <f>+IFERROR(SECRETARIA[[#This Row],[Total Ejecutado]]/SECRETARIA[[#This Row],[Total]],0)</f>
        <v>0</v>
      </c>
      <c r="O160" s="56">
        <f>+SUM(SECRETARIA[[#This Row],[Recursos propios 2022]:[Cofinanciación Nación
 2022]])</f>
        <v>0</v>
      </c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1"/>
      <c r="AD160" s="53"/>
      <c r="AE160" s="53"/>
      <c r="AF160" s="54"/>
    </row>
    <row r="161" spans="1:32" x14ac:dyDescent="0.25">
      <c r="A161" s="46"/>
      <c r="B161" s="57" t="str">
        <f>IFERROR(VLOOKUP(SECRETARIA[[#This Row],[No. IP]],IP[],3,TRUE),"")</f>
        <v/>
      </c>
      <c r="C161" s="58" t="str">
        <f>IFERROR(VLOOKUP(SECRETARIA[[#This Row],[No. IP]],IP[],4,TRUE),"")</f>
        <v/>
      </c>
      <c r="D161" s="58" t="str">
        <f>IFERROR(VLOOKUP(SECRETARIA[[#This Row],[No. IP]],IP[],6,TRUE),"")</f>
        <v/>
      </c>
      <c r="E161" s="58" t="str">
        <f>IFERROR(VLOOKUP(SECRETARIA[[#This Row],[No. IP]],IP[],7,TRUE),"")</f>
        <v/>
      </c>
      <c r="F161" s="58" t="str">
        <f>IFERROR(VLOOKUP(SECRETARIA[[#This Row],[No. IP]],IP[],2,TRUE),"")</f>
        <v/>
      </c>
      <c r="G161" s="59" t="str">
        <f>IFERROR(VLOOKUP(SECRETARIA[[#This Row],[No. IP]],IP[],10,TRUE),"")</f>
        <v/>
      </c>
      <c r="H161" s="46"/>
      <c r="I161" s="47"/>
      <c r="J161" s="48"/>
      <c r="K161" s="49"/>
      <c r="L161" s="50"/>
      <c r="M161" s="50"/>
      <c r="N161" s="55">
        <f>+IFERROR(SECRETARIA[[#This Row],[Total Ejecutado]]/SECRETARIA[[#This Row],[Total]],0)</f>
        <v>0</v>
      </c>
      <c r="O161" s="56">
        <f>+SUM(SECRETARIA[[#This Row],[Recursos propios 2022]:[Cofinanciación Nación
 2022]])</f>
        <v>0</v>
      </c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1"/>
      <c r="AD161" s="53"/>
      <c r="AE161" s="53"/>
      <c r="AF161" s="54"/>
    </row>
    <row r="162" spans="1:32" x14ac:dyDescent="0.25">
      <c r="A162" s="46"/>
      <c r="B162" s="57" t="str">
        <f>IFERROR(VLOOKUP(SECRETARIA[[#This Row],[No. IP]],IP[],3,TRUE),"")</f>
        <v/>
      </c>
      <c r="C162" s="58" t="str">
        <f>IFERROR(VLOOKUP(SECRETARIA[[#This Row],[No. IP]],IP[],4,TRUE),"")</f>
        <v/>
      </c>
      <c r="D162" s="58" t="str">
        <f>IFERROR(VLOOKUP(SECRETARIA[[#This Row],[No. IP]],IP[],6,TRUE),"")</f>
        <v/>
      </c>
      <c r="E162" s="58" t="str">
        <f>IFERROR(VLOOKUP(SECRETARIA[[#This Row],[No. IP]],IP[],7,TRUE),"")</f>
        <v/>
      </c>
      <c r="F162" s="58" t="str">
        <f>IFERROR(VLOOKUP(SECRETARIA[[#This Row],[No. IP]],IP[],2,TRUE),"")</f>
        <v/>
      </c>
      <c r="G162" s="59" t="str">
        <f>IFERROR(VLOOKUP(SECRETARIA[[#This Row],[No. IP]],IP[],10,TRUE),"")</f>
        <v/>
      </c>
      <c r="H162" s="46"/>
      <c r="I162" s="47"/>
      <c r="J162" s="48"/>
      <c r="K162" s="49"/>
      <c r="L162" s="50"/>
      <c r="M162" s="50"/>
      <c r="N162" s="55">
        <f>+IFERROR(SECRETARIA[[#This Row],[Total Ejecutado]]/SECRETARIA[[#This Row],[Total]],0)</f>
        <v>0</v>
      </c>
      <c r="O162" s="56">
        <f>+SUM(SECRETARIA[[#This Row],[Recursos propios 2022]:[Cofinanciación Nación
 2022]])</f>
        <v>0</v>
      </c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1"/>
      <c r="AD162" s="53"/>
      <c r="AE162" s="53"/>
      <c r="AF162" s="54"/>
    </row>
    <row r="163" spans="1:32" x14ac:dyDescent="0.25">
      <c r="A163" s="46"/>
      <c r="B163" s="57" t="str">
        <f>IFERROR(VLOOKUP(SECRETARIA[[#This Row],[No. IP]],IP[],3,TRUE),"")</f>
        <v/>
      </c>
      <c r="C163" s="58" t="str">
        <f>IFERROR(VLOOKUP(SECRETARIA[[#This Row],[No. IP]],IP[],4,TRUE),"")</f>
        <v/>
      </c>
      <c r="D163" s="58" t="str">
        <f>IFERROR(VLOOKUP(SECRETARIA[[#This Row],[No. IP]],IP[],6,TRUE),"")</f>
        <v/>
      </c>
      <c r="E163" s="58" t="str">
        <f>IFERROR(VLOOKUP(SECRETARIA[[#This Row],[No. IP]],IP[],7,TRUE),"")</f>
        <v/>
      </c>
      <c r="F163" s="58" t="str">
        <f>IFERROR(VLOOKUP(SECRETARIA[[#This Row],[No. IP]],IP[],2,TRUE),"")</f>
        <v/>
      </c>
      <c r="G163" s="59" t="str">
        <f>IFERROR(VLOOKUP(SECRETARIA[[#This Row],[No. IP]],IP[],10,TRUE),"")</f>
        <v/>
      </c>
      <c r="H163" s="46"/>
      <c r="I163" s="47"/>
      <c r="J163" s="48"/>
      <c r="K163" s="49"/>
      <c r="L163" s="50"/>
      <c r="M163" s="50"/>
      <c r="N163" s="55">
        <f>+IFERROR(SECRETARIA[[#This Row],[Total Ejecutado]]/SECRETARIA[[#This Row],[Total]],0)</f>
        <v>0</v>
      </c>
      <c r="O163" s="56">
        <f>+SUM(SECRETARIA[[#This Row],[Recursos propios 2022]:[Cofinanciación Nación
 2022]])</f>
        <v>0</v>
      </c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1"/>
      <c r="AD163" s="53"/>
      <c r="AE163" s="53"/>
      <c r="AF163" s="54"/>
    </row>
    <row r="164" spans="1:32" x14ac:dyDescent="0.25">
      <c r="A164" s="46"/>
      <c r="B164" s="57" t="str">
        <f>IFERROR(VLOOKUP(SECRETARIA[[#This Row],[No. IP]],IP[],3,TRUE),"")</f>
        <v/>
      </c>
      <c r="C164" s="58" t="str">
        <f>IFERROR(VLOOKUP(SECRETARIA[[#This Row],[No. IP]],IP[],4,TRUE),"")</f>
        <v/>
      </c>
      <c r="D164" s="58" t="str">
        <f>IFERROR(VLOOKUP(SECRETARIA[[#This Row],[No. IP]],IP[],6,TRUE),"")</f>
        <v/>
      </c>
      <c r="E164" s="58" t="str">
        <f>IFERROR(VLOOKUP(SECRETARIA[[#This Row],[No. IP]],IP[],7,TRUE),"")</f>
        <v/>
      </c>
      <c r="F164" s="58" t="str">
        <f>IFERROR(VLOOKUP(SECRETARIA[[#This Row],[No. IP]],IP[],2,TRUE),"")</f>
        <v/>
      </c>
      <c r="G164" s="59" t="str">
        <f>IFERROR(VLOOKUP(SECRETARIA[[#This Row],[No. IP]],IP[],10,TRUE),"")</f>
        <v/>
      </c>
      <c r="H164" s="46"/>
      <c r="I164" s="47"/>
      <c r="J164" s="48"/>
      <c r="K164" s="49"/>
      <c r="L164" s="50"/>
      <c r="M164" s="50"/>
      <c r="N164" s="55">
        <f>+IFERROR(SECRETARIA[[#This Row],[Total Ejecutado]]/SECRETARIA[[#This Row],[Total]],0)</f>
        <v>0</v>
      </c>
      <c r="O164" s="56">
        <f>+SUM(SECRETARIA[[#This Row],[Recursos propios 2022]:[Cofinanciación Nación
 2022]])</f>
        <v>0</v>
      </c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1"/>
      <c r="AD164" s="53"/>
      <c r="AE164" s="53"/>
      <c r="AF164" s="54"/>
    </row>
    <row r="165" spans="1:32" x14ac:dyDescent="0.25">
      <c r="A165" s="46"/>
      <c r="B165" s="57" t="str">
        <f>IFERROR(VLOOKUP(SECRETARIA[[#This Row],[No. IP]],IP[],3,TRUE),"")</f>
        <v/>
      </c>
      <c r="C165" s="58" t="str">
        <f>IFERROR(VLOOKUP(SECRETARIA[[#This Row],[No. IP]],IP[],4,TRUE),"")</f>
        <v/>
      </c>
      <c r="D165" s="58" t="str">
        <f>IFERROR(VLOOKUP(SECRETARIA[[#This Row],[No. IP]],IP[],6,TRUE),"")</f>
        <v/>
      </c>
      <c r="E165" s="58" t="str">
        <f>IFERROR(VLOOKUP(SECRETARIA[[#This Row],[No. IP]],IP[],7,TRUE),"")</f>
        <v/>
      </c>
      <c r="F165" s="58" t="str">
        <f>IFERROR(VLOOKUP(SECRETARIA[[#This Row],[No. IP]],IP[],2,TRUE),"")</f>
        <v/>
      </c>
      <c r="G165" s="59" t="str">
        <f>IFERROR(VLOOKUP(SECRETARIA[[#This Row],[No. IP]],IP[],10,TRUE),"")</f>
        <v/>
      </c>
      <c r="H165" s="46"/>
      <c r="I165" s="47"/>
      <c r="J165" s="48"/>
      <c r="K165" s="49"/>
      <c r="L165" s="50"/>
      <c r="M165" s="50"/>
      <c r="N165" s="55">
        <f>+IFERROR(SECRETARIA[[#This Row],[Total Ejecutado]]/SECRETARIA[[#This Row],[Total]],0)</f>
        <v>0</v>
      </c>
      <c r="O165" s="56">
        <f>+SUM(SECRETARIA[[#This Row],[Recursos propios 2022]:[Cofinanciación Nación
 2022]])</f>
        <v>0</v>
      </c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1"/>
      <c r="AD165" s="53"/>
      <c r="AE165" s="53"/>
      <c r="AF165" s="54"/>
    </row>
    <row r="166" spans="1:32" x14ac:dyDescent="0.25">
      <c r="A166" s="46"/>
      <c r="B166" s="57" t="str">
        <f>IFERROR(VLOOKUP(SECRETARIA[[#This Row],[No. IP]],IP[],3,TRUE),"")</f>
        <v/>
      </c>
      <c r="C166" s="58" t="str">
        <f>IFERROR(VLOOKUP(SECRETARIA[[#This Row],[No. IP]],IP[],4,TRUE),"")</f>
        <v/>
      </c>
      <c r="D166" s="58" t="str">
        <f>IFERROR(VLOOKUP(SECRETARIA[[#This Row],[No. IP]],IP[],6,TRUE),"")</f>
        <v/>
      </c>
      <c r="E166" s="58" t="str">
        <f>IFERROR(VLOOKUP(SECRETARIA[[#This Row],[No. IP]],IP[],7,TRUE),"")</f>
        <v/>
      </c>
      <c r="F166" s="58" t="str">
        <f>IFERROR(VLOOKUP(SECRETARIA[[#This Row],[No. IP]],IP[],2,TRUE),"")</f>
        <v/>
      </c>
      <c r="G166" s="59" t="str">
        <f>IFERROR(VLOOKUP(SECRETARIA[[#This Row],[No. IP]],IP[],10,TRUE),"")</f>
        <v/>
      </c>
      <c r="H166" s="46"/>
      <c r="I166" s="47"/>
      <c r="J166" s="48"/>
      <c r="K166" s="49"/>
      <c r="L166" s="50"/>
      <c r="M166" s="50"/>
      <c r="N166" s="55">
        <f>+IFERROR(SECRETARIA[[#This Row],[Total Ejecutado]]/SECRETARIA[[#This Row],[Total]],0)</f>
        <v>0</v>
      </c>
      <c r="O166" s="56">
        <f>+SUM(SECRETARIA[[#This Row],[Recursos propios 2022]:[Cofinanciación Nación
 2022]])</f>
        <v>0</v>
      </c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1"/>
      <c r="AD166" s="53"/>
      <c r="AE166" s="53"/>
      <c r="AF166" s="54"/>
    </row>
    <row r="167" spans="1:32" x14ac:dyDescent="0.25">
      <c r="A167" s="46"/>
      <c r="B167" s="57" t="str">
        <f>IFERROR(VLOOKUP(SECRETARIA[[#This Row],[No. IP]],IP[],3,TRUE),"")</f>
        <v/>
      </c>
      <c r="C167" s="58" t="str">
        <f>IFERROR(VLOOKUP(SECRETARIA[[#This Row],[No. IP]],IP[],4,TRUE),"")</f>
        <v/>
      </c>
      <c r="D167" s="58" t="str">
        <f>IFERROR(VLOOKUP(SECRETARIA[[#This Row],[No. IP]],IP[],6,TRUE),"")</f>
        <v/>
      </c>
      <c r="E167" s="58" t="str">
        <f>IFERROR(VLOOKUP(SECRETARIA[[#This Row],[No. IP]],IP[],7,TRUE),"")</f>
        <v/>
      </c>
      <c r="F167" s="58" t="str">
        <f>IFERROR(VLOOKUP(SECRETARIA[[#This Row],[No. IP]],IP[],2,TRUE),"")</f>
        <v/>
      </c>
      <c r="G167" s="59" t="str">
        <f>IFERROR(VLOOKUP(SECRETARIA[[#This Row],[No. IP]],IP[],10,TRUE),"")</f>
        <v/>
      </c>
      <c r="H167" s="46"/>
      <c r="I167" s="47"/>
      <c r="J167" s="48"/>
      <c r="K167" s="49"/>
      <c r="L167" s="50"/>
      <c r="M167" s="50"/>
      <c r="N167" s="55">
        <f>+IFERROR(SECRETARIA[[#This Row],[Total Ejecutado]]/SECRETARIA[[#This Row],[Total]],0)</f>
        <v>0</v>
      </c>
      <c r="O167" s="56">
        <f>+SUM(SECRETARIA[[#This Row],[Recursos propios 2022]:[Cofinanciación Nación
 2022]])</f>
        <v>0</v>
      </c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1"/>
      <c r="AD167" s="53"/>
      <c r="AE167" s="53"/>
      <c r="AF167" s="54"/>
    </row>
    <row r="168" spans="1:32" x14ac:dyDescent="0.25">
      <c r="A168" s="46"/>
      <c r="B168" s="57" t="str">
        <f>IFERROR(VLOOKUP(SECRETARIA[[#This Row],[No. IP]],IP[],3,TRUE),"")</f>
        <v/>
      </c>
      <c r="C168" s="58" t="str">
        <f>IFERROR(VLOOKUP(SECRETARIA[[#This Row],[No. IP]],IP[],4,TRUE),"")</f>
        <v/>
      </c>
      <c r="D168" s="58" t="str">
        <f>IFERROR(VLOOKUP(SECRETARIA[[#This Row],[No. IP]],IP[],6,TRUE),"")</f>
        <v/>
      </c>
      <c r="E168" s="58" t="str">
        <f>IFERROR(VLOOKUP(SECRETARIA[[#This Row],[No. IP]],IP[],7,TRUE),"")</f>
        <v/>
      </c>
      <c r="F168" s="58" t="str">
        <f>IFERROR(VLOOKUP(SECRETARIA[[#This Row],[No. IP]],IP[],2,TRUE),"")</f>
        <v/>
      </c>
      <c r="G168" s="59" t="str">
        <f>IFERROR(VLOOKUP(SECRETARIA[[#This Row],[No. IP]],IP[],10,TRUE),"")</f>
        <v/>
      </c>
      <c r="H168" s="46"/>
      <c r="I168" s="47"/>
      <c r="J168" s="48"/>
      <c r="K168" s="49"/>
      <c r="L168" s="50"/>
      <c r="M168" s="50"/>
      <c r="N168" s="55">
        <f>+IFERROR(SECRETARIA[[#This Row],[Total Ejecutado]]/SECRETARIA[[#This Row],[Total]],0)</f>
        <v>0</v>
      </c>
      <c r="O168" s="56">
        <f>+SUM(SECRETARIA[[#This Row],[Recursos propios 2022]:[Cofinanciación Nación
 2022]])</f>
        <v>0</v>
      </c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1"/>
      <c r="AD168" s="53"/>
      <c r="AE168" s="53"/>
      <c r="AF168" s="54"/>
    </row>
    <row r="169" spans="1:32" x14ac:dyDescent="0.25">
      <c r="A169" s="46"/>
      <c r="B169" s="57" t="str">
        <f>IFERROR(VLOOKUP(SECRETARIA[[#This Row],[No. IP]],IP[],3,TRUE),"")</f>
        <v/>
      </c>
      <c r="C169" s="58" t="str">
        <f>IFERROR(VLOOKUP(SECRETARIA[[#This Row],[No. IP]],IP[],4,TRUE),"")</f>
        <v/>
      </c>
      <c r="D169" s="58" t="str">
        <f>IFERROR(VLOOKUP(SECRETARIA[[#This Row],[No. IP]],IP[],6,TRUE),"")</f>
        <v/>
      </c>
      <c r="E169" s="58" t="str">
        <f>IFERROR(VLOOKUP(SECRETARIA[[#This Row],[No. IP]],IP[],7,TRUE),"")</f>
        <v/>
      </c>
      <c r="F169" s="58" t="str">
        <f>IFERROR(VLOOKUP(SECRETARIA[[#This Row],[No. IP]],IP[],2,TRUE),"")</f>
        <v/>
      </c>
      <c r="G169" s="59" t="str">
        <f>IFERROR(VLOOKUP(SECRETARIA[[#This Row],[No. IP]],IP[],10,TRUE),"")</f>
        <v/>
      </c>
      <c r="H169" s="46"/>
      <c r="I169" s="47"/>
      <c r="J169" s="48"/>
      <c r="K169" s="49"/>
      <c r="L169" s="50"/>
      <c r="M169" s="50"/>
      <c r="N169" s="55">
        <f>+IFERROR(SECRETARIA[[#This Row],[Total Ejecutado]]/SECRETARIA[[#This Row],[Total]],0)</f>
        <v>0</v>
      </c>
      <c r="O169" s="56">
        <f>+SUM(SECRETARIA[[#This Row],[Recursos propios 2022]:[Cofinanciación Nación
 2022]])</f>
        <v>0</v>
      </c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1"/>
      <c r="AD169" s="53"/>
      <c r="AE169" s="53"/>
      <c r="AF169" s="54"/>
    </row>
    <row r="170" spans="1:32" x14ac:dyDescent="0.25">
      <c r="A170" s="46"/>
      <c r="B170" s="57" t="str">
        <f>IFERROR(VLOOKUP(SECRETARIA[[#This Row],[No. IP]],IP[],3,TRUE),"")</f>
        <v/>
      </c>
      <c r="C170" s="58" t="str">
        <f>IFERROR(VLOOKUP(SECRETARIA[[#This Row],[No. IP]],IP[],4,TRUE),"")</f>
        <v/>
      </c>
      <c r="D170" s="58" t="str">
        <f>IFERROR(VLOOKUP(SECRETARIA[[#This Row],[No. IP]],IP[],6,TRUE),"")</f>
        <v/>
      </c>
      <c r="E170" s="58" t="str">
        <f>IFERROR(VLOOKUP(SECRETARIA[[#This Row],[No. IP]],IP[],7,TRUE),"")</f>
        <v/>
      </c>
      <c r="F170" s="58" t="str">
        <f>IFERROR(VLOOKUP(SECRETARIA[[#This Row],[No. IP]],IP[],2,TRUE),"")</f>
        <v/>
      </c>
      <c r="G170" s="59" t="str">
        <f>IFERROR(VLOOKUP(SECRETARIA[[#This Row],[No. IP]],IP[],10,TRUE),"")</f>
        <v/>
      </c>
      <c r="H170" s="46"/>
      <c r="I170" s="47"/>
      <c r="J170" s="48"/>
      <c r="K170" s="49"/>
      <c r="L170" s="50"/>
      <c r="M170" s="50"/>
      <c r="N170" s="55">
        <f>+IFERROR(SECRETARIA[[#This Row],[Total Ejecutado]]/SECRETARIA[[#This Row],[Total]],0)</f>
        <v>0</v>
      </c>
      <c r="O170" s="56">
        <f>+SUM(SECRETARIA[[#This Row],[Recursos propios 2022]:[Cofinanciación Nación
 2022]])</f>
        <v>0</v>
      </c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1"/>
      <c r="AD170" s="53"/>
      <c r="AE170" s="53"/>
      <c r="AF170" s="54"/>
    </row>
    <row r="171" spans="1:32" x14ac:dyDescent="0.25">
      <c r="A171" s="46"/>
      <c r="B171" s="57" t="str">
        <f>IFERROR(VLOOKUP(SECRETARIA[[#This Row],[No. IP]],IP[],3,TRUE),"")</f>
        <v/>
      </c>
      <c r="C171" s="58" t="str">
        <f>IFERROR(VLOOKUP(SECRETARIA[[#This Row],[No. IP]],IP[],4,TRUE),"")</f>
        <v/>
      </c>
      <c r="D171" s="58" t="str">
        <f>IFERROR(VLOOKUP(SECRETARIA[[#This Row],[No. IP]],IP[],6,TRUE),"")</f>
        <v/>
      </c>
      <c r="E171" s="58" t="str">
        <f>IFERROR(VLOOKUP(SECRETARIA[[#This Row],[No. IP]],IP[],7,TRUE),"")</f>
        <v/>
      </c>
      <c r="F171" s="58" t="str">
        <f>IFERROR(VLOOKUP(SECRETARIA[[#This Row],[No. IP]],IP[],2,TRUE),"")</f>
        <v/>
      </c>
      <c r="G171" s="59" t="str">
        <f>IFERROR(VLOOKUP(SECRETARIA[[#This Row],[No. IP]],IP[],10,TRUE),"")</f>
        <v/>
      </c>
      <c r="H171" s="46"/>
      <c r="I171" s="47"/>
      <c r="J171" s="48"/>
      <c r="K171" s="49"/>
      <c r="L171" s="50"/>
      <c r="M171" s="50"/>
      <c r="N171" s="55">
        <f>+IFERROR(SECRETARIA[[#This Row],[Total Ejecutado]]/SECRETARIA[[#This Row],[Total]],0)</f>
        <v>0</v>
      </c>
      <c r="O171" s="56">
        <f>+SUM(SECRETARIA[[#This Row],[Recursos propios 2022]:[Cofinanciación Nación
 2022]])</f>
        <v>0</v>
      </c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1"/>
      <c r="AD171" s="53"/>
      <c r="AE171" s="53"/>
      <c r="AF171" s="54"/>
    </row>
    <row r="172" spans="1:32" x14ac:dyDescent="0.25">
      <c r="A172" s="46"/>
      <c r="B172" s="57" t="str">
        <f>IFERROR(VLOOKUP(SECRETARIA[[#This Row],[No. IP]],IP[],3,TRUE),"")</f>
        <v/>
      </c>
      <c r="C172" s="58" t="str">
        <f>IFERROR(VLOOKUP(SECRETARIA[[#This Row],[No. IP]],IP[],4,TRUE),"")</f>
        <v/>
      </c>
      <c r="D172" s="58" t="str">
        <f>IFERROR(VLOOKUP(SECRETARIA[[#This Row],[No. IP]],IP[],6,TRUE),"")</f>
        <v/>
      </c>
      <c r="E172" s="58" t="str">
        <f>IFERROR(VLOOKUP(SECRETARIA[[#This Row],[No. IP]],IP[],7,TRUE),"")</f>
        <v/>
      </c>
      <c r="F172" s="58" t="str">
        <f>IFERROR(VLOOKUP(SECRETARIA[[#This Row],[No. IP]],IP[],2,TRUE),"")</f>
        <v/>
      </c>
      <c r="G172" s="59" t="str">
        <f>IFERROR(VLOOKUP(SECRETARIA[[#This Row],[No. IP]],IP[],10,TRUE),"")</f>
        <v/>
      </c>
      <c r="H172" s="46"/>
      <c r="I172" s="47"/>
      <c r="J172" s="48"/>
      <c r="K172" s="49"/>
      <c r="L172" s="50"/>
      <c r="M172" s="50"/>
      <c r="N172" s="55">
        <f>+IFERROR(SECRETARIA[[#This Row],[Total Ejecutado]]/SECRETARIA[[#This Row],[Total]],0)</f>
        <v>0</v>
      </c>
      <c r="O172" s="56">
        <f>+SUM(SECRETARIA[[#This Row],[Recursos propios 2022]:[Cofinanciación Nación
 2022]])</f>
        <v>0</v>
      </c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1"/>
      <c r="AD172" s="53"/>
      <c r="AE172" s="53"/>
      <c r="AF172" s="54"/>
    </row>
    <row r="173" spans="1:32" x14ac:dyDescent="0.25">
      <c r="A173" s="46"/>
      <c r="B173" s="57" t="str">
        <f>IFERROR(VLOOKUP(SECRETARIA[[#This Row],[No. IP]],IP[],3,TRUE),"")</f>
        <v/>
      </c>
      <c r="C173" s="58" t="str">
        <f>IFERROR(VLOOKUP(SECRETARIA[[#This Row],[No. IP]],IP[],4,TRUE),"")</f>
        <v/>
      </c>
      <c r="D173" s="58" t="str">
        <f>IFERROR(VLOOKUP(SECRETARIA[[#This Row],[No. IP]],IP[],6,TRUE),"")</f>
        <v/>
      </c>
      <c r="E173" s="58" t="str">
        <f>IFERROR(VLOOKUP(SECRETARIA[[#This Row],[No. IP]],IP[],7,TRUE),"")</f>
        <v/>
      </c>
      <c r="F173" s="58" t="str">
        <f>IFERROR(VLOOKUP(SECRETARIA[[#This Row],[No. IP]],IP[],2,TRUE),"")</f>
        <v/>
      </c>
      <c r="G173" s="59" t="str">
        <f>IFERROR(VLOOKUP(SECRETARIA[[#This Row],[No. IP]],IP[],10,TRUE),"")</f>
        <v/>
      </c>
      <c r="H173" s="46"/>
      <c r="I173" s="47"/>
      <c r="J173" s="48"/>
      <c r="K173" s="49"/>
      <c r="L173" s="50"/>
      <c r="M173" s="50"/>
      <c r="N173" s="55">
        <f>+IFERROR(SECRETARIA[[#This Row],[Total Ejecutado]]/SECRETARIA[[#This Row],[Total]],0)</f>
        <v>0</v>
      </c>
      <c r="O173" s="56">
        <f>+SUM(SECRETARIA[[#This Row],[Recursos propios 2022]:[Cofinanciación Nación
 2022]])</f>
        <v>0</v>
      </c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1"/>
      <c r="AD173" s="53"/>
      <c r="AE173" s="53"/>
      <c r="AF173" s="54"/>
    </row>
    <row r="174" spans="1:32" x14ac:dyDescent="0.25">
      <c r="A174" s="46"/>
      <c r="B174" s="57" t="str">
        <f>IFERROR(VLOOKUP(SECRETARIA[[#This Row],[No. IP]],IP[],3,TRUE),"")</f>
        <v/>
      </c>
      <c r="C174" s="58" t="str">
        <f>IFERROR(VLOOKUP(SECRETARIA[[#This Row],[No. IP]],IP[],4,TRUE),"")</f>
        <v/>
      </c>
      <c r="D174" s="58" t="str">
        <f>IFERROR(VLOOKUP(SECRETARIA[[#This Row],[No. IP]],IP[],6,TRUE),"")</f>
        <v/>
      </c>
      <c r="E174" s="58" t="str">
        <f>IFERROR(VLOOKUP(SECRETARIA[[#This Row],[No. IP]],IP[],7,TRUE),"")</f>
        <v/>
      </c>
      <c r="F174" s="58" t="str">
        <f>IFERROR(VLOOKUP(SECRETARIA[[#This Row],[No. IP]],IP[],2,TRUE),"")</f>
        <v/>
      </c>
      <c r="G174" s="59" t="str">
        <f>IFERROR(VLOOKUP(SECRETARIA[[#This Row],[No. IP]],IP[],10,TRUE),"")</f>
        <v/>
      </c>
      <c r="H174" s="46"/>
      <c r="I174" s="47"/>
      <c r="J174" s="48"/>
      <c r="K174" s="49"/>
      <c r="L174" s="50"/>
      <c r="M174" s="50"/>
      <c r="N174" s="55">
        <f>+IFERROR(SECRETARIA[[#This Row],[Total Ejecutado]]/SECRETARIA[[#This Row],[Total]],0)</f>
        <v>0</v>
      </c>
      <c r="O174" s="56">
        <f>+SUM(SECRETARIA[[#This Row],[Recursos propios 2022]:[Cofinanciación Nación
 2022]])</f>
        <v>0</v>
      </c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1"/>
      <c r="AD174" s="53"/>
      <c r="AE174" s="53"/>
      <c r="AF174" s="54"/>
    </row>
    <row r="175" spans="1:32" x14ac:dyDescent="0.25">
      <c r="A175" s="46"/>
      <c r="B175" s="57" t="str">
        <f>IFERROR(VLOOKUP(SECRETARIA[[#This Row],[No. IP]],IP[],3,TRUE),"")</f>
        <v/>
      </c>
      <c r="C175" s="58" t="str">
        <f>IFERROR(VLOOKUP(SECRETARIA[[#This Row],[No. IP]],IP[],4,TRUE),"")</f>
        <v/>
      </c>
      <c r="D175" s="58" t="str">
        <f>IFERROR(VLOOKUP(SECRETARIA[[#This Row],[No. IP]],IP[],6,TRUE),"")</f>
        <v/>
      </c>
      <c r="E175" s="58" t="str">
        <f>IFERROR(VLOOKUP(SECRETARIA[[#This Row],[No. IP]],IP[],7,TRUE),"")</f>
        <v/>
      </c>
      <c r="F175" s="58" t="str">
        <f>IFERROR(VLOOKUP(SECRETARIA[[#This Row],[No. IP]],IP[],2,TRUE),"")</f>
        <v/>
      </c>
      <c r="G175" s="59" t="str">
        <f>IFERROR(VLOOKUP(SECRETARIA[[#This Row],[No. IP]],IP[],10,TRUE),"")</f>
        <v/>
      </c>
      <c r="H175" s="46"/>
      <c r="I175" s="47"/>
      <c r="J175" s="48"/>
      <c r="K175" s="49"/>
      <c r="L175" s="50"/>
      <c r="M175" s="50"/>
      <c r="N175" s="55">
        <f>+IFERROR(SECRETARIA[[#This Row],[Total Ejecutado]]/SECRETARIA[[#This Row],[Total]],0)</f>
        <v>0</v>
      </c>
      <c r="O175" s="56">
        <f>+SUM(SECRETARIA[[#This Row],[Recursos propios 2022]:[Cofinanciación Nación
 2022]])</f>
        <v>0</v>
      </c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1"/>
      <c r="AD175" s="53"/>
      <c r="AE175" s="53"/>
      <c r="AF175" s="54"/>
    </row>
    <row r="176" spans="1:32" x14ac:dyDescent="0.25">
      <c r="A176" s="46"/>
      <c r="B176" s="57" t="str">
        <f>IFERROR(VLOOKUP(SECRETARIA[[#This Row],[No. IP]],IP[],3,TRUE),"")</f>
        <v/>
      </c>
      <c r="C176" s="58" t="str">
        <f>IFERROR(VLOOKUP(SECRETARIA[[#This Row],[No. IP]],IP[],4,TRUE),"")</f>
        <v/>
      </c>
      <c r="D176" s="58" t="str">
        <f>IFERROR(VLOOKUP(SECRETARIA[[#This Row],[No. IP]],IP[],6,TRUE),"")</f>
        <v/>
      </c>
      <c r="E176" s="58" t="str">
        <f>IFERROR(VLOOKUP(SECRETARIA[[#This Row],[No. IP]],IP[],7,TRUE),"")</f>
        <v/>
      </c>
      <c r="F176" s="58" t="str">
        <f>IFERROR(VLOOKUP(SECRETARIA[[#This Row],[No. IP]],IP[],2,TRUE),"")</f>
        <v/>
      </c>
      <c r="G176" s="59" t="str">
        <f>IFERROR(VLOOKUP(SECRETARIA[[#This Row],[No. IP]],IP[],10,TRUE),"")</f>
        <v/>
      </c>
      <c r="H176" s="46"/>
      <c r="I176" s="47"/>
      <c r="J176" s="48"/>
      <c r="K176" s="49"/>
      <c r="L176" s="50"/>
      <c r="M176" s="50"/>
      <c r="N176" s="55">
        <f>+IFERROR(SECRETARIA[[#This Row],[Total Ejecutado]]/SECRETARIA[[#This Row],[Total]],0)</f>
        <v>0</v>
      </c>
      <c r="O176" s="56">
        <f>+SUM(SECRETARIA[[#This Row],[Recursos propios 2022]:[Cofinanciación Nación
 2022]])</f>
        <v>0</v>
      </c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1"/>
      <c r="AD176" s="53"/>
      <c r="AE176" s="53"/>
      <c r="AF176" s="54"/>
    </row>
    <row r="177" spans="1:32" x14ac:dyDescent="0.25">
      <c r="A177" s="46"/>
      <c r="B177" s="57" t="str">
        <f>IFERROR(VLOOKUP(SECRETARIA[[#This Row],[No. IP]],IP[],3,TRUE),"")</f>
        <v/>
      </c>
      <c r="C177" s="58" t="str">
        <f>IFERROR(VLOOKUP(SECRETARIA[[#This Row],[No. IP]],IP[],4,TRUE),"")</f>
        <v/>
      </c>
      <c r="D177" s="58" t="str">
        <f>IFERROR(VLOOKUP(SECRETARIA[[#This Row],[No. IP]],IP[],6,TRUE),"")</f>
        <v/>
      </c>
      <c r="E177" s="58" t="str">
        <f>IFERROR(VLOOKUP(SECRETARIA[[#This Row],[No. IP]],IP[],7,TRUE),"")</f>
        <v/>
      </c>
      <c r="F177" s="58" t="str">
        <f>IFERROR(VLOOKUP(SECRETARIA[[#This Row],[No. IP]],IP[],2,TRUE),"")</f>
        <v/>
      </c>
      <c r="G177" s="59" t="str">
        <f>IFERROR(VLOOKUP(SECRETARIA[[#This Row],[No. IP]],IP[],10,TRUE),"")</f>
        <v/>
      </c>
      <c r="H177" s="46"/>
      <c r="I177" s="47"/>
      <c r="J177" s="48"/>
      <c r="K177" s="49"/>
      <c r="L177" s="50"/>
      <c r="M177" s="50"/>
      <c r="N177" s="55">
        <f>+IFERROR(SECRETARIA[[#This Row],[Total Ejecutado]]/SECRETARIA[[#This Row],[Total]],0)</f>
        <v>0</v>
      </c>
      <c r="O177" s="56">
        <f>+SUM(SECRETARIA[[#This Row],[Recursos propios 2022]:[Cofinanciación Nación
 2022]])</f>
        <v>0</v>
      </c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1"/>
      <c r="AD177" s="53"/>
      <c r="AE177" s="53"/>
      <c r="AF177" s="54"/>
    </row>
    <row r="178" spans="1:32" x14ac:dyDescent="0.25">
      <c r="A178" s="46"/>
      <c r="B178" s="57" t="str">
        <f>IFERROR(VLOOKUP(SECRETARIA[[#This Row],[No. IP]],IP[],3,TRUE),"")</f>
        <v/>
      </c>
      <c r="C178" s="58" t="str">
        <f>IFERROR(VLOOKUP(SECRETARIA[[#This Row],[No. IP]],IP[],4,TRUE),"")</f>
        <v/>
      </c>
      <c r="D178" s="58" t="str">
        <f>IFERROR(VLOOKUP(SECRETARIA[[#This Row],[No. IP]],IP[],6,TRUE),"")</f>
        <v/>
      </c>
      <c r="E178" s="58" t="str">
        <f>IFERROR(VLOOKUP(SECRETARIA[[#This Row],[No. IP]],IP[],7,TRUE),"")</f>
        <v/>
      </c>
      <c r="F178" s="58" t="str">
        <f>IFERROR(VLOOKUP(SECRETARIA[[#This Row],[No. IP]],IP[],2,TRUE),"")</f>
        <v/>
      </c>
      <c r="G178" s="59" t="str">
        <f>IFERROR(VLOOKUP(SECRETARIA[[#This Row],[No. IP]],IP[],10,TRUE),"")</f>
        <v/>
      </c>
      <c r="H178" s="46"/>
      <c r="I178" s="47"/>
      <c r="J178" s="48"/>
      <c r="K178" s="49"/>
      <c r="L178" s="50"/>
      <c r="M178" s="50"/>
      <c r="N178" s="55">
        <f>+IFERROR(SECRETARIA[[#This Row],[Total Ejecutado]]/SECRETARIA[[#This Row],[Total]],0)</f>
        <v>0</v>
      </c>
      <c r="O178" s="56">
        <f>+SUM(SECRETARIA[[#This Row],[Recursos propios 2022]:[Cofinanciación Nación
 2022]])</f>
        <v>0</v>
      </c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1"/>
      <c r="AD178" s="53"/>
      <c r="AE178" s="53"/>
      <c r="AF178" s="54"/>
    </row>
    <row r="179" spans="1:32" x14ac:dyDescent="0.25">
      <c r="A179" s="46"/>
      <c r="B179" s="57" t="str">
        <f>IFERROR(VLOOKUP(SECRETARIA[[#This Row],[No. IP]],IP[],3,TRUE),"")</f>
        <v/>
      </c>
      <c r="C179" s="58" t="str">
        <f>IFERROR(VLOOKUP(SECRETARIA[[#This Row],[No. IP]],IP[],4,TRUE),"")</f>
        <v/>
      </c>
      <c r="D179" s="58" t="str">
        <f>IFERROR(VLOOKUP(SECRETARIA[[#This Row],[No. IP]],IP[],6,TRUE),"")</f>
        <v/>
      </c>
      <c r="E179" s="58" t="str">
        <f>IFERROR(VLOOKUP(SECRETARIA[[#This Row],[No. IP]],IP[],7,TRUE),"")</f>
        <v/>
      </c>
      <c r="F179" s="58" t="str">
        <f>IFERROR(VLOOKUP(SECRETARIA[[#This Row],[No. IP]],IP[],2,TRUE),"")</f>
        <v/>
      </c>
      <c r="G179" s="59" t="str">
        <f>IFERROR(VLOOKUP(SECRETARIA[[#This Row],[No. IP]],IP[],10,TRUE),"")</f>
        <v/>
      </c>
      <c r="H179" s="46"/>
      <c r="I179" s="47"/>
      <c r="J179" s="48"/>
      <c r="K179" s="49"/>
      <c r="L179" s="50"/>
      <c r="M179" s="50"/>
      <c r="N179" s="55">
        <f>+IFERROR(SECRETARIA[[#This Row],[Total Ejecutado]]/SECRETARIA[[#This Row],[Total]],0)</f>
        <v>0</v>
      </c>
      <c r="O179" s="56">
        <f>+SUM(SECRETARIA[[#This Row],[Recursos propios 2022]:[Cofinanciación Nación
 2022]])</f>
        <v>0</v>
      </c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1"/>
      <c r="AD179" s="53"/>
      <c r="AE179" s="53"/>
      <c r="AF179" s="54"/>
    </row>
    <row r="180" spans="1:32" x14ac:dyDescent="0.25">
      <c r="A180" s="46"/>
      <c r="B180" s="57" t="str">
        <f>IFERROR(VLOOKUP(SECRETARIA[[#This Row],[No. IP]],IP[],3,TRUE),"")</f>
        <v/>
      </c>
      <c r="C180" s="58" t="str">
        <f>IFERROR(VLOOKUP(SECRETARIA[[#This Row],[No. IP]],IP[],4,TRUE),"")</f>
        <v/>
      </c>
      <c r="D180" s="58" t="str">
        <f>IFERROR(VLOOKUP(SECRETARIA[[#This Row],[No. IP]],IP[],6,TRUE),"")</f>
        <v/>
      </c>
      <c r="E180" s="58" t="str">
        <f>IFERROR(VLOOKUP(SECRETARIA[[#This Row],[No. IP]],IP[],7,TRUE),"")</f>
        <v/>
      </c>
      <c r="F180" s="58" t="str">
        <f>IFERROR(VLOOKUP(SECRETARIA[[#This Row],[No. IP]],IP[],2,TRUE),"")</f>
        <v/>
      </c>
      <c r="G180" s="59" t="str">
        <f>IFERROR(VLOOKUP(SECRETARIA[[#This Row],[No. IP]],IP[],10,TRUE),"")</f>
        <v/>
      </c>
      <c r="H180" s="46"/>
      <c r="I180" s="47"/>
      <c r="J180" s="48"/>
      <c r="K180" s="49"/>
      <c r="L180" s="50"/>
      <c r="M180" s="50"/>
      <c r="N180" s="55">
        <f>+IFERROR(SECRETARIA[[#This Row],[Total Ejecutado]]/SECRETARIA[[#This Row],[Total]],0)</f>
        <v>0</v>
      </c>
      <c r="O180" s="56">
        <f>+SUM(SECRETARIA[[#This Row],[Recursos propios 2022]:[Cofinanciación Nación
 2022]])</f>
        <v>0</v>
      </c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1"/>
      <c r="AD180" s="53"/>
      <c r="AE180" s="53"/>
      <c r="AF180" s="54"/>
    </row>
    <row r="181" spans="1:32" x14ac:dyDescent="0.25">
      <c r="A181" s="46"/>
      <c r="B181" s="57" t="str">
        <f>IFERROR(VLOOKUP(SECRETARIA[[#This Row],[No. IP]],IP[],3,TRUE),"")</f>
        <v/>
      </c>
      <c r="C181" s="58" t="str">
        <f>IFERROR(VLOOKUP(SECRETARIA[[#This Row],[No. IP]],IP[],4,TRUE),"")</f>
        <v/>
      </c>
      <c r="D181" s="58" t="str">
        <f>IFERROR(VLOOKUP(SECRETARIA[[#This Row],[No. IP]],IP[],6,TRUE),"")</f>
        <v/>
      </c>
      <c r="E181" s="58" t="str">
        <f>IFERROR(VLOOKUP(SECRETARIA[[#This Row],[No. IP]],IP[],7,TRUE),"")</f>
        <v/>
      </c>
      <c r="F181" s="58" t="str">
        <f>IFERROR(VLOOKUP(SECRETARIA[[#This Row],[No. IP]],IP[],2,TRUE),"")</f>
        <v/>
      </c>
      <c r="G181" s="59" t="str">
        <f>IFERROR(VLOOKUP(SECRETARIA[[#This Row],[No. IP]],IP[],10,TRUE),"")</f>
        <v/>
      </c>
      <c r="H181" s="46"/>
      <c r="I181" s="47"/>
      <c r="J181" s="48"/>
      <c r="K181" s="49"/>
      <c r="L181" s="50"/>
      <c r="M181" s="50"/>
      <c r="N181" s="55">
        <f>+IFERROR(SECRETARIA[[#This Row],[Total Ejecutado]]/SECRETARIA[[#This Row],[Total]],0)</f>
        <v>0</v>
      </c>
      <c r="O181" s="56">
        <f>+SUM(SECRETARIA[[#This Row],[Recursos propios 2022]:[Cofinanciación Nación
 2022]])</f>
        <v>0</v>
      </c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1"/>
      <c r="AD181" s="53"/>
      <c r="AE181" s="53"/>
      <c r="AF181" s="54"/>
    </row>
    <row r="182" spans="1:32" x14ac:dyDescent="0.25">
      <c r="A182" s="46"/>
      <c r="B182" s="57" t="str">
        <f>IFERROR(VLOOKUP(SECRETARIA[[#This Row],[No. IP]],IP[],3,TRUE),"")</f>
        <v/>
      </c>
      <c r="C182" s="58" t="str">
        <f>IFERROR(VLOOKUP(SECRETARIA[[#This Row],[No. IP]],IP[],4,TRUE),"")</f>
        <v/>
      </c>
      <c r="D182" s="58" t="str">
        <f>IFERROR(VLOOKUP(SECRETARIA[[#This Row],[No. IP]],IP[],6,TRUE),"")</f>
        <v/>
      </c>
      <c r="E182" s="58" t="str">
        <f>IFERROR(VLOOKUP(SECRETARIA[[#This Row],[No. IP]],IP[],7,TRUE),"")</f>
        <v/>
      </c>
      <c r="F182" s="58" t="str">
        <f>IFERROR(VLOOKUP(SECRETARIA[[#This Row],[No. IP]],IP[],2,TRUE),"")</f>
        <v/>
      </c>
      <c r="G182" s="59" t="str">
        <f>IFERROR(VLOOKUP(SECRETARIA[[#This Row],[No. IP]],IP[],10,TRUE),"")</f>
        <v/>
      </c>
      <c r="H182" s="46"/>
      <c r="I182" s="47"/>
      <c r="J182" s="48"/>
      <c r="K182" s="49"/>
      <c r="L182" s="50"/>
      <c r="M182" s="50"/>
      <c r="N182" s="55">
        <f>+IFERROR(SECRETARIA[[#This Row],[Total Ejecutado]]/SECRETARIA[[#This Row],[Total]],0)</f>
        <v>0</v>
      </c>
      <c r="O182" s="56">
        <f>+SUM(SECRETARIA[[#This Row],[Recursos propios 2022]:[Cofinanciación Nación
 2022]])</f>
        <v>0</v>
      </c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1"/>
      <c r="AD182" s="53"/>
      <c r="AE182" s="53"/>
      <c r="AF182" s="54"/>
    </row>
    <row r="183" spans="1:32" x14ac:dyDescent="0.25">
      <c r="A183" s="46"/>
      <c r="B183" s="57" t="str">
        <f>IFERROR(VLOOKUP(SECRETARIA[[#This Row],[No. IP]],IP[],3,TRUE),"")</f>
        <v/>
      </c>
      <c r="C183" s="58" t="str">
        <f>IFERROR(VLOOKUP(SECRETARIA[[#This Row],[No. IP]],IP[],4,TRUE),"")</f>
        <v/>
      </c>
      <c r="D183" s="58" t="str">
        <f>IFERROR(VLOOKUP(SECRETARIA[[#This Row],[No. IP]],IP[],6,TRUE),"")</f>
        <v/>
      </c>
      <c r="E183" s="58" t="str">
        <f>IFERROR(VLOOKUP(SECRETARIA[[#This Row],[No. IP]],IP[],7,TRUE),"")</f>
        <v/>
      </c>
      <c r="F183" s="58" t="str">
        <f>IFERROR(VLOOKUP(SECRETARIA[[#This Row],[No. IP]],IP[],2,TRUE),"")</f>
        <v/>
      </c>
      <c r="G183" s="59" t="str">
        <f>IFERROR(VLOOKUP(SECRETARIA[[#This Row],[No. IP]],IP[],10,TRUE),"")</f>
        <v/>
      </c>
      <c r="H183" s="46"/>
      <c r="I183" s="47"/>
      <c r="J183" s="48"/>
      <c r="K183" s="49"/>
      <c r="L183" s="50"/>
      <c r="M183" s="50"/>
      <c r="N183" s="55">
        <f>+IFERROR(SECRETARIA[[#This Row],[Total Ejecutado]]/SECRETARIA[[#This Row],[Total]],0)</f>
        <v>0</v>
      </c>
      <c r="O183" s="56">
        <f>+SUM(SECRETARIA[[#This Row],[Recursos propios 2022]:[Cofinanciación Nación
 2022]])</f>
        <v>0</v>
      </c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1"/>
      <c r="AD183" s="53"/>
      <c r="AE183" s="53"/>
      <c r="AF183" s="54"/>
    </row>
    <row r="184" spans="1:32" x14ac:dyDescent="0.25">
      <c r="A184" s="46"/>
      <c r="B184" s="57" t="str">
        <f>IFERROR(VLOOKUP(SECRETARIA[[#This Row],[No. IP]],IP[],3,TRUE),"")</f>
        <v/>
      </c>
      <c r="C184" s="58" t="str">
        <f>IFERROR(VLOOKUP(SECRETARIA[[#This Row],[No. IP]],IP[],4,TRUE),"")</f>
        <v/>
      </c>
      <c r="D184" s="58" t="str">
        <f>IFERROR(VLOOKUP(SECRETARIA[[#This Row],[No. IP]],IP[],6,TRUE),"")</f>
        <v/>
      </c>
      <c r="E184" s="58" t="str">
        <f>IFERROR(VLOOKUP(SECRETARIA[[#This Row],[No. IP]],IP[],7,TRUE),"")</f>
        <v/>
      </c>
      <c r="F184" s="58" t="str">
        <f>IFERROR(VLOOKUP(SECRETARIA[[#This Row],[No. IP]],IP[],2,TRUE),"")</f>
        <v/>
      </c>
      <c r="G184" s="59" t="str">
        <f>IFERROR(VLOOKUP(SECRETARIA[[#This Row],[No. IP]],IP[],10,TRUE),"")</f>
        <v/>
      </c>
      <c r="H184" s="46"/>
      <c r="I184" s="47"/>
      <c r="J184" s="48"/>
      <c r="K184" s="49"/>
      <c r="L184" s="50"/>
      <c r="M184" s="50"/>
      <c r="N184" s="55">
        <f>+IFERROR(SECRETARIA[[#This Row],[Total Ejecutado]]/SECRETARIA[[#This Row],[Total]],0)</f>
        <v>0</v>
      </c>
      <c r="O184" s="56">
        <f>+SUM(SECRETARIA[[#This Row],[Recursos propios 2022]:[Cofinanciación Nación
 2022]])</f>
        <v>0</v>
      </c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1"/>
      <c r="AD184" s="53"/>
      <c r="AE184" s="53"/>
      <c r="AF184" s="54"/>
    </row>
    <row r="185" spans="1:32" x14ac:dyDescent="0.25">
      <c r="A185" s="46"/>
      <c r="B185" s="57" t="str">
        <f>IFERROR(VLOOKUP(SECRETARIA[[#This Row],[No. IP]],IP[],3,TRUE),"")</f>
        <v/>
      </c>
      <c r="C185" s="58" t="str">
        <f>IFERROR(VLOOKUP(SECRETARIA[[#This Row],[No. IP]],IP[],4,TRUE),"")</f>
        <v/>
      </c>
      <c r="D185" s="58" t="str">
        <f>IFERROR(VLOOKUP(SECRETARIA[[#This Row],[No. IP]],IP[],6,TRUE),"")</f>
        <v/>
      </c>
      <c r="E185" s="58" t="str">
        <f>IFERROR(VLOOKUP(SECRETARIA[[#This Row],[No. IP]],IP[],7,TRUE),"")</f>
        <v/>
      </c>
      <c r="F185" s="58" t="str">
        <f>IFERROR(VLOOKUP(SECRETARIA[[#This Row],[No. IP]],IP[],2,TRUE),"")</f>
        <v/>
      </c>
      <c r="G185" s="59" t="str">
        <f>IFERROR(VLOOKUP(SECRETARIA[[#This Row],[No. IP]],IP[],10,TRUE),"")</f>
        <v/>
      </c>
      <c r="H185" s="46"/>
      <c r="I185" s="47"/>
      <c r="J185" s="48"/>
      <c r="K185" s="49"/>
      <c r="L185" s="50"/>
      <c r="M185" s="50"/>
      <c r="N185" s="55">
        <f>+IFERROR(SECRETARIA[[#This Row],[Total Ejecutado]]/SECRETARIA[[#This Row],[Total]],0)</f>
        <v>0</v>
      </c>
      <c r="O185" s="56">
        <f>+SUM(SECRETARIA[[#This Row],[Recursos propios 2022]:[Cofinanciación Nación
 2022]])</f>
        <v>0</v>
      </c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1"/>
      <c r="AD185" s="53"/>
      <c r="AE185" s="53"/>
      <c r="AF185" s="54"/>
    </row>
    <row r="186" spans="1:32" x14ac:dyDescent="0.25">
      <c r="A186" s="46"/>
      <c r="B186" s="57" t="str">
        <f>IFERROR(VLOOKUP(SECRETARIA[[#This Row],[No. IP]],IP[],3,TRUE),"")</f>
        <v/>
      </c>
      <c r="C186" s="58" t="str">
        <f>IFERROR(VLOOKUP(SECRETARIA[[#This Row],[No. IP]],IP[],4,TRUE),"")</f>
        <v/>
      </c>
      <c r="D186" s="58" t="str">
        <f>IFERROR(VLOOKUP(SECRETARIA[[#This Row],[No. IP]],IP[],6,TRUE),"")</f>
        <v/>
      </c>
      <c r="E186" s="58" t="str">
        <f>IFERROR(VLOOKUP(SECRETARIA[[#This Row],[No. IP]],IP[],7,TRUE),"")</f>
        <v/>
      </c>
      <c r="F186" s="58" t="str">
        <f>IFERROR(VLOOKUP(SECRETARIA[[#This Row],[No. IP]],IP[],2,TRUE),"")</f>
        <v/>
      </c>
      <c r="G186" s="59" t="str">
        <f>IFERROR(VLOOKUP(SECRETARIA[[#This Row],[No. IP]],IP[],10,TRUE),"")</f>
        <v/>
      </c>
      <c r="H186" s="46"/>
      <c r="I186" s="47"/>
      <c r="J186" s="48"/>
      <c r="K186" s="49"/>
      <c r="L186" s="50"/>
      <c r="M186" s="50"/>
      <c r="N186" s="55">
        <f>+IFERROR(SECRETARIA[[#This Row],[Total Ejecutado]]/SECRETARIA[[#This Row],[Total]],0)</f>
        <v>0</v>
      </c>
      <c r="O186" s="56">
        <f>+SUM(SECRETARIA[[#This Row],[Recursos propios 2022]:[Cofinanciación Nación
 2022]])</f>
        <v>0</v>
      </c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1"/>
      <c r="AD186" s="53"/>
      <c r="AE186" s="53"/>
      <c r="AF186" s="54"/>
    </row>
    <row r="187" spans="1:32" x14ac:dyDescent="0.25">
      <c r="A187" s="46"/>
      <c r="B187" s="57" t="str">
        <f>IFERROR(VLOOKUP(SECRETARIA[[#This Row],[No. IP]],IP[],3,TRUE),"")</f>
        <v/>
      </c>
      <c r="C187" s="58" t="str">
        <f>IFERROR(VLOOKUP(SECRETARIA[[#This Row],[No. IP]],IP[],4,TRUE),"")</f>
        <v/>
      </c>
      <c r="D187" s="58" t="str">
        <f>IFERROR(VLOOKUP(SECRETARIA[[#This Row],[No. IP]],IP[],6,TRUE),"")</f>
        <v/>
      </c>
      <c r="E187" s="58" t="str">
        <f>IFERROR(VLOOKUP(SECRETARIA[[#This Row],[No. IP]],IP[],7,TRUE),"")</f>
        <v/>
      </c>
      <c r="F187" s="58" t="str">
        <f>IFERROR(VLOOKUP(SECRETARIA[[#This Row],[No. IP]],IP[],2,TRUE),"")</f>
        <v/>
      </c>
      <c r="G187" s="59" t="str">
        <f>IFERROR(VLOOKUP(SECRETARIA[[#This Row],[No. IP]],IP[],10,TRUE),"")</f>
        <v/>
      </c>
      <c r="H187" s="46"/>
      <c r="I187" s="47"/>
      <c r="J187" s="48"/>
      <c r="K187" s="49"/>
      <c r="L187" s="50"/>
      <c r="M187" s="50"/>
      <c r="N187" s="55">
        <f>+IFERROR(SECRETARIA[[#This Row],[Total Ejecutado]]/SECRETARIA[[#This Row],[Total]],0)</f>
        <v>0</v>
      </c>
      <c r="O187" s="56">
        <f>+SUM(SECRETARIA[[#This Row],[Recursos propios 2022]:[Cofinanciación Nación
 2022]])</f>
        <v>0</v>
      </c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1"/>
      <c r="AD187" s="53"/>
      <c r="AE187" s="53"/>
      <c r="AF187" s="54"/>
    </row>
    <row r="188" spans="1:32" x14ac:dyDescent="0.25">
      <c r="A188" s="46"/>
      <c r="B188" s="57" t="str">
        <f>IFERROR(VLOOKUP(SECRETARIA[[#This Row],[No. IP]],IP[],3,TRUE),"")</f>
        <v/>
      </c>
      <c r="C188" s="58" t="str">
        <f>IFERROR(VLOOKUP(SECRETARIA[[#This Row],[No. IP]],IP[],4,TRUE),"")</f>
        <v/>
      </c>
      <c r="D188" s="58" t="str">
        <f>IFERROR(VLOOKUP(SECRETARIA[[#This Row],[No. IP]],IP[],6,TRUE),"")</f>
        <v/>
      </c>
      <c r="E188" s="58" t="str">
        <f>IFERROR(VLOOKUP(SECRETARIA[[#This Row],[No. IP]],IP[],7,TRUE),"")</f>
        <v/>
      </c>
      <c r="F188" s="58" t="str">
        <f>IFERROR(VLOOKUP(SECRETARIA[[#This Row],[No. IP]],IP[],2,TRUE),"")</f>
        <v/>
      </c>
      <c r="G188" s="59" t="str">
        <f>IFERROR(VLOOKUP(SECRETARIA[[#This Row],[No. IP]],IP[],10,TRUE),"")</f>
        <v/>
      </c>
      <c r="H188" s="46"/>
      <c r="I188" s="47"/>
      <c r="J188" s="48"/>
      <c r="K188" s="49"/>
      <c r="L188" s="50"/>
      <c r="M188" s="50"/>
      <c r="N188" s="55">
        <f>+IFERROR(SECRETARIA[[#This Row],[Total Ejecutado]]/SECRETARIA[[#This Row],[Total]],0)</f>
        <v>0</v>
      </c>
      <c r="O188" s="56">
        <f>+SUM(SECRETARIA[[#This Row],[Recursos propios 2022]:[Cofinanciación Nación
 2022]])</f>
        <v>0</v>
      </c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1"/>
      <c r="AD188" s="53"/>
      <c r="AE188" s="53"/>
      <c r="AF188" s="54"/>
    </row>
    <row r="189" spans="1:32" x14ac:dyDescent="0.25">
      <c r="A189" s="46"/>
      <c r="B189" s="57" t="str">
        <f>IFERROR(VLOOKUP(SECRETARIA[[#This Row],[No. IP]],IP[],3,TRUE),"")</f>
        <v/>
      </c>
      <c r="C189" s="58" t="str">
        <f>IFERROR(VLOOKUP(SECRETARIA[[#This Row],[No. IP]],IP[],4,TRUE),"")</f>
        <v/>
      </c>
      <c r="D189" s="58" t="str">
        <f>IFERROR(VLOOKUP(SECRETARIA[[#This Row],[No. IP]],IP[],6,TRUE),"")</f>
        <v/>
      </c>
      <c r="E189" s="58" t="str">
        <f>IFERROR(VLOOKUP(SECRETARIA[[#This Row],[No. IP]],IP[],7,TRUE),"")</f>
        <v/>
      </c>
      <c r="F189" s="58" t="str">
        <f>IFERROR(VLOOKUP(SECRETARIA[[#This Row],[No. IP]],IP[],2,TRUE),"")</f>
        <v/>
      </c>
      <c r="G189" s="59" t="str">
        <f>IFERROR(VLOOKUP(SECRETARIA[[#This Row],[No. IP]],IP[],10,TRUE),"")</f>
        <v/>
      </c>
      <c r="H189" s="46"/>
      <c r="I189" s="47"/>
      <c r="J189" s="48"/>
      <c r="K189" s="49"/>
      <c r="L189" s="50"/>
      <c r="M189" s="50"/>
      <c r="N189" s="55">
        <f>+IFERROR(SECRETARIA[[#This Row],[Total Ejecutado]]/SECRETARIA[[#This Row],[Total]],0)</f>
        <v>0</v>
      </c>
      <c r="O189" s="56">
        <f>+SUM(SECRETARIA[[#This Row],[Recursos propios 2022]:[Cofinanciación Nación
 2022]])</f>
        <v>0</v>
      </c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1"/>
      <c r="AD189" s="53"/>
      <c r="AE189" s="53"/>
      <c r="AF189" s="54"/>
    </row>
    <row r="190" spans="1:32" x14ac:dyDescent="0.25">
      <c r="A190" s="46"/>
      <c r="B190" s="57" t="str">
        <f>IFERROR(VLOOKUP(SECRETARIA[[#This Row],[No. IP]],IP[],3,TRUE),"")</f>
        <v/>
      </c>
      <c r="C190" s="58" t="str">
        <f>IFERROR(VLOOKUP(SECRETARIA[[#This Row],[No. IP]],IP[],4,TRUE),"")</f>
        <v/>
      </c>
      <c r="D190" s="58" t="str">
        <f>IFERROR(VLOOKUP(SECRETARIA[[#This Row],[No. IP]],IP[],6,TRUE),"")</f>
        <v/>
      </c>
      <c r="E190" s="58" t="str">
        <f>IFERROR(VLOOKUP(SECRETARIA[[#This Row],[No. IP]],IP[],7,TRUE),"")</f>
        <v/>
      </c>
      <c r="F190" s="58" t="str">
        <f>IFERROR(VLOOKUP(SECRETARIA[[#This Row],[No. IP]],IP[],2,TRUE),"")</f>
        <v/>
      </c>
      <c r="G190" s="59" t="str">
        <f>IFERROR(VLOOKUP(SECRETARIA[[#This Row],[No. IP]],IP[],10,TRUE),"")</f>
        <v/>
      </c>
      <c r="H190" s="46"/>
      <c r="I190" s="47"/>
      <c r="J190" s="48"/>
      <c r="K190" s="49"/>
      <c r="L190" s="50"/>
      <c r="M190" s="50"/>
      <c r="N190" s="55">
        <f>+IFERROR(SECRETARIA[[#This Row],[Total Ejecutado]]/SECRETARIA[[#This Row],[Total]],0)</f>
        <v>0</v>
      </c>
      <c r="O190" s="56">
        <f>+SUM(SECRETARIA[[#This Row],[Recursos propios 2022]:[Cofinanciación Nación
 2022]])</f>
        <v>0</v>
      </c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1"/>
      <c r="AD190" s="53"/>
      <c r="AE190" s="53"/>
      <c r="AF190" s="54"/>
    </row>
    <row r="191" spans="1:32" x14ac:dyDescent="0.25">
      <c r="A191" s="46"/>
      <c r="B191" s="57" t="str">
        <f>IFERROR(VLOOKUP(SECRETARIA[[#This Row],[No. IP]],IP[],3,TRUE),"")</f>
        <v/>
      </c>
      <c r="C191" s="58" t="str">
        <f>IFERROR(VLOOKUP(SECRETARIA[[#This Row],[No. IP]],IP[],4,TRUE),"")</f>
        <v/>
      </c>
      <c r="D191" s="58" t="str">
        <f>IFERROR(VLOOKUP(SECRETARIA[[#This Row],[No. IP]],IP[],6,TRUE),"")</f>
        <v/>
      </c>
      <c r="E191" s="58" t="str">
        <f>IFERROR(VLOOKUP(SECRETARIA[[#This Row],[No. IP]],IP[],7,TRUE),"")</f>
        <v/>
      </c>
      <c r="F191" s="58" t="str">
        <f>IFERROR(VLOOKUP(SECRETARIA[[#This Row],[No. IP]],IP[],2,TRUE),"")</f>
        <v/>
      </c>
      <c r="G191" s="59" t="str">
        <f>IFERROR(VLOOKUP(SECRETARIA[[#This Row],[No. IP]],IP[],10,TRUE),"")</f>
        <v/>
      </c>
      <c r="H191" s="46"/>
      <c r="I191" s="47"/>
      <c r="J191" s="48"/>
      <c r="K191" s="49"/>
      <c r="L191" s="50"/>
      <c r="M191" s="50"/>
      <c r="N191" s="55">
        <f>+IFERROR(SECRETARIA[[#This Row],[Total Ejecutado]]/SECRETARIA[[#This Row],[Total]],0)</f>
        <v>0</v>
      </c>
      <c r="O191" s="56">
        <f>+SUM(SECRETARIA[[#This Row],[Recursos propios 2022]:[Cofinanciación Nación
 2022]])</f>
        <v>0</v>
      </c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1"/>
      <c r="AD191" s="53"/>
      <c r="AE191" s="53"/>
      <c r="AF191" s="54"/>
    </row>
    <row r="192" spans="1:32" x14ac:dyDescent="0.25">
      <c r="A192" s="46"/>
      <c r="B192" s="57" t="str">
        <f>IFERROR(VLOOKUP(SECRETARIA[[#This Row],[No. IP]],IP[],3,TRUE),"")</f>
        <v/>
      </c>
      <c r="C192" s="58" t="str">
        <f>IFERROR(VLOOKUP(SECRETARIA[[#This Row],[No. IP]],IP[],4,TRUE),"")</f>
        <v/>
      </c>
      <c r="D192" s="58" t="str">
        <f>IFERROR(VLOOKUP(SECRETARIA[[#This Row],[No. IP]],IP[],6,TRUE),"")</f>
        <v/>
      </c>
      <c r="E192" s="58" t="str">
        <f>IFERROR(VLOOKUP(SECRETARIA[[#This Row],[No. IP]],IP[],7,TRUE),"")</f>
        <v/>
      </c>
      <c r="F192" s="58" t="str">
        <f>IFERROR(VLOOKUP(SECRETARIA[[#This Row],[No. IP]],IP[],2,TRUE),"")</f>
        <v/>
      </c>
      <c r="G192" s="59" t="str">
        <f>IFERROR(VLOOKUP(SECRETARIA[[#This Row],[No. IP]],IP[],10,TRUE),"")</f>
        <v/>
      </c>
      <c r="H192" s="46"/>
      <c r="I192" s="47"/>
      <c r="J192" s="48"/>
      <c r="K192" s="49"/>
      <c r="L192" s="50"/>
      <c r="M192" s="50"/>
      <c r="N192" s="55">
        <f>+IFERROR(SECRETARIA[[#This Row],[Total Ejecutado]]/SECRETARIA[[#This Row],[Total]],0)</f>
        <v>0</v>
      </c>
      <c r="O192" s="56">
        <f>+SUM(SECRETARIA[[#This Row],[Recursos propios 2022]:[Cofinanciación Nación
 2022]])</f>
        <v>0</v>
      </c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1"/>
      <c r="AD192" s="53"/>
      <c r="AE192" s="53"/>
      <c r="AF192" s="54"/>
    </row>
    <row r="193" spans="1:32" x14ac:dyDescent="0.25">
      <c r="A193" s="46"/>
      <c r="B193" s="57" t="str">
        <f>IFERROR(VLOOKUP(SECRETARIA[[#This Row],[No. IP]],IP[],3,TRUE),"")</f>
        <v/>
      </c>
      <c r="C193" s="58" t="str">
        <f>IFERROR(VLOOKUP(SECRETARIA[[#This Row],[No. IP]],IP[],4,TRUE),"")</f>
        <v/>
      </c>
      <c r="D193" s="58" t="str">
        <f>IFERROR(VLOOKUP(SECRETARIA[[#This Row],[No. IP]],IP[],6,TRUE),"")</f>
        <v/>
      </c>
      <c r="E193" s="58" t="str">
        <f>IFERROR(VLOOKUP(SECRETARIA[[#This Row],[No. IP]],IP[],7,TRUE),"")</f>
        <v/>
      </c>
      <c r="F193" s="58" t="str">
        <f>IFERROR(VLOOKUP(SECRETARIA[[#This Row],[No. IP]],IP[],2,TRUE),"")</f>
        <v/>
      </c>
      <c r="G193" s="59" t="str">
        <f>IFERROR(VLOOKUP(SECRETARIA[[#This Row],[No. IP]],IP[],10,TRUE),"")</f>
        <v/>
      </c>
      <c r="H193" s="46"/>
      <c r="I193" s="47"/>
      <c r="J193" s="48"/>
      <c r="K193" s="49"/>
      <c r="L193" s="50"/>
      <c r="M193" s="50"/>
      <c r="N193" s="55">
        <f>+IFERROR(SECRETARIA[[#This Row],[Total Ejecutado]]/SECRETARIA[[#This Row],[Total]],0)</f>
        <v>0</v>
      </c>
      <c r="O193" s="56">
        <f>+SUM(SECRETARIA[[#This Row],[Recursos propios 2022]:[Cofinanciación Nación
 2022]])</f>
        <v>0</v>
      </c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1"/>
      <c r="AD193" s="53"/>
      <c r="AE193" s="53"/>
      <c r="AF193" s="54"/>
    </row>
    <row r="194" spans="1:32" x14ac:dyDescent="0.25">
      <c r="A194" s="46"/>
      <c r="B194" s="57" t="str">
        <f>IFERROR(VLOOKUP(SECRETARIA[[#This Row],[No. IP]],IP[],3,TRUE),"")</f>
        <v/>
      </c>
      <c r="C194" s="58" t="str">
        <f>IFERROR(VLOOKUP(SECRETARIA[[#This Row],[No. IP]],IP[],4,TRUE),"")</f>
        <v/>
      </c>
      <c r="D194" s="58" t="str">
        <f>IFERROR(VLOOKUP(SECRETARIA[[#This Row],[No. IP]],IP[],6,TRUE),"")</f>
        <v/>
      </c>
      <c r="E194" s="58" t="str">
        <f>IFERROR(VLOOKUP(SECRETARIA[[#This Row],[No. IP]],IP[],7,TRUE),"")</f>
        <v/>
      </c>
      <c r="F194" s="58" t="str">
        <f>IFERROR(VLOOKUP(SECRETARIA[[#This Row],[No. IP]],IP[],2,TRUE),"")</f>
        <v/>
      </c>
      <c r="G194" s="59" t="str">
        <f>IFERROR(VLOOKUP(SECRETARIA[[#This Row],[No. IP]],IP[],10,TRUE),"")</f>
        <v/>
      </c>
      <c r="H194" s="46"/>
      <c r="I194" s="47"/>
      <c r="J194" s="48"/>
      <c r="K194" s="49"/>
      <c r="L194" s="50"/>
      <c r="M194" s="50"/>
      <c r="N194" s="55">
        <f>+IFERROR(SECRETARIA[[#This Row],[Total Ejecutado]]/SECRETARIA[[#This Row],[Total]],0)</f>
        <v>0</v>
      </c>
      <c r="O194" s="56">
        <f>+SUM(SECRETARIA[[#This Row],[Recursos propios 2022]:[Cofinanciación Nación
 2022]])</f>
        <v>0</v>
      </c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1"/>
      <c r="AD194" s="53"/>
      <c r="AE194" s="53"/>
      <c r="AF194" s="54"/>
    </row>
    <row r="195" spans="1:32" x14ac:dyDescent="0.25">
      <c r="A195" s="46"/>
      <c r="B195" s="57" t="str">
        <f>IFERROR(VLOOKUP(SECRETARIA[[#This Row],[No. IP]],IP[],3,TRUE),"")</f>
        <v/>
      </c>
      <c r="C195" s="58" t="str">
        <f>IFERROR(VLOOKUP(SECRETARIA[[#This Row],[No. IP]],IP[],4,TRUE),"")</f>
        <v/>
      </c>
      <c r="D195" s="58" t="str">
        <f>IFERROR(VLOOKUP(SECRETARIA[[#This Row],[No. IP]],IP[],6,TRUE),"")</f>
        <v/>
      </c>
      <c r="E195" s="58" t="str">
        <f>IFERROR(VLOOKUP(SECRETARIA[[#This Row],[No. IP]],IP[],7,TRUE),"")</f>
        <v/>
      </c>
      <c r="F195" s="58" t="str">
        <f>IFERROR(VLOOKUP(SECRETARIA[[#This Row],[No. IP]],IP[],2,TRUE),"")</f>
        <v/>
      </c>
      <c r="G195" s="59" t="str">
        <f>IFERROR(VLOOKUP(SECRETARIA[[#This Row],[No. IP]],IP[],10,TRUE),"")</f>
        <v/>
      </c>
      <c r="H195" s="46"/>
      <c r="I195" s="47"/>
      <c r="J195" s="48"/>
      <c r="K195" s="49"/>
      <c r="L195" s="50"/>
      <c r="M195" s="50"/>
      <c r="N195" s="55">
        <f>+IFERROR(SECRETARIA[[#This Row],[Total Ejecutado]]/SECRETARIA[[#This Row],[Total]],0)</f>
        <v>0</v>
      </c>
      <c r="O195" s="56">
        <f>+SUM(SECRETARIA[[#This Row],[Recursos propios 2022]:[Cofinanciación Nación
 2022]])</f>
        <v>0</v>
      </c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1"/>
      <c r="AD195" s="53"/>
      <c r="AE195" s="53"/>
      <c r="AF195" s="54"/>
    </row>
    <row r="196" spans="1:32" x14ac:dyDescent="0.25">
      <c r="A196" s="46"/>
      <c r="B196" s="57" t="str">
        <f>IFERROR(VLOOKUP(SECRETARIA[[#This Row],[No. IP]],IP[],3,TRUE),"")</f>
        <v/>
      </c>
      <c r="C196" s="58" t="str">
        <f>IFERROR(VLOOKUP(SECRETARIA[[#This Row],[No. IP]],IP[],4,TRUE),"")</f>
        <v/>
      </c>
      <c r="D196" s="58" t="str">
        <f>IFERROR(VLOOKUP(SECRETARIA[[#This Row],[No. IP]],IP[],6,TRUE),"")</f>
        <v/>
      </c>
      <c r="E196" s="58" t="str">
        <f>IFERROR(VLOOKUP(SECRETARIA[[#This Row],[No. IP]],IP[],7,TRUE),"")</f>
        <v/>
      </c>
      <c r="F196" s="58" t="str">
        <f>IFERROR(VLOOKUP(SECRETARIA[[#This Row],[No. IP]],IP[],2,TRUE),"")</f>
        <v/>
      </c>
      <c r="G196" s="59" t="str">
        <f>IFERROR(VLOOKUP(SECRETARIA[[#This Row],[No. IP]],IP[],10,TRUE),"")</f>
        <v/>
      </c>
      <c r="H196" s="46"/>
      <c r="I196" s="47"/>
      <c r="J196" s="48"/>
      <c r="K196" s="49"/>
      <c r="L196" s="50"/>
      <c r="M196" s="50"/>
      <c r="N196" s="55">
        <f>+IFERROR(SECRETARIA[[#This Row],[Total Ejecutado]]/SECRETARIA[[#This Row],[Total]],0)</f>
        <v>0</v>
      </c>
      <c r="O196" s="56">
        <f>+SUM(SECRETARIA[[#This Row],[Recursos propios 2022]:[Cofinanciación Nación
 2022]])</f>
        <v>0</v>
      </c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1"/>
      <c r="AD196" s="53"/>
      <c r="AE196" s="53"/>
      <c r="AF196" s="54"/>
    </row>
    <row r="197" spans="1:32" x14ac:dyDescent="0.25">
      <c r="A197" s="46"/>
      <c r="B197" s="57" t="str">
        <f>IFERROR(VLOOKUP(SECRETARIA[[#This Row],[No. IP]],IP[],3,TRUE),"")</f>
        <v/>
      </c>
      <c r="C197" s="58" t="str">
        <f>IFERROR(VLOOKUP(SECRETARIA[[#This Row],[No. IP]],IP[],4,TRUE),"")</f>
        <v/>
      </c>
      <c r="D197" s="58" t="str">
        <f>IFERROR(VLOOKUP(SECRETARIA[[#This Row],[No. IP]],IP[],6,TRUE),"")</f>
        <v/>
      </c>
      <c r="E197" s="58" t="str">
        <f>IFERROR(VLOOKUP(SECRETARIA[[#This Row],[No. IP]],IP[],7,TRUE),"")</f>
        <v/>
      </c>
      <c r="F197" s="58" t="str">
        <f>IFERROR(VLOOKUP(SECRETARIA[[#This Row],[No. IP]],IP[],2,TRUE),"")</f>
        <v/>
      </c>
      <c r="G197" s="59" t="str">
        <f>IFERROR(VLOOKUP(SECRETARIA[[#This Row],[No. IP]],IP[],10,TRUE),"")</f>
        <v/>
      </c>
      <c r="H197" s="46"/>
      <c r="I197" s="47"/>
      <c r="J197" s="48"/>
      <c r="K197" s="49"/>
      <c r="L197" s="50"/>
      <c r="M197" s="50"/>
      <c r="N197" s="55">
        <f>+IFERROR(SECRETARIA[[#This Row],[Total Ejecutado]]/SECRETARIA[[#This Row],[Total]],0)</f>
        <v>0</v>
      </c>
      <c r="O197" s="56">
        <f>+SUM(SECRETARIA[[#This Row],[Recursos propios 2022]:[Cofinanciación Nación
 2022]])</f>
        <v>0</v>
      </c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1"/>
      <c r="AD197" s="53"/>
      <c r="AE197" s="53"/>
      <c r="AF197" s="54"/>
    </row>
    <row r="198" spans="1:32" x14ac:dyDescent="0.25">
      <c r="A198" s="46"/>
      <c r="B198" s="57" t="str">
        <f>IFERROR(VLOOKUP(SECRETARIA[[#This Row],[No. IP]],IP[],3,TRUE),"")</f>
        <v/>
      </c>
      <c r="C198" s="58" t="str">
        <f>IFERROR(VLOOKUP(SECRETARIA[[#This Row],[No. IP]],IP[],4,TRUE),"")</f>
        <v/>
      </c>
      <c r="D198" s="58" t="str">
        <f>IFERROR(VLOOKUP(SECRETARIA[[#This Row],[No. IP]],IP[],6,TRUE),"")</f>
        <v/>
      </c>
      <c r="E198" s="58" t="str">
        <f>IFERROR(VLOOKUP(SECRETARIA[[#This Row],[No. IP]],IP[],7,TRUE),"")</f>
        <v/>
      </c>
      <c r="F198" s="58" t="str">
        <f>IFERROR(VLOOKUP(SECRETARIA[[#This Row],[No. IP]],IP[],2,TRUE),"")</f>
        <v/>
      </c>
      <c r="G198" s="59" t="str">
        <f>IFERROR(VLOOKUP(SECRETARIA[[#This Row],[No. IP]],IP[],10,TRUE),"")</f>
        <v/>
      </c>
      <c r="H198" s="46"/>
      <c r="I198" s="47"/>
      <c r="J198" s="48"/>
      <c r="K198" s="49"/>
      <c r="L198" s="50"/>
      <c r="M198" s="50"/>
      <c r="N198" s="55">
        <f>+IFERROR(SECRETARIA[[#This Row],[Total Ejecutado]]/SECRETARIA[[#This Row],[Total]],0)</f>
        <v>0</v>
      </c>
      <c r="O198" s="56">
        <f>+SUM(SECRETARIA[[#This Row],[Recursos propios 2022]:[Cofinanciación Nación
 2022]])</f>
        <v>0</v>
      </c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1"/>
      <c r="AD198" s="53"/>
      <c r="AE198" s="53"/>
      <c r="AF198" s="54"/>
    </row>
    <row r="199" spans="1:32" x14ac:dyDescent="0.25">
      <c r="A199" s="46"/>
      <c r="B199" s="57" t="str">
        <f>IFERROR(VLOOKUP(SECRETARIA[[#This Row],[No. IP]],IP[],3,TRUE),"")</f>
        <v/>
      </c>
      <c r="C199" s="58" t="str">
        <f>IFERROR(VLOOKUP(SECRETARIA[[#This Row],[No. IP]],IP[],4,TRUE),"")</f>
        <v/>
      </c>
      <c r="D199" s="58" t="str">
        <f>IFERROR(VLOOKUP(SECRETARIA[[#This Row],[No. IP]],IP[],6,TRUE),"")</f>
        <v/>
      </c>
      <c r="E199" s="58" t="str">
        <f>IFERROR(VLOOKUP(SECRETARIA[[#This Row],[No. IP]],IP[],7,TRUE),"")</f>
        <v/>
      </c>
      <c r="F199" s="58" t="str">
        <f>IFERROR(VLOOKUP(SECRETARIA[[#This Row],[No. IP]],IP[],2,TRUE),"")</f>
        <v/>
      </c>
      <c r="G199" s="59" t="str">
        <f>IFERROR(VLOOKUP(SECRETARIA[[#This Row],[No. IP]],IP[],10,TRUE),"")</f>
        <v/>
      </c>
      <c r="H199" s="46"/>
      <c r="I199" s="47"/>
      <c r="J199" s="48"/>
      <c r="K199" s="49"/>
      <c r="L199" s="50"/>
      <c r="M199" s="50"/>
      <c r="N199" s="55">
        <f>+IFERROR(SECRETARIA[[#This Row],[Total Ejecutado]]/SECRETARIA[[#This Row],[Total]],0)</f>
        <v>0</v>
      </c>
      <c r="O199" s="56">
        <f>+SUM(SECRETARIA[[#This Row],[Recursos propios 2022]:[Cofinanciación Nación
 2022]])</f>
        <v>0</v>
      </c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1"/>
      <c r="AD199" s="53"/>
      <c r="AE199" s="53"/>
      <c r="AF199" s="54"/>
    </row>
    <row r="200" spans="1:32" x14ac:dyDescent="0.25">
      <c r="A200" s="46"/>
      <c r="B200" s="57" t="str">
        <f>IFERROR(VLOOKUP(SECRETARIA[[#This Row],[No. IP]],IP[],3,TRUE),"")</f>
        <v/>
      </c>
      <c r="C200" s="58" t="str">
        <f>IFERROR(VLOOKUP(SECRETARIA[[#This Row],[No. IP]],IP[],4,TRUE),"")</f>
        <v/>
      </c>
      <c r="D200" s="58" t="str">
        <f>IFERROR(VLOOKUP(SECRETARIA[[#This Row],[No. IP]],IP[],6,TRUE),"")</f>
        <v/>
      </c>
      <c r="E200" s="58" t="str">
        <f>IFERROR(VLOOKUP(SECRETARIA[[#This Row],[No. IP]],IP[],7,TRUE),"")</f>
        <v/>
      </c>
      <c r="F200" s="58" t="str">
        <f>IFERROR(VLOOKUP(SECRETARIA[[#This Row],[No. IP]],IP[],2,TRUE),"")</f>
        <v/>
      </c>
      <c r="G200" s="59" t="str">
        <f>IFERROR(VLOOKUP(SECRETARIA[[#This Row],[No. IP]],IP[],10,TRUE),"")</f>
        <v/>
      </c>
      <c r="H200" s="46"/>
      <c r="I200" s="47"/>
      <c r="J200" s="48"/>
      <c r="K200" s="49"/>
      <c r="L200" s="50"/>
      <c r="M200" s="50"/>
      <c r="N200" s="55">
        <f>+IFERROR(SECRETARIA[[#This Row],[Total Ejecutado]]/SECRETARIA[[#This Row],[Total]],0)</f>
        <v>0</v>
      </c>
      <c r="O200" s="56">
        <f>+SUM(SECRETARIA[[#This Row],[Recursos propios 2022]:[Cofinanciación Nación
 2022]])</f>
        <v>0</v>
      </c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1"/>
      <c r="AD200" s="53"/>
      <c r="AE200" s="53"/>
      <c r="AF200" s="54"/>
    </row>
    <row r="201" spans="1:32" x14ac:dyDescent="0.25">
      <c r="A201" s="46"/>
      <c r="B201" s="57" t="str">
        <f>IFERROR(VLOOKUP(SECRETARIA[[#This Row],[No. IP]],IP[],3,TRUE),"")</f>
        <v/>
      </c>
      <c r="C201" s="58" t="str">
        <f>IFERROR(VLOOKUP(SECRETARIA[[#This Row],[No. IP]],IP[],4,TRUE),"")</f>
        <v/>
      </c>
      <c r="D201" s="58" t="str">
        <f>IFERROR(VLOOKUP(SECRETARIA[[#This Row],[No. IP]],IP[],6,TRUE),"")</f>
        <v/>
      </c>
      <c r="E201" s="58" t="str">
        <f>IFERROR(VLOOKUP(SECRETARIA[[#This Row],[No. IP]],IP[],7,TRUE),"")</f>
        <v/>
      </c>
      <c r="F201" s="58" t="str">
        <f>IFERROR(VLOOKUP(SECRETARIA[[#This Row],[No. IP]],IP[],2,TRUE),"")</f>
        <v/>
      </c>
      <c r="G201" s="59" t="str">
        <f>IFERROR(VLOOKUP(SECRETARIA[[#This Row],[No. IP]],IP[],10,TRUE),"")</f>
        <v/>
      </c>
      <c r="H201" s="46"/>
      <c r="I201" s="47"/>
      <c r="J201" s="48"/>
      <c r="K201" s="49"/>
      <c r="L201" s="50"/>
      <c r="M201" s="50"/>
      <c r="N201" s="55">
        <f>+IFERROR(SECRETARIA[[#This Row],[Total Ejecutado]]/SECRETARIA[[#This Row],[Total]],0)</f>
        <v>0</v>
      </c>
      <c r="O201" s="56">
        <f>+SUM(SECRETARIA[[#This Row],[Recursos propios 2022]:[Cofinanciación Nación
 2022]])</f>
        <v>0</v>
      </c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1"/>
      <c r="AD201" s="53"/>
      <c r="AE201" s="53"/>
      <c r="AF201" s="54"/>
    </row>
    <row r="202" spans="1:32" x14ac:dyDescent="0.25">
      <c r="A202" s="46"/>
      <c r="B202" s="57" t="str">
        <f>IFERROR(VLOOKUP(SECRETARIA[[#This Row],[No. IP]],IP[],3,TRUE),"")</f>
        <v/>
      </c>
      <c r="C202" s="58" t="str">
        <f>IFERROR(VLOOKUP(SECRETARIA[[#This Row],[No. IP]],IP[],4,TRUE),"")</f>
        <v/>
      </c>
      <c r="D202" s="58" t="str">
        <f>IFERROR(VLOOKUP(SECRETARIA[[#This Row],[No. IP]],IP[],6,TRUE),"")</f>
        <v/>
      </c>
      <c r="E202" s="58" t="str">
        <f>IFERROR(VLOOKUP(SECRETARIA[[#This Row],[No. IP]],IP[],7,TRUE),"")</f>
        <v/>
      </c>
      <c r="F202" s="58" t="str">
        <f>IFERROR(VLOOKUP(SECRETARIA[[#This Row],[No. IP]],IP[],2,TRUE),"")</f>
        <v/>
      </c>
      <c r="G202" s="59" t="str">
        <f>IFERROR(VLOOKUP(SECRETARIA[[#This Row],[No. IP]],IP[],10,TRUE),"")</f>
        <v/>
      </c>
      <c r="H202" s="46"/>
      <c r="I202" s="47"/>
      <c r="J202" s="48"/>
      <c r="K202" s="49"/>
      <c r="L202" s="50"/>
      <c r="M202" s="50"/>
      <c r="N202" s="55">
        <f>+IFERROR(SECRETARIA[[#This Row],[Total Ejecutado]]/SECRETARIA[[#This Row],[Total]],0)</f>
        <v>0</v>
      </c>
      <c r="O202" s="56">
        <f>+SUM(SECRETARIA[[#This Row],[Recursos propios 2022]:[Cofinanciación Nación
 2022]])</f>
        <v>0</v>
      </c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1"/>
      <c r="AD202" s="53"/>
      <c r="AE202" s="53"/>
      <c r="AF202" s="54"/>
    </row>
    <row r="203" spans="1:32" x14ac:dyDescent="0.25">
      <c r="A203" s="46"/>
      <c r="B203" s="57" t="str">
        <f>IFERROR(VLOOKUP(SECRETARIA[[#This Row],[No. IP]],IP[],3,TRUE),"")</f>
        <v/>
      </c>
      <c r="C203" s="58" t="str">
        <f>IFERROR(VLOOKUP(SECRETARIA[[#This Row],[No. IP]],IP[],4,TRUE),"")</f>
        <v/>
      </c>
      <c r="D203" s="58" t="str">
        <f>IFERROR(VLOOKUP(SECRETARIA[[#This Row],[No. IP]],IP[],6,TRUE),"")</f>
        <v/>
      </c>
      <c r="E203" s="58" t="str">
        <f>IFERROR(VLOOKUP(SECRETARIA[[#This Row],[No. IP]],IP[],7,TRUE),"")</f>
        <v/>
      </c>
      <c r="F203" s="58" t="str">
        <f>IFERROR(VLOOKUP(SECRETARIA[[#This Row],[No. IP]],IP[],2,TRUE),"")</f>
        <v/>
      </c>
      <c r="G203" s="59" t="str">
        <f>IFERROR(VLOOKUP(SECRETARIA[[#This Row],[No. IP]],IP[],10,TRUE),"")</f>
        <v/>
      </c>
      <c r="H203" s="46"/>
      <c r="I203" s="47"/>
      <c r="J203" s="48"/>
      <c r="K203" s="49"/>
      <c r="L203" s="50"/>
      <c r="M203" s="50"/>
      <c r="N203" s="55">
        <f>+IFERROR(SECRETARIA[[#This Row],[Total Ejecutado]]/SECRETARIA[[#This Row],[Total]],0)</f>
        <v>0</v>
      </c>
      <c r="O203" s="56">
        <f>+SUM(SECRETARIA[[#This Row],[Recursos propios 2022]:[Cofinanciación Nación
 2022]])</f>
        <v>0</v>
      </c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1"/>
      <c r="AD203" s="53"/>
      <c r="AE203" s="53"/>
      <c r="AF203" s="54"/>
    </row>
    <row r="204" spans="1:32" x14ac:dyDescent="0.25">
      <c r="A204" s="46"/>
      <c r="B204" s="57" t="str">
        <f>IFERROR(VLOOKUP(SECRETARIA[[#This Row],[No. IP]],IP[],3,TRUE),"")</f>
        <v/>
      </c>
      <c r="C204" s="58" t="str">
        <f>IFERROR(VLOOKUP(SECRETARIA[[#This Row],[No. IP]],IP[],4,TRUE),"")</f>
        <v/>
      </c>
      <c r="D204" s="58" t="str">
        <f>IFERROR(VLOOKUP(SECRETARIA[[#This Row],[No. IP]],IP[],6,TRUE),"")</f>
        <v/>
      </c>
      <c r="E204" s="58" t="str">
        <f>IFERROR(VLOOKUP(SECRETARIA[[#This Row],[No. IP]],IP[],7,TRUE),"")</f>
        <v/>
      </c>
      <c r="F204" s="58" t="str">
        <f>IFERROR(VLOOKUP(SECRETARIA[[#This Row],[No. IP]],IP[],2,TRUE),"")</f>
        <v/>
      </c>
      <c r="G204" s="59" t="str">
        <f>IFERROR(VLOOKUP(SECRETARIA[[#This Row],[No. IP]],IP[],10,TRUE),"")</f>
        <v/>
      </c>
      <c r="H204" s="46"/>
      <c r="I204" s="47"/>
      <c r="J204" s="48"/>
      <c r="K204" s="49"/>
      <c r="L204" s="50"/>
      <c r="M204" s="50"/>
      <c r="N204" s="55">
        <f>+IFERROR(SECRETARIA[[#This Row],[Total Ejecutado]]/SECRETARIA[[#This Row],[Total]],0)</f>
        <v>0</v>
      </c>
      <c r="O204" s="56">
        <f>+SUM(SECRETARIA[[#This Row],[Recursos propios 2022]:[Cofinanciación Nación
 2022]])</f>
        <v>0</v>
      </c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1"/>
      <c r="AD204" s="53"/>
      <c r="AE204" s="53"/>
      <c r="AF204" s="54"/>
    </row>
    <row r="205" spans="1:32" x14ac:dyDescent="0.25">
      <c r="A205" s="46"/>
      <c r="B205" s="57" t="str">
        <f>IFERROR(VLOOKUP(SECRETARIA[[#This Row],[No. IP]],IP[],3,TRUE),"")</f>
        <v/>
      </c>
      <c r="C205" s="58" t="str">
        <f>IFERROR(VLOOKUP(SECRETARIA[[#This Row],[No. IP]],IP[],4,TRUE),"")</f>
        <v/>
      </c>
      <c r="D205" s="58" t="str">
        <f>IFERROR(VLOOKUP(SECRETARIA[[#This Row],[No. IP]],IP[],6,TRUE),"")</f>
        <v/>
      </c>
      <c r="E205" s="58" t="str">
        <f>IFERROR(VLOOKUP(SECRETARIA[[#This Row],[No. IP]],IP[],7,TRUE),"")</f>
        <v/>
      </c>
      <c r="F205" s="58" t="str">
        <f>IFERROR(VLOOKUP(SECRETARIA[[#This Row],[No. IP]],IP[],2,TRUE),"")</f>
        <v/>
      </c>
      <c r="G205" s="59" t="str">
        <f>IFERROR(VLOOKUP(SECRETARIA[[#This Row],[No. IP]],IP[],10,TRUE),"")</f>
        <v/>
      </c>
      <c r="H205" s="46"/>
      <c r="I205" s="47"/>
      <c r="J205" s="48"/>
      <c r="K205" s="49"/>
      <c r="L205" s="50"/>
      <c r="M205" s="50"/>
      <c r="N205" s="55">
        <f>+IFERROR(SECRETARIA[[#This Row],[Total Ejecutado]]/SECRETARIA[[#This Row],[Total]],0)</f>
        <v>0</v>
      </c>
      <c r="O205" s="56">
        <f>+SUM(SECRETARIA[[#This Row],[Recursos propios 2022]:[Cofinanciación Nación
 2022]])</f>
        <v>0</v>
      </c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1"/>
      <c r="AD205" s="53"/>
      <c r="AE205" s="53"/>
      <c r="AF205" s="54"/>
    </row>
    <row r="206" spans="1:32" x14ac:dyDescent="0.25">
      <c r="A206" s="46"/>
      <c r="B206" s="57" t="str">
        <f>IFERROR(VLOOKUP(SECRETARIA[[#This Row],[No. IP]],IP[],3,TRUE),"")</f>
        <v/>
      </c>
      <c r="C206" s="58" t="str">
        <f>IFERROR(VLOOKUP(SECRETARIA[[#This Row],[No. IP]],IP[],4,TRUE),"")</f>
        <v/>
      </c>
      <c r="D206" s="58" t="str">
        <f>IFERROR(VLOOKUP(SECRETARIA[[#This Row],[No. IP]],IP[],6,TRUE),"")</f>
        <v/>
      </c>
      <c r="E206" s="58" t="str">
        <f>IFERROR(VLOOKUP(SECRETARIA[[#This Row],[No. IP]],IP[],7,TRUE),"")</f>
        <v/>
      </c>
      <c r="F206" s="58" t="str">
        <f>IFERROR(VLOOKUP(SECRETARIA[[#This Row],[No. IP]],IP[],2,TRUE),"")</f>
        <v/>
      </c>
      <c r="G206" s="59" t="str">
        <f>IFERROR(VLOOKUP(SECRETARIA[[#This Row],[No. IP]],IP[],10,TRUE),"")</f>
        <v/>
      </c>
      <c r="H206" s="46"/>
      <c r="I206" s="47"/>
      <c r="J206" s="48"/>
      <c r="K206" s="49"/>
      <c r="L206" s="50"/>
      <c r="M206" s="50"/>
      <c r="N206" s="55">
        <f>+IFERROR(SECRETARIA[[#This Row],[Total Ejecutado]]/SECRETARIA[[#This Row],[Total]],0)</f>
        <v>0</v>
      </c>
      <c r="O206" s="56">
        <f>+SUM(SECRETARIA[[#This Row],[Recursos propios 2022]:[Cofinanciación Nación
 2022]])</f>
        <v>0</v>
      </c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1"/>
      <c r="AD206" s="53"/>
      <c r="AE206" s="53"/>
      <c r="AF206" s="54"/>
    </row>
    <row r="207" spans="1:32" x14ac:dyDescent="0.25">
      <c r="A207" s="46"/>
      <c r="B207" s="57" t="str">
        <f>IFERROR(VLOOKUP(SECRETARIA[[#This Row],[No. IP]],IP[],3,TRUE),"")</f>
        <v/>
      </c>
      <c r="C207" s="58" t="str">
        <f>IFERROR(VLOOKUP(SECRETARIA[[#This Row],[No. IP]],IP[],4,TRUE),"")</f>
        <v/>
      </c>
      <c r="D207" s="58" t="str">
        <f>IFERROR(VLOOKUP(SECRETARIA[[#This Row],[No. IP]],IP[],6,TRUE),"")</f>
        <v/>
      </c>
      <c r="E207" s="58" t="str">
        <f>IFERROR(VLOOKUP(SECRETARIA[[#This Row],[No. IP]],IP[],7,TRUE),"")</f>
        <v/>
      </c>
      <c r="F207" s="58" t="str">
        <f>IFERROR(VLOOKUP(SECRETARIA[[#This Row],[No. IP]],IP[],2,TRUE),"")</f>
        <v/>
      </c>
      <c r="G207" s="59" t="str">
        <f>IFERROR(VLOOKUP(SECRETARIA[[#This Row],[No. IP]],IP[],10,TRUE),"")</f>
        <v/>
      </c>
      <c r="H207" s="46"/>
      <c r="I207" s="47"/>
      <c r="J207" s="48"/>
      <c r="K207" s="49"/>
      <c r="L207" s="50"/>
      <c r="M207" s="50"/>
      <c r="N207" s="55">
        <f>+IFERROR(SECRETARIA[[#This Row],[Total Ejecutado]]/SECRETARIA[[#This Row],[Total]],0)</f>
        <v>0</v>
      </c>
      <c r="O207" s="56">
        <f>+SUM(SECRETARIA[[#This Row],[Recursos propios 2022]:[Cofinanciación Nación
 2022]])</f>
        <v>0</v>
      </c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1"/>
      <c r="AD207" s="53"/>
      <c r="AE207" s="53"/>
      <c r="AF207" s="54"/>
    </row>
    <row r="208" spans="1:32" x14ac:dyDescent="0.25">
      <c r="A208" s="46"/>
      <c r="B208" s="57" t="str">
        <f>IFERROR(VLOOKUP(SECRETARIA[[#This Row],[No. IP]],IP[],3,TRUE),"")</f>
        <v/>
      </c>
      <c r="C208" s="58" t="str">
        <f>IFERROR(VLOOKUP(SECRETARIA[[#This Row],[No. IP]],IP[],4,TRUE),"")</f>
        <v/>
      </c>
      <c r="D208" s="58" t="str">
        <f>IFERROR(VLOOKUP(SECRETARIA[[#This Row],[No. IP]],IP[],6,TRUE),"")</f>
        <v/>
      </c>
      <c r="E208" s="58" t="str">
        <f>IFERROR(VLOOKUP(SECRETARIA[[#This Row],[No. IP]],IP[],7,TRUE),"")</f>
        <v/>
      </c>
      <c r="F208" s="58" t="str">
        <f>IFERROR(VLOOKUP(SECRETARIA[[#This Row],[No. IP]],IP[],2,TRUE),"")</f>
        <v/>
      </c>
      <c r="G208" s="59" t="str">
        <f>IFERROR(VLOOKUP(SECRETARIA[[#This Row],[No. IP]],IP[],10,TRUE),"")</f>
        <v/>
      </c>
      <c r="H208" s="46"/>
      <c r="I208" s="47"/>
      <c r="J208" s="48"/>
      <c r="K208" s="49"/>
      <c r="L208" s="50"/>
      <c r="M208" s="50"/>
      <c r="N208" s="55">
        <f>+IFERROR(SECRETARIA[[#This Row],[Total Ejecutado]]/SECRETARIA[[#This Row],[Total]],0)</f>
        <v>0</v>
      </c>
      <c r="O208" s="56">
        <f>+SUM(SECRETARIA[[#This Row],[Recursos propios 2022]:[Cofinanciación Nación
 2022]])</f>
        <v>0</v>
      </c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1"/>
      <c r="AD208" s="53"/>
      <c r="AE208" s="53"/>
      <c r="AF208" s="54"/>
    </row>
    <row r="209" spans="1:32" x14ac:dyDescent="0.25">
      <c r="A209" s="46"/>
      <c r="B209" s="57" t="str">
        <f>IFERROR(VLOOKUP(SECRETARIA[[#This Row],[No. IP]],IP[],3,TRUE),"")</f>
        <v/>
      </c>
      <c r="C209" s="58" t="str">
        <f>IFERROR(VLOOKUP(SECRETARIA[[#This Row],[No. IP]],IP[],4,TRUE),"")</f>
        <v/>
      </c>
      <c r="D209" s="58" t="str">
        <f>IFERROR(VLOOKUP(SECRETARIA[[#This Row],[No. IP]],IP[],6,TRUE),"")</f>
        <v/>
      </c>
      <c r="E209" s="58" t="str">
        <f>IFERROR(VLOOKUP(SECRETARIA[[#This Row],[No. IP]],IP[],7,TRUE),"")</f>
        <v/>
      </c>
      <c r="F209" s="58" t="str">
        <f>IFERROR(VLOOKUP(SECRETARIA[[#This Row],[No. IP]],IP[],2,TRUE),"")</f>
        <v/>
      </c>
      <c r="G209" s="59" t="str">
        <f>IFERROR(VLOOKUP(SECRETARIA[[#This Row],[No. IP]],IP[],10,TRUE),"")</f>
        <v/>
      </c>
      <c r="H209" s="46"/>
      <c r="I209" s="47"/>
      <c r="J209" s="48"/>
      <c r="K209" s="49"/>
      <c r="L209" s="50"/>
      <c r="M209" s="50"/>
      <c r="N209" s="55">
        <f>+IFERROR(SECRETARIA[[#This Row],[Total Ejecutado]]/SECRETARIA[[#This Row],[Total]],0)</f>
        <v>0</v>
      </c>
      <c r="O209" s="56">
        <f>+SUM(SECRETARIA[[#This Row],[Recursos propios 2022]:[Cofinanciación Nación
 2022]])</f>
        <v>0</v>
      </c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1"/>
      <c r="AD209" s="53"/>
      <c r="AE209" s="53"/>
      <c r="AF209" s="54"/>
    </row>
    <row r="210" spans="1:32" x14ac:dyDescent="0.25">
      <c r="A210" s="46"/>
      <c r="B210" s="57" t="str">
        <f>IFERROR(VLOOKUP(SECRETARIA[[#This Row],[No. IP]],IP[],3,TRUE),"")</f>
        <v/>
      </c>
      <c r="C210" s="58" t="str">
        <f>IFERROR(VLOOKUP(SECRETARIA[[#This Row],[No. IP]],IP[],4,TRUE),"")</f>
        <v/>
      </c>
      <c r="D210" s="58" t="str">
        <f>IFERROR(VLOOKUP(SECRETARIA[[#This Row],[No. IP]],IP[],6,TRUE),"")</f>
        <v/>
      </c>
      <c r="E210" s="58" t="str">
        <f>IFERROR(VLOOKUP(SECRETARIA[[#This Row],[No. IP]],IP[],7,TRUE),"")</f>
        <v/>
      </c>
      <c r="F210" s="58" t="str">
        <f>IFERROR(VLOOKUP(SECRETARIA[[#This Row],[No. IP]],IP[],2,TRUE),"")</f>
        <v/>
      </c>
      <c r="G210" s="59" t="str">
        <f>IFERROR(VLOOKUP(SECRETARIA[[#This Row],[No. IP]],IP[],10,TRUE),"")</f>
        <v/>
      </c>
      <c r="H210" s="46"/>
      <c r="I210" s="47"/>
      <c r="J210" s="48"/>
      <c r="K210" s="49"/>
      <c r="L210" s="50"/>
      <c r="M210" s="50"/>
      <c r="N210" s="55">
        <f>+IFERROR(SECRETARIA[[#This Row],[Total Ejecutado]]/SECRETARIA[[#This Row],[Total]],0)</f>
        <v>0</v>
      </c>
      <c r="O210" s="56">
        <f>+SUM(SECRETARIA[[#This Row],[Recursos propios 2022]:[Cofinanciación Nación
 2022]])</f>
        <v>0</v>
      </c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1"/>
      <c r="AD210" s="53"/>
      <c r="AE210" s="53"/>
      <c r="AF210" s="54"/>
    </row>
    <row r="211" spans="1:32" x14ac:dyDescent="0.25">
      <c r="A211" s="46"/>
      <c r="B211" s="57" t="str">
        <f>IFERROR(VLOOKUP(SECRETARIA[[#This Row],[No. IP]],IP[],3,TRUE),"")</f>
        <v/>
      </c>
      <c r="C211" s="58" t="str">
        <f>IFERROR(VLOOKUP(SECRETARIA[[#This Row],[No. IP]],IP[],4,TRUE),"")</f>
        <v/>
      </c>
      <c r="D211" s="58" t="str">
        <f>IFERROR(VLOOKUP(SECRETARIA[[#This Row],[No. IP]],IP[],6,TRUE),"")</f>
        <v/>
      </c>
      <c r="E211" s="58" t="str">
        <f>IFERROR(VLOOKUP(SECRETARIA[[#This Row],[No. IP]],IP[],7,TRUE),"")</f>
        <v/>
      </c>
      <c r="F211" s="58" t="str">
        <f>IFERROR(VLOOKUP(SECRETARIA[[#This Row],[No. IP]],IP[],2,TRUE),"")</f>
        <v/>
      </c>
      <c r="G211" s="59" t="str">
        <f>IFERROR(VLOOKUP(SECRETARIA[[#This Row],[No. IP]],IP[],10,TRUE),"")</f>
        <v/>
      </c>
      <c r="H211" s="46"/>
      <c r="I211" s="47"/>
      <c r="J211" s="48"/>
      <c r="K211" s="49"/>
      <c r="L211" s="50"/>
      <c r="M211" s="50"/>
      <c r="N211" s="55">
        <f>+IFERROR(SECRETARIA[[#This Row],[Total Ejecutado]]/SECRETARIA[[#This Row],[Total]],0)</f>
        <v>0</v>
      </c>
      <c r="O211" s="56">
        <f>+SUM(SECRETARIA[[#This Row],[Recursos propios 2022]:[Cofinanciación Nación
 2022]])</f>
        <v>0</v>
      </c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1"/>
      <c r="AD211" s="53"/>
      <c r="AE211" s="53"/>
      <c r="AF211" s="54"/>
    </row>
    <row r="212" spans="1:32" x14ac:dyDescent="0.25">
      <c r="A212" s="46"/>
      <c r="B212" s="57" t="str">
        <f>IFERROR(VLOOKUP(SECRETARIA[[#This Row],[No. IP]],IP[],3,TRUE),"")</f>
        <v/>
      </c>
      <c r="C212" s="58" t="str">
        <f>IFERROR(VLOOKUP(SECRETARIA[[#This Row],[No. IP]],IP[],4,TRUE),"")</f>
        <v/>
      </c>
      <c r="D212" s="58" t="str">
        <f>IFERROR(VLOOKUP(SECRETARIA[[#This Row],[No. IP]],IP[],6,TRUE),"")</f>
        <v/>
      </c>
      <c r="E212" s="58" t="str">
        <f>IFERROR(VLOOKUP(SECRETARIA[[#This Row],[No. IP]],IP[],7,TRUE),"")</f>
        <v/>
      </c>
      <c r="F212" s="58" t="str">
        <f>IFERROR(VLOOKUP(SECRETARIA[[#This Row],[No. IP]],IP[],2,TRUE),"")</f>
        <v/>
      </c>
      <c r="G212" s="59" t="str">
        <f>IFERROR(VLOOKUP(SECRETARIA[[#This Row],[No. IP]],IP[],10,TRUE),"")</f>
        <v/>
      </c>
      <c r="H212" s="46"/>
      <c r="I212" s="47"/>
      <c r="J212" s="48"/>
      <c r="K212" s="49"/>
      <c r="L212" s="50"/>
      <c r="M212" s="50"/>
      <c r="N212" s="55">
        <f>+IFERROR(SECRETARIA[[#This Row],[Total Ejecutado]]/SECRETARIA[[#This Row],[Total]],0)</f>
        <v>0</v>
      </c>
      <c r="O212" s="56">
        <f>+SUM(SECRETARIA[[#This Row],[Recursos propios 2022]:[Cofinanciación Nación
 2022]])</f>
        <v>0</v>
      </c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1"/>
      <c r="AD212" s="53"/>
      <c r="AE212" s="53"/>
      <c r="AF212" s="54"/>
    </row>
    <row r="213" spans="1:32" x14ac:dyDescent="0.25">
      <c r="A213" s="46"/>
      <c r="B213" s="57" t="str">
        <f>IFERROR(VLOOKUP(SECRETARIA[[#This Row],[No. IP]],IP[],3,TRUE),"")</f>
        <v/>
      </c>
      <c r="C213" s="58" t="str">
        <f>IFERROR(VLOOKUP(SECRETARIA[[#This Row],[No. IP]],IP[],4,TRUE),"")</f>
        <v/>
      </c>
      <c r="D213" s="58" t="str">
        <f>IFERROR(VLOOKUP(SECRETARIA[[#This Row],[No. IP]],IP[],6,TRUE),"")</f>
        <v/>
      </c>
      <c r="E213" s="58" t="str">
        <f>IFERROR(VLOOKUP(SECRETARIA[[#This Row],[No. IP]],IP[],7,TRUE),"")</f>
        <v/>
      </c>
      <c r="F213" s="58" t="str">
        <f>IFERROR(VLOOKUP(SECRETARIA[[#This Row],[No. IP]],IP[],2,TRUE),"")</f>
        <v/>
      </c>
      <c r="G213" s="59" t="str">
        <f>IFERROR(VLOOKUP(SECRETARIA[[#This Row],[No. IP]],IP[],10,TRUE),"")</f>
        <v/>
      </c>
      <c r="H213" s="46"/>
      <c r="I213" s="47"/>
      <c r="J213" s="48"/>
      <c r="K213" s="49"/>
      <c r="L213" s="50"/>
      <c r="M213" s="50"/>
      <c r="N213" s="55">
        <f>+IFERROR(SECRETARIA[[#This Row],[Total Ejecutado]]/SECRETARIA[[#This Row],[Total]],0)</f>
        <v>0</v>
      </c>
      <c r="O213" s="56">
        <f>+SUM(SECRETARIA[[#This Row],[Recursos propios 2022]:[Cofinanciación Nación
 2022]])</f>
        <v>0</v>
      </c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1"/>
      <c r="AD213" s="53"/>
      <c r="AE213" s="53"/>
      <c r="AF213" s="54"/>
    </row>
    <row r="214" spans="1:32" x14ac:dyDescent="0.25">
      <c r="A214" s="46"/>
      <c r="B214" s="57" t="str">
        <f>IFERROR(VLOOKUP(SECRETARIA[[#This Row],[No. IP]],IP[],3,TRUE),"")</f>
        <v/>
      </c>
      <c r="C214" s="58" t="str">
        <f>IFERROR(VLOOKUP(SECRETARIA[[#This Row],[No. IP]],IP[],4,TRUE),"")</f>
        <v/>
      </c>
      <c r="D214" s="58" t="str">
        <f>IFERROR(VLOOKUP(SECRETARIA[[#This Row],[No. IP]],IP[],6,TRUE),"")</f>
        <v/>
      </c>
      <c r="E214" s="58" t="str">
        <f>IFERROR(VLOOKUP(SECRETARIA[[#This Row],[No. IP]],IP[],7,TRUE),"")</f>
        <v/>
      </c>
      <c r="F214" s="58" t="str">
        <f>IFERROR(VLOOKUP(SECRETARIA[[#This Row],[No. IP]],IP[],2,TRUE),"")</f>
        <v/>
      </c>
      <c r="G214" s="59" t="str">
        <f>IFERROR(VLOOKUP(SECRETARIA[[#This Row],[No. IP]],IP[],10,TRUE),"")</f>
        <v/>
      </c>
      <c r="H214" s="46"/>
      <c r="I214" s="47"/>
      <c r="J214" s="48"/>
      <c r="K214" s="49"/>
      <c r="L214" s="50"/>
      <c r="M214" s="50"/>
      <c r="N214" s="55">
        <f>+IFERROR(SECRETARIA[[#This Row],[Total Ejecutado]]/SECRETARIA[[#This Row],[Total]],0)</f>
        <v>0</v>
      </c>
      <c r="O214" s="56">
        <f>+SUM(SECRETARIA[[#This Row],[Recursos propios 2022]:[Cofinanciación Nación
 2022]])</f>
        <v>0</v>
      </c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1"/>
      <c r="AD214" s="53"/>
      <c r="AE214" s="53"/>
      <c r="AF214" s="54"/>
    </row>
    <row r="215" spans="1:32" x14ac:dyDescent="0.25">
      <c r="A215" s="46"/>
      <c r="B215" s="57" t="str">
        <f>IFERROR(VLOOKUP(SECRETARIA[[#This Row],[No. IP]],IP[],3,TRUE),"")</f>
        <v/>
      </c>
      <c r="C215" s="58" t="str">
        <f>IFERROR(VLOOKUP(SECRETARIA[[#This Row],[No. IP]],IP[],4,TRUE),"")</f>
        <v/>
      </c>
      <c r="D215" s="58" t="str">
        <f>IFERROR(VLOOKUP(SECRETARIA[[#This Row],[No. IP]],IP[],6,TRUE),"")</f>
        <v/>
      </c>
      <c r="E215" s="58" t="str">
        <f>IFERROR(VLOOKUP(SECRETARIA[[#This Row],[No. IP]],IP[],7,TRUE),"")</f>
        <v/>
      </c>
      <c r="F215" s="58" t="str">
        <f>IFERROR(VLOOKUP(SECRETARIA[[#This Row],[No. IP]],IP[],2,TRUE),"")</f>
        <v/>
      </c>
      <c r="G215" s="59" t="str">
        <f>IFERROR(VLOOKUP(SECRETARIA[[#This Row],[No. IP]],IP[],10,TRUE),"")</f>
        <v/>
      </c>
      <c r="H215" s="46"/>
      <c r="I215" s="47"/>
      <c r="J215" s="48"/>
      <c r="K215" s="49"/>
      <c r="L215" s="50"/>
      <c r="M215" s="50"/>
      <c r="N215" s="55">
        <f>+IFERROR(SECRETARIA[[#This Row],[Total Ejecutado]]/SECRETARIA[[#This Row],[Total]],0)</f>
        <v>0</v>
      </c>
      <c r="O215" s="56">
        <f>+SUM(SECRETARIA[[#This Row],[Recursos propios 2022]:[Cofinanciación Nación
 2022]])</f>
        <v>0</v>
      </c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1"/>
      <c r="AD215" s="53"/>
      <c r="AE215" s="53"/>
      <c r="AF215" s="54"/>
    </row>
    <row r="216" spans="1:32" x14ac:dyDescent="0.25">
      <c r="A216" s="46"/>
      <c r="B216" s="57" t="str">
        <f>IFERROR(VLOOKUP(SECRETARIA[[#This Row],[No. IP]],IP[],3,TRUE),"")</f>
        <v/>
      </c>
      <c r="C216" s="58" t="str">
        <f>IFERROR(VLOOKUP(SECRETARIA[[#This Row],[No. IP]],IP[],4,TRUE),"")</f>
        <v/>
      </c>
      <c r="D216" s="58" t="str">
        <f>IFERROR(VLOOKUP(SECRETARIA[[#This Row],[No. IP]],IP[],6,TRUE),"")</f>
        <v/>
      </c>
      <c r="E216" s="58" t="str">
        <f>IFERROR(VLOOKUP(SECRETARIA[[#This Row],[No. IP]],IP[],7,TRUE),"")</f>
        <v/>
      </c>
      <c r="F216" s="58" t="str">
        <f>IFERROR(VLOOKUP(SECRETARIA[[#This Row],[No. IP]],IP[],2,TRUE),"")</f>
        <v/>
      </c>
      <c r="G216" s="59" t="str">
        <f>IFERROR(VLOOKUP(SECRETARIA[[#This Row],[No. IP]],IP[],10,TRUE),"")</f>
        <v/>
      </c>
      <c r="H216" s="46"/>
      <c r="I216" s="47"/>
      <c r="J216" s="48"/>
      <c r="K216" s="49"/>
      <c r="L216" s="50"/>
      <c r="M216" s="50"/>
      <c r="N216" s="55">
        <f>+IFERROR(SECRETARIA[[#This Row],[Total Ejecutado]]/SECRETARIA[[#This Row],[Total]],0)</f>
        <v>0</v>
      </c>
      <c r="O216" s="56">
        <f>+SUM(SECRETARIA[[#This Row],[Recursos propios 2022]:[Cofinanciación Nación
 2022]])</f>
        <v>0</v>
      </c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1"/>
      <c r="AD216" s="53"/>
      <c r="AE216" s="53"/>
      <c r="AF216" s="54"/>
    </row>
    <row r="217" spans="1:32" x14ac:dyDescent="0.25">
      <c r="A217" s="46"/>
      <c r="B217" s="57" t="str">
        <f>IFERROR(VLOOKUP(SECRETARIA[[#This Row],[No. IP]],IP[],3,TRUE),"")</f>
        <v/>
      </c>
      <c r="C217" s="58" t="str">
        <f>IFERROR(VLOOKUP(SECRETARIA[[#This Row],[No. IP]],IP[],4,TRUE),"")</f>
        <v/>
      </c>
      <c r="D217" s="58" t="str">
        <f>IFERROR(VLOOKUP(SECRETARIA[[#This Row],[No. IP]],IP[],6,TRUE),"")</f>
        <v/>
      </c>
      <c r="E217" s="58" t="str">
        <f>IFERROR(VLOOKUP(SECRETARIA[[#This Row],[No. IP]],IP[],7,TRUE),"")</f>
        <v/>
      </c>
      <c r="F217" s="58" t="str">
        <f>IFERROR(VLOOKUP(SECRETARIA[[#This Row],[No. IP]],IP[],2,TRUE),"")</f>
        <v/>
      </c>
      <c r="G217" s="59" t="str">
        <f>IFERROR(VLOOKUP(SECRETARIA[[#This Row],[No. IP]],IP[],10,TRUE),"")</f>
        <v/>
      </c>
      <c r="H217" s="46"/>
      <c r="I217" s="47"/>
      <c r="J217" s="48"/>
      <c r="K217" s="49"/>
      <c r="L217" s="50"/>
      <c r="M217" s="50"/>
      <c r="N217" s="55">
        <f>+IFERROR(SECRETARIA[[#This Row],[Total Ejecutado]]/SECRETARIA[[#This Row],[Total]],0)</f>
        <v>0</v>
      </c>
      <c r="O217" s="56">
        <f>+SUM(SECRETARIA[[#This Row],[Recursos propios 2022]:[Cofinanciación Nación
 2022]])</f>
        <v>0</v>
      </c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1"/>
      <c r="AD217" s="53"/>
      <c r="AE217" s="53"/>
      <c r="AF217" s="54"/>
    </row>
    <row r="218" spans="1:32" x14ac:dyDescent="0.25">
      <c r="A218" s="46"/>
      <c r="B218" s="57" t="str">
        <f>IFERROR(VLOOKUP(SECRETARIA[[#This Row],[No. IP]],IP[],3,TRUE),"")</f>
        <v/>
      </c>
      <c r="C218" s="58" t="str">
        <f>IFERROR(VLOOKUP(SECRETARIA[[#This Row],[No. IP]],IP[],4,TRUE),"")</f>
        <v/>
      </c>
      <c r="D218" s="58" t="str">
        <f>IFERROR(VLOOKUP(SECRETARIA[[#This Row],[No. IP]],IP[],6,TRUE),"")</f>
        <v/>
      </c>
      <c r="E218" s="58" t="str">
        <f>IFERROR(VLOOKUP(SECRETARIA[[#This Row],[No. IP]],IP[],7,TRUE),"")</f>
        <v/>
      </c>
      <c r="F218" s="58" t="str">
        <f>IFERROR(VLOOKUP(SECRETARIA[[#This Row],[No. IP]],IP[],2,TRUE),"")</f>
        <v/>
      </c>
      <c r="G218" s="59" t="str">
        <f>IFERROR(VLOOKUP(SECRETARIA[[#This Row],[No. IP]],IP[],10,TRUE),"")</f>
        <v/>
      </c>
      <c r="H218" s="46"/>
      <c r="I218" s="47"/>
      <c r="J218" s="48"/>
      <c r="K218" s="49"/>
      <c r="L218" s="50"/>
      <c r="M218" s="50"/>
      <c r="N218" s="55">
        <f>+IFERROR(SECRETARIA[[#This Row],[Total Ejecutado]]/SECRETARIA[[#This Row],[Total]],0)</f>
        <v>0</v>
      </c>
      <c r="O218" s="56">
        <f>+SUM(SECRETARIA[[#This Row],[Recursos propios 2022]:[Cofinanciación Nación
 2022]])</f>
        <v>0</v>
      </c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1"/>
      <c r="AD218" s="53"/>
      <c r="AE218" s="53"/>
      <c r="AF218" s="54"/>
    </row>
    <row r="219" spans="1:32" x14ac:dyDescent="0.25">
      <c r="A219" s="46"/>
      <c r="B219" s="57" t="str">
        <f>IFERROR(VLOOKUP(SECRETARIA[[#This Row],[No. IP]],IP[],3,TRUE),"")</f>
        <v/>
      </c>
      <c r="C219" s="58" t="str">
        <f>IFERROR(VLOOKUP(SECRETARIA[[#This Row],[No. IP]],IP[],4,TRUE),"")</f>
        <v/>
      </c>
      <c r="D219" s="58" t="str">
        <f>IFERROR(VLOOKUP(SECRETARIA[[#This Row],[No. IP]],IP[],6,TRUE),"")</f>
        <v/>
      </c>
      <c r="E219" s="58" t="str">
        <f>IFERROR(VLOOKUP(SECRETARIA[[#This Row],[No. IP]],IP[],7,TRUE),"")</f>
        <v/>
      </c>
      <c r="F219" s="58" t="str">
        <f>IFERROR(VLOOKUP(SECRETARIA[[#This Row],[No. IP]],IP[],2,TRUE),"")</f>
        <v/>
      </c>
      <c r="G219" s="59" t="str">
        <f>IFERROR(VLOOKUP(SECRETARIA[[#This Row],[No. IP]],IP[],10,TRUE),"")</f>
        <v/>
      </c>
      <c r="H219" s="46"/>
      <c r="I219" s="47"/>
      <c r="J219" s="48"/>
      <c r="K219" s="49"/>
      <c r="L219" s="50"/>
      <c r="M219" s="50"/>
      <c r="N219" s="55">
        <f>+IFERROR(SECRETARIA[[#This Row],[Total Ejecutado]]/SECRETARIA[[#This Row],[Total]],0)</f>
        <v>0</v>
      </c>
      <c r="O219" s="56">
        <f>+SUM(SECRETARIA[[#This Row],[Recursos propios 2022]:[Cofinanciación Nación
 2022]])</f>
        <v>0</v>
      </c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1"/>
      <c r="AD219" s="53"/>
      <c r="AE219" s="53"/>
      <c r="AF219" s="54"/>
    </row>
    <row r="220" spans="1:32" x14ac:dyDescent="0.25">
      <c r="A220" s="46"/>
      <c r="B220" s="57" t="str">
        <f>IFERROR(VLOOKUP(SECRETARIA[[#This Row],[No. IP]],IP[],3,TRUE),"")</f>
        <v/>
      </c>
      <c r="C220" s="58" t="str">
        <f>IFERROR(VLOOKUP(SECRETARIA[[#This Row],[No. IP]],IP[],4,TRUE),"")</f>
        <v/>
      </c>
      <c r="D220" s="58" t="str">
        <f>IFERROR(VLOOKUP(SECRETARIA[[#This Row],[No. IP]],IP[],6,TRUE),"")</f>
        <v/>
      </c>
      <c r="E220" s="58" t="str">
        <f>IFERROR(VLOOKUP(SECRETARIA[[#This Row],[No. IP]],IP[],7,TRUE),"")</f>
        <v/>
      </c>
      <c r="F220" s="58" t="str">
        <f>IFERROR(VLOOKUP(SECRETARIA[[#This Row],[No. IP]],IP[],2,TRUE),"")</f>
        <v/>
      </c>
      <c r="G220" s="59" t="str">
        <f>IFERROR(VLOOKUP(SECRETARIA[[#This Row],[No. IP]],IP[],10,TRUE),"")</f>
        <v/>
      </c>
      <c r="H220" s="46"/>
      <c r="I220" s="47"/>
      <c r="J220" s="48"/>
      <c r="K220" s="49"/>
      <c r="L220" s="50"/>
      <c r="M220" s="50"/>
      <c r="N220" s="55">
        <f>+IFERROR(SECRETARIA[[#This Row],[Total Ejecutado]]/SECRETARIA[[#This Row],[Total]],0)</f>
        <v>0</v>
      </c>
      <c r="O220" s="56">
        <f>+SUM(SECRETARIA[[#This Row],[Recursos propios 2022]:[Cofinanciación Nación
 2022]])</f>
        <v>0</v>
      </c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1"/>
      <c r="AD220" s="53"/>
      <c r="AE220" s="53"/>
      <c r="AF220" s="54"/>
    </row>
    <row r="221" spans="1:32" x14ac:dyDescent="0.25">
      <c r="A221" s="46"/>
      <c r="B221" s="57" t="str">
        <f>IFERROR(VLOOKUP(SECRETARIA[[#This Row],[No. IP]],IP[],3,TRUE),"")</f>
        <v/>
      </c>
      <c r="C221" s="58" t="str">
        <f>IFERROR(VLOOKUP(SECRETARIA[[#This Row],[No. IP]],IP[],4,TRUE),"")</f>
        <v/>
      </c>
      <c r="D221" s="58" t="str">
        <f>IFERROR(VLOOKUP(SECRETARIA[[#This Row],[No. IP]],IP[],6,TRUE),"")</f>
        <v/>
      </c>
      <c r="E221" s="58" t="str">
        <f>IFERROR(VLOOKUP(SECRETARIA[[#This Row],[No. IP]],IP[],7,TRUE),"")</f>
        <v/>
      </c>
      <c r="F221" s="58" t="str">
        <f>IFERROR(VLOOKUP(SECRETARIA[[#This Row],[No. IP]],IP[],2,TRUE),"")</f>
        <v/>
      </c>
      <c r="G221" s="59" t="str">
        <f>IFERROR(VLOOKUP(SECRETARIA[[#This Row],[No. IP]],IP[],10,TRUE),"")</f>
        <v/>
      </c>
      <c r="H221" s="46"/>
      <c r="I221" s="47"/>
      <c r="J221" s="48"/>
      <c r="K221" s="49"/>
      <c r="L221" s="50"/>
      <c r="M221" s="50"/>
      <c r="N221" s="55">
        <f>+IFERROR(SECRETARIA[[#This Row],[Total Ejecutado]]/SECRETARIA[[#This Row],[Total]],0)</f>
        <v>0</v>
      </c>
      <c r="O221" s="56">
        <f>+SUM(SECRETARIA[[#This Row],[Recursos propios 2022]:[Cofinanciación Nación
 2022]])</f>
        <v>0</v>
      </c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1"/>
      <c r="AD221" s="53"/>
      <c r="AE221" s="53"/>
      <c r="AF221" s="54"/>
    </row>
    <row r="222" spans="1:32" x14ac:dyDescent="0.25">
      <c r="A222" s="46"/>
      <c r="B222" s="57" t="str">
        <f>IFERROR(VLOOKUP(SECRETARIA[[#This Row],[No. IP]],IP[],3,TRUE),"")</f>
        <v/>
      </c>
      <c r="C222" s="58" t="str">
        <f>IFERROR(VLOOKUP(SECRETARIA[[#This Row],[No. IP]],IP[],4,TRUE),"")</f>
        <v/>
      </c>
      <c r="D222" s="58" t="str">
        <f>IFERROR(VLOOKUP(SECRETARIA[[#This Row],[No. IP]],IP[],6,TRUE),"")</f>
        <v/>
      </c>
      <c r="E222" s="58" t="str">
        <f>IFERROR(VLOOKUP(SECRETARIA[[#This Row],[No. IP]],IP[],7,TRUE),"")</f>
        <v/>
      </c>
      <c r="F222" s="58" t="str">
        <f>IFERROR(VLOOKUP(SECRETARIA[[#This Row],[No. IP]],IP[],2,TRUE),"")</f>
        <v/>
      </c>
      <c r="G222" s="59" t="str">
        <f>IFERROR(VLOOKUP(SECRETARIA[[#This Row],[No. IP]],IP[],10,TRUE),"")</f>
        <v/>
      </c>
      <c r="H222" s="46"/>
      <c r="I222" s="47"/>
      <c r="J222" s="48"/>
      <c r="K222" s="49"/>
      <c r="L222" s="50"/>
      <c r="M222" s="50"/>
      <c r="N222" s="55">
        <f>+IFERROR(SECRETARIA[[#This Row],[Total Ejecutado]]/SECRETARIA[[#This Row],[Total]],0)</f>
        <v>0</v>
      </c>
      <c r="O222" s="56">
        <f>+SUM(SECRETARIA[[#This Row],[Recursos propios 2022]:[Cofinanciación Nación
 2022]])</f>
        <v>0</v>
      </c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1"/>
      <c r="AD222" s="53"/>
      <c r="AE222" s="53"/>
      <c r="AF222" s="54"/>
    </row>
    <row r="223" spans="1:32" x14ac:dyDescent="0.25">
      <c r="A223" s="46"/>
      <c r="B223" s="57" t="str">
        <f>IFERROR(VLOOKUP(SECRETARIA[[#This Row],[No. IP]],IP[],3,TRUE),"")</f>
        <v/>
      </c>
      <c r="C223" s="58" t="str">
        <f>IFERROR(VLOOKUP(SECRETARIA[[#This Row],[No. IP]],IP[],4,TRUE),"")</f>
        <v/>
      </c>
      <c r="D223" s="58" t="str">
        <f>IFERROR(VLOOKUP(SECRETARIA[[#This Row],[No. IP]],IP[],6,TRUE),"")</f>
        <v/>
      </c>
      <c r="E223" s="58" t="str">
        <f>IFERROR(VLOOKUP(SECRETARIA[[#This Row],[No. IP]],IP[],7,TRUE),"")</f>
        <v/>
      </c>
      <c r="F223" s="58" t="str">
        <f>IFERROR(VLOOKUP(SECRETARIA[[#This Row],[No. IP]],IP[],2,TRUE),"")</f>
        <v/>
      </c>
      <c r="G223" s="59" t="str">
        <f>IFERROR(VLOOKUP(SECRETARIA[[#This Row],[No. IP]],IP[],10,TRUE),"")</f>
        <v/>
      </c>
      <c r="H223" s="46"/>
      <c r="I223" s="47"/>
      <c r="J223" s="48"/>
      <c r="K223" s="49"/>
      <c r="L223" s="50"/>
      <c r="M223" s="50"/>
      <c r="N223" s="55">
        <f>+IFERROR(SECRETARIA[[#This Row],[Total Ejecutado]]/SECRETARIA[[#This Row],[Total]],0)</f>
        <v>0</v>
      </c>
      <c r="O223" s="56">
        <f>+SUM(SECRETARIA[[#This Row],[Recursos propios 2022]:[Cofinanciación Nación
 2022]])</f>
        <v>0</v>
      </c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1"/>
      <c r="AD223" s="53"/>
      <c r="AE223" s="53"/>
      <c r="AF223" s="54"/>
    </row>
    <row r="224" spans="1:32" x14ac:dyDescent="0.25">
      <c r="A224" s="46"/>
      <c r="B224" s="57" t="str">
        <f>IFERROR(VLOOKUP(SECRETARIA[[#This Row],[No. IP]],IP[],3,TRUE),"")</f>
        <v/>
      </c>
      <c r="C224" s="58" t="str">
        <f>IFERROR(VLOOKUP(SECRETARIA[[#This Row],[No. IP]],IP[],4,TRUE),"")</f>
        <v/>
      </c>
      <c r="D224" s="58" t="str">
        <f>IFERROR(VLOOKUP(SECRETARIA[[#This Row],[No. IP]],IP[],6,TRUE),"")</f>
        <v/>
      </c>
      <c r="E224" s="58" t="str">
        <f>IFERROR(VLOOKUP(SECRETARIA[[#This Row],[No. IP]],IP[],7,TRUE),"")</f>
        <v/>
      </c>
      <c r="F224" s="58" t="str">
        <f>IFERROR(VLOOKUP(SECRETARIA[[#This Row],[No. IP]],IP[],2,TRUE),"")</f>
        <v/>
      </c>
      <c r="G224" s="59" t="str">
        <f>IFERROR(VLOOKUP(SECRETARIA[[#This Row],[No. IP]],IP[],10,TRUE),"")</f>
        <v/>
      </c>
      <c r="H224" s="46"/>
      <c r="I224" s="47"/>
      <c r="J224" s="48"/>
      <c r="K224" s="49"/>
      <c r="L224" s="50"/>
      <c r="M224" s="50"/>
      <c r="N224" s="55">
        <f>+IFERROR(SECRETARIA[[#This Row],[Total Ejecutado]]/SECRETARIA[[#This Row],[Total]],0)</f>
        <v>0</v>
      </c>
      <c r="O224" s="56">
        <f>+SUM(SECRETARIA[[#This Row],[Recursos propios 2022]:[Cofinanciación Nación
 2022]])</f>
        <v>0</v>
      </c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1"/>
      <c r="AD224" s="53"/>
      <c r="AE224" s="53"/>
      <c r="AF224" s="54"/>
    </row>
    <row r="225" spans="1:32" x14ac:dyDescent="0.25">
      <c r="A225" s="46"/>
      <c r="B225" s="57" t="str">
        <f>IFERROR(VLOOKUP(SECRETARIA[[#This Row],[No. IP]],IP[],3,TRUE),"")</f>
        <v/>
      </c>
      <c r="C225" s="58" t="str">
        <f>IFERROR(VLOOKUP(SECRETARIA[[#This Row],[No. IP]],IP[],4,TRUE),"")</f>
        <v/>
      </c>
      <c r="D225" s="58" t="str">
        <f>IFERROR(VLOOKUP(SECRETARIA[[#This Row],[No. IP]],IP[],6,TRUE),"")</f>
        <v/>
      </c>
      <c r="E225" s="58" t="str">
        <f>IFERROR(VLOOKUP(SECRETARIA[[#This Row],[No. IP]],IP[],7,TRUE),"")</f>
        <v/>
      </c>
      <c r="F225" s="58" t="str">
        <f>IFERROR(VLOOKUP(SECRETARIA[[#This Row],[No. IP]],IP[],2,TRUE),"")</f>
        <v/>
      </c>
      <c r="G225" s="59" t="str">
        <f>IFERROR(VLOOKUP(SECRETARIA[[#This Row],[No. IP]],IP[],10,TRUE),"")</f>
        <v/>
      </c>
      <c r="H225" s="46"/>
      <c r="I225" s="47"/>
      <c r="J225" s="48"/>
      <c r="K225" s="49"/>
      <c r="L225" s="50"/>
      <c r="M225" s="50"/>
      <c r="N225" s="55">
        <f>+IFERROR(SECRETARIA[[#This Row],[Total Ejecutado]]/SECRETARIA[[#This Row],[Total]],0)</f>
        <v>0</v>
      </c>
      <c r="O225" s="56">
        <f>+SUM(SECRETARIA[[#This Row],[Recursos propios 2022]:[Cofinanciación Nación
 2022]])</f>
        <v>0</v>
      </c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1"/>
      <c r="AD225" s="53"/>
      <c r="AE225" s="53"/>
      <c r="AF225" s="54"/>
    </row>
    <row r="226" spans="1:32" x14ac:dyDescent="0.25">
      <c r="A226" s="46"/>
      <c r="B226" s="57" t="str">
        <f>IFERROR(VLOOKUP(SECRETARIA[[#This Row],[No. IP]],IP[],3,TRUE),"")</f>
        <v/>
      </c>
      <c r="C226" s="58" t="str">
        <f>IFERROR(VLOOKUP(SECRETARIA[[#This Row],[No. IP]],IP[],4,TRUE),"")</f>
        <v/>
      </c>
      <c r="D226" s="58" t="str">
        <f>IFERROR(VLOOKUP(SECRETARIA[[#This Row],[No. IP]],IP[],6,TRUE),"")</f>
        <v/>
      </c>
      <c r="E226" s="58" t="str">
        <f>IFERROR(VLOOKUP(SECRETARIA[[#This Row],[No. IP]],IP[],7,TRUE),"")</f>
        <v/>
      </c>
      <c r="F226" s="58" t="str">
        <f>IFERROR(VLOOKUP(SECRETARIA[[#This Row],[No. IP]],IP[],2,TRUE),"")</f>
        <v/>
      </c>
      <c r="G226" s="59" t="str">
        <f>IFERROR(VLOOKUP(SECRETARIA[[#This Row],[No. IP]],IP[],10,TRUE),"")</f>
        <v/>
      </c>
      <c r="H226" s="46"/>
      <c r="I226" s="47"/>
      <c r="J226" s="48"/>
      <c r="K226" s="49"/>
      <c r="L226" s="50"/>
      <c r="M226" s="50"/>
      <c r="N226" s="55">
        <f>+IFERROR(SECRETARIA[[#This Row],[Total Ejecutado]]/SECRETARIA[[#This Row],[Total]],0)</f>
        <v>0</v>
      </c>
      <c r="O226" s="56">
        <f>+SUM(SECRETARIA[[#This Row],[Recursos propios 2022]:[Cofinanciación Nación
 2022]])</f>
        <v>0</v>
      </c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1"/>
      <c r="AD226" s="53"/>
      <c r="AE226" s="53"/>
      <c r="AF226" s="54"/>
    </row>
    <row r="227" spans="1:32" x14ac:dyDescent="0.25">
      <c r="A227" s="46"/>
      <c r="B227" s="57" t="str">
        <f>IFERROR(VLOOKUP(SECRETARIA[[#This Row],[No. IP]],IP[],3,TRUE),"")</f>
        <v/>
      </c>
      <c r="C227" s="58" t="str">
        <f>IFERROR(VLOOKUP(SECRETARIA[[#This Row],[No. IP]],IP[],4,TRUE),"")</f>
        <v/>
      </c>
      <c r="D227" s="58" t="str">
        <f>IFERROR(VLOOKUP(SECRETARIA[[#This Row],[No. IP]],IP[],6,TRUE),"")</f>
        <v/>
      </c>
      <c r="E227" s="58" t="str">
        <f>IFERROR(VLOOKUP(SECRETARIA[[#This Row],[No. IP]],IP[],7,TRUE),"")</f>
        <v/>
      </c>
      <c r="F227" s="58" t="str">
        <f>IFERROR(VLOOKUP(SECRETARIA[[#This Row],[No. IP]],IP[],2,TRUE),"")</f>
        <v/>
      </c>
      <c r="G227" s="59" t="str">
        <f>IFERROR(VLOOKUP(SECRETARIA[[#This Row],[No. IP]],IP[],10,TRUE),"")</f>
        <v/>
      </c>
      <c r="H227" s="46"/>
      <c r="I227" s="47"/>
      <c r="J227" s="48"/>
      <c r="K227" s="49"/>
      <c r="L227" s="50"/>
      <c r="M227" s="50"/>
      <c r="N227" s="55">
        <f>+IFERROR(SECRETARIA[[#This Row],[Total Ejecutado]]/SECRETARIA[[#This Row],[Total]],0)</f>
        <v>0</v>
      </c>
      <c r="O227" s="56">
        <f>+SUM(SECRETARIA[[#This Row],[Recursos propios 2022]:[Cofinanciación Nación
 2022]])</f>
        <v>0</v>
      </c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1"/>
      <c r="AD227" s="53"/>
      <c r="AE227" s="53"/>
      <c r="AF227" s="54"/>
    </row>
    <row r="228" spans="1:32" x14ac:dyDescent="0.25">
      <c r="A228" s="46"/>
      <c r="B228" s="57" t="str">
        <f>IFERROR(VLOOKUP(SECRETARIA[[#This Row],[No. IP]],IP[],3,TRUE),"")</f>
        <v/>
      </c>
      <c r="C228" s="58" t="str">
        <f>IFERROR(VLOOKUP(SECRETARIA[[#This Row],[No. IP]],IP[],4,TRUE),"")</f>
        <v/>
      </c>
      <c r="D228" s="58" t="str">
        <f>IFERROR(VLOOKUP(SECRETARIA[[#This Row],[No. IP]],IP[],6,TRUE),"")</f>
        <v/>
      </c>
      <c r="E228" s="58" t="str">
        <f>IFERROR(VLOOKUP(SECRETARIA[[#This Row],[No. IP]],IP[],7,TRUE),"")</f>
        <v/>
      </c>
      <c r="F228" s="58" t="str">
        <f>IFERROR(VLOOKUP(SECRETARIA[[#This Row],[No. IP]],IP[],2,TRUE),"")</f>
        <v/>
      </c>
      <c r="G228" s="59" t="str">
        <f>IFERROR(VLOOKUP(SECRETARIA[[#This Row],[No. IP]],IP[],10,TRUE),"")</f>
        <v/>
      </c>
      <c r="H228" s="46"/>
      <c r="I228" s="47"/>
      <c r="J228" s="48"/>
      <c r="K228" s="49"/>
      <c r="L228" s="50"/>
      <c r="M228" s="50"/>
      <c r="N228" s="55">
        <f>+IFERROR(SECRETARIA[[#This Row],[Total Ejecutado]]/SECRETARIA[[#This Row],[Total]],0)</f>
        <v>0</v>
      </c>
      <c r="O228" s="56">
        <f>+SUM(SECRETARIA[[#This Row],[Recursos propios 2022]:[Cofinanciación Nación
 2022]])</f>
        <v>0</v>
      </c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1"/>
      <c r="AD228" s="53"/>
      <c r="AE228" s="53"/>
      <c r="AF228" s="54"/>
    </row>
    <row r="229" spans="1:32" x14ac:dyDescent="0.25">
      <c r="A229" s="46"/>
      <c r="B229" s="57" t="str">
        <f>IFERROR(VLOOKUP(SECRETARIA[[#This Row],[No. IP]],IP[],3,TRUE),"")</f>
        <v/>
      </c>
      <c r="C229" s="58" t="str">
        <f>IFERROR(VLOOKUP(SECRETARIA[[#This Row],[No. IP]],IP[],4,TRUE),"")</f>
        <v/>
      </c>
      <c r="D229" s="58" t="str">
        <f>IFERROR(VLOOKUP(SECRETARIA[[#This Row],[No. IP]],IP[],6,TRUE),"")</f>
        <v/>
      </c>
      <c r="E229" s="58" t="str">
        <f>IFERROR(VLOOKUP(SECRETARIA[[#This Row],[No. IP]],IP[],7,TRUE),"")</f>
        <v/>
      </c>
      <c r="F229" s="58" t="str">
        <f>IFERROR(VLOOKUP(SECRETARIA[[#This Row],[No. IP]],IP[],2,TRUE),"")</f>
        <v/>
      </c>
      <c r="G229" s="59" t="str">
        <f>IFERROR(VLOOKUP(SECRETARIA[[#This Row],[No. IP]],IP[],10,TRUE),"")</f>
        <v/>
      </c>
      <c r="H229" s="46"/>
      <c r="I229" s="47"/>
      <c r="J229" s="48"/>
      <c r="K229" s="49"/>
      <c r="L229" s="50"/>
      <c r="M229" s="50"/>
      <c r="N229" s="55">
        <f>+IFERROR(SECRETARIA[[#This Row],[Total Ejecutado]]/SECRETARIA[[#This Row],[Total]],0)</f>
        <v>0</v>
      </c>
      <c r="O229" s="56">
        <f>+SUM(SECRETARIA[[#This Row],[Recursos propios 2022]:[Cofinanciación Nación
 2022]])</f>
        <v>0</v>
      </c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1"/>
      <c r="AD229" s="53"/>
      <c r="AE229" s="53"/>
      <c r="AF229" s="54"/>
    </row>
    <row r="230" spans="1:32" x14ac:dyDescent="0.25">
      <c r="A230" s="46"/>
      <c r="B230" s="57" t="str">
        <f>IFERROR(VLOOKUP(SECRETARIA[[#This Row],[No. IP]],IP[],3,TRUE),"")</f>
        <v/>
      </c>
      <c r="C230" s="58" t="str">
        <f>IFERROR(VLOOKUP(SECRETARIA[[#This Row],[No. IP]],IP[],4,TRUE),"")</f>
        <v/>
      </c>
      <c r="D230" s="58" t="str">
        <f>IFERROR(VLOOKUP(SECRETARIA[[#This Row],[No. IP]],IP[],6,TRUE),"")</f>
        <v/>
      </c>
      <c r="E230" s="58" t="str">
        <f>IFERROR(VLOOKUP(SECRETARIA[[#This Row],[No. IP]],IP[],7,TRUE),"")</f>
        <v/>
      </c>
      <c r="F230" s="58" t="str">
        <f>IFERROR(VLOOKUP(SECRETARIA[[#This Row],[No. IP]],IP[],2,TRUE),"")</f>
        <v/>
      </c>
      <c r="G230" s="59" t="str">
        <f>IFERROR(VLOOKUP(SECRETARIA[[#This Row],[No. IP]],IP[],10,TRUE),"")</f>
        <v/>
      </c>
      <c r="H230" s="46"/>
      <c r="I230" s="47"/>
      <c r="J230" s="48"/>
      <c r="K230" s="49"/>
      <c r="L230" s="50"/>
      <c r="M230" s="50"/>
      <c r="N230" s="55">
        <f>+IFERROR(SECRETARIA[[#This Row],[Total Ejecutado]]/SECRETARIA[[#This Row],[Total]],0)</f>
        <v>0</v>
      </c>
      <c r="O230" s="56">
        <f>+SUM(SECRETARIA[[#This Row],[Recursos propios 2022]:[Cofinanciación Nación
 2022]])</f>
        <v>0</v>
      </c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1"/>
      <c r="AD230" s="53"/>
      <c r="AE230" s="53"/>
      <c r="AF230" s="54"/>
    </row>
    <row r="231" spans="1:32" x14ac:dyDescent="0.25">
      <c r="A231" s="46"/>
      <c r="B231" s="57" t="str">
        <f>IFERROR(VLOOKUP(SECRETARIA[[#This Row],[No. IP]],IP[],3,TRUE),"")</f>
        <v/>
      </c>
      <c r="C231" s="58" t="str">
        <f>IFERROR(VLOOKUP(SECRETARIA[[#This Row],[No. IP]],IP[],4,TRUE),"")</f>
        <v/>
      </c>
      <c r="D231" s="58" t="str">
        <f>IFERROR(VLOOKUP(SECRETARIA[[#This Row],[No. IP]],IP[],6,TRUE),"")</f>
        <v/>
      </c>
      <c r="E231" s="58" t="str">
        <f>IFERROR(VLOOKUP(SECRETARIA[[#This Row],[No. IP]],IP[],7,TRUE),"")</f>
        <v/>
      </c>
      <c r="F231" s="58" t="str">
        <f>IFERROR(VLOOKUP(SECRETARIA[[#This Row],[No. IP]],IP[],2,TRUE),"")</f>
        <v/>
      </c>
      <c r="G231" s="59" t="str">
        <f>IFERROR(VLOOKUP(SECRETARIA[[#This Row],[No. IP]],IP[],10,TRUE),"")</f>
        <v/>
      </c>
      <c r="H231" s="46"/>
      <c r="I231" s="47"/>
      <c r="J231" s="48"/>
      <c r="K231" s="49"/>
      <c r="L231" s="50"/>
      <c r="M231" s="50"/>
      <c r="N231" s="55">
        <f>+IFERROR(SECRETARIA[[#This Row],[Total Ejecutado]]/SECRETARIA[[#This Row],[Total]],0)</f>
        <v>0</v>
      </c>
      <c r="O231" s="56">
        <f>+SUM(SECRETARIA[[#This Row],[Recursos propios 2022]:[Cofinanciación Nación
 2022]])</f>
        <v>0</v>
      </c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1"/>
      <c r="AD231" s="53"/>
      <c r="AE231" s="53"/>
      <c r="AF231" s="54"/>
    </row>
    <row r="232" spans="1:32" x14ac:dyDescent="0.25">
      <c r="A232" s="46"/>
      <c r="B232" s="57" t="str">
        <f>IFERROR(VLOOKUP(SECRETARIA[[#This Row],[No. IP]],IP[],3,TRUE),"")</f>
        <v/>
      </c>
      <c r="C232" s="58" t="str">
        <f>IFERROR(VLOOKUP(SECRETARIA[[#This Row],[No. IP]],IP[],4,TRUE),"")</f>
        <v/>
      </c>
      <c r="D232" s="58" t="str">
        <f>IFERROR(VLOOKUP(SECRETARIA[[#This Row],[No. IP]],IP[],6,TRUE),"")</f>
        <v/>
      </c>
      <c r="E232" s="58" t="str">
        <f>IFERROR(VLOOKUP(SECRETARIA[[#This Row],[No. IP]],IP[],7,TRUE),"")</f>
        <v/>
      </c>
      <c r="F232" s="58" t="str">
        <f>IFERROR(VLOOKUP(SECRETARIA[[#This Row],[No. IP]],IP[],2,TRUE),"")</f>
        <v/>
      </c>
      <c r="G232" s="59" t="str">
        <f>IFERROR(VLOOKUP(SECRETARIA[[#This Row],[No. IP]],IP[],10,TRUE),"")</f>
        <v/>
      </c>
      <c r="H232" s="46"/>
      <c r="I232" s="47"/>
      <c r="J232" s="48"/>
      <c r="K232" s="49"/>
      <c r="L232" s="50"/>
      <c r="M232" s="50"/>
      <c r="N232" s="55">
        <f>+IFERROR(SECRETARIA[[#This Row],[Total Ejecutado]]/SECRETARIA[[#This Row],[Total]],0)</f>
        <v>0</v>
      </c>
      <c r="O232" s="56">
        <f>+SUM(SECRETARIA[[#This Row],[Recursos propios 2022]:[Cofinanciación Nación
 2022]])</f>
        <v>0</v>
      </c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1"/>
      <c r="AD232" s="53"/>
      <c r="AE232" s="53"/>
      <c r="AF232" s="54"/>
    </row>
    <row r="233" spans="1:32" x14ac:dyDescent="0.25">
      <c r="A233" s="46"/>
      <c r="B233" s="57" t="str">
        <f>IFERROR(VLOOKUP(SECRETARIA[[#This Row],[No. IP]],IP[],3,TRUE),"")</f>
        <v/>
      </c>
      <c r="C233" s="58" t="str">
        <f>IFERROR(VLOOKUP(SECRETARIA[[#This Row],[No. IP]],IP[],4,TRUE),"")</f>
        <v/>
      </c>
      <c r="D233" s="58" t="str">
        <f>IFERROR(VLOOKUP(SECRETARIA[[#This Row],[No. IP]],IP[],6,TRUE),"")</f>
        <v/>
      </c>
      <c r="E233" s="58" t="str">
        <f>IFERROR(VLOOKUP(SECRETARIA[[#This Row],[No. IP]],IP[],7,TRUE),"")</f>
        <v/>
      </c>
      <c r="F233" s="58" t="str">
        <f>IFERROR(VLOOKUP(SECRETARIA[[#This Row],[No. IP]],IP[],2,TRUE),"")</f>
        <v/>
      </c>
      <c r="G233" s="59" t="str">
        <f>IFERROR(VLOOKUP(SECRETARIA[[#This Row],[No. IP]],IP[],10,TRUE),"")</f>
        <v/>
      </c>
      <c r="H233" s="46"/>
      <c r="I233" s="47"/>
      <c r="J233" s="48"/>
      <c r="K233" s="49"/>
      <c r="L233" s="50"/>
      <c r="M233" s="50"/>
      <c r="N233" s="55">
        <f>+IFERROR(SECRETARIA[[#This Row],[Total Ejecutado]]/SECRETARIA[[#This Row],[Total]],0)</f>
        <v>0</v>
      </c>
      <c r="O233" s="56">
        <f>+SUM(SECRETARIA[[#This Row],[Recursos propios 2022]:[Cofinanciación Nación
 2022]])</f>
        <v>0</v>
      </c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1"/>
      <c r="AD233" s="53"/>
      <c r="AE233" s="53"/>
      <c r="AF233" s="54"/>
    </row>
    <row r="234" spans="1:32" x14ac:dyDescent="0.25">
      <c r="A234" s="46"/>
      <c r="B234" s="57" t="str">
        <f>IFERROR(VLOOKUP(SECRETARIA[[#This Row],[No. IP]],IP[],3,TRUE),"")</f>
        <v/>
      </c>
      <c r="C234" s="58" t="str">
        <f>IFERROR(VLOOKUP(SECRETARIA[[#This Row],[No. IP]],IP[],4,TRUE),"")</f>
        <v/>
      </c>
      <c r="D234" s="58" t="str">
        <f>IFERROR(VLOOKUP(SECRETARIA[[#This Row],[No. IP]],IP[],6,TRUE),"")</f>
        <v/>
      </c>
      <c r="E234" s="58" t="str">
        <f>IFERROR(VLOOKUP(SECRETARIA[[#This Row],[No. IP]],IP[],7,TRUE),"")</f>
        <v/>
      </c>
      <c r="F234" s="58" t="str">
        <f>IFERROR(VLOOKUP(SECRETARIA[[#This Row],[No. IP]],IP[],2,TRUE),"")</f>
        <v/>
      </c>
      <c r="G234" s="59" t="str">
        <f>IFERROR(VLOOKUP(SECRETARIA[[#This Row],[No. IP]],IP[],10,TRUE),"")</f>
        <v/>
      </c>
      <c r="H234" s="46"/>
      <c r="I234" s="47"/>
      <c r="J234" s="48"/>
      <c r="K234" s="49"/>
      <c r="L234" s="50"/>
      <c r="M234" s="50"/>
      <c r="N234" s="55">
        <f>+IFERROR(SECRETARIA[[#This Row],[Total Ejecutado]]/SECRETARIA[[#This Row],[Total]],0)</f>
        <v>0</v>
      </c>
      <c r="O234" s="56">
        <f>+SUM(SECRETARIA[[#This Row],[Recursos propios 2022]:[Cofinanciación Nación
 2022]])</f>
        <v>0</v>
      </c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1"/>
      <c r="AD234" s="53"/>
      <c r="AE234" s="53"/>
      <c r="AF234" s="54"/>
    </row>
    <row r="235" spans="1:32" x14ac:dyDescent="0.25">
      <c r="A235" s="46"/>
      <c r="B235" s="57" t="str">
        <f>IFERROR(VLOOKUP(SECRETARIA[[#This Row],[No. IP]],IP[],3,TRUE),"")</f>
        <v/>
      </c>
      <c r="C235" s="58" t="str">
        <f>IFERROR(VLOOKUP(SECRETARIA[[#This Row],[No. IP]],IP[],4,TRUE),"")</f>
        <v/>
      </c>
      <c r="D235" s="58" t="str">
        <f>IFERROR(VLOOKUP(SECRETARIA[[#This Row],[No. IP]],IP[],6,TRUE),"")</f>
        <v/>
      </c>
      <c r="E235" s="58" t="str">
        <f>IFERROR(VLOOKUP(SECRETARIA[[#This Row],[No. IP]],IP[],7,TRUE),"")</f>
        <v/>
      </c>
      <c r="F235" s="58" t="str">
        <f>IFERROR(VLOOKUP(SECRETARIA[[#This Row],[No. IP]],IP[],2,TRUE),"")</f>
        <v/>
      </c>
      <c r="G235" s="59" t="str">
        <f>IFERROR(VLOOKUP(SECRETARIA[[#This Row],[No. IP]],IP[],10,TRUE),"")</f>
        <v/>
      </c>
      <c r="H235" s="46"/>
      <c r="I235" s="47"/>
      <c r="J235" s="48"/>
      <c r="K235" s="49"/>
      <c r="L235" s="50"/>
      <c r="M235" s="50"/>
      <c r="N235" s="55">
        <f>+IFERROR(SECRETARIA[[#This Row],[Total Ejecutado]]/SECRETARIA[[#This Row],[Total]],0)</f>
        <v>0</v>
      </c>
      <c r="O235" s="56">
        <f>+SUM(SECRETARIA[[#This Row],[Recursos propios 2022]:[Cofinanciación Nación
 2022]])</f>
        <v>0</v>
      </c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1"/>
      <c r="AD235" s="53"/>
      <c r="AE235" s="53"/>
      <c r="AF235" s="54"/>
    </row>
    <row r="236" spans="1:32" x14ac:dyDescent="0.25">
      <c r="A236" s="46"/>
      <c r="B236" s="57" t="str">
        <f>IFERROR(VLOOKUP(SECRETARIA[[#This Row],[No. IP]],IP[],3,TRUE),"")</f>
        <v/>
      </c>
      <c r="C236" s="58" t="str">
        <f>IFERROR(VLOOKUP(SECRETARIA[[#This Row],[No. IP]],IP[],4,TRUE),"")</f>
        <v/>
      </c>
      <c r="D236" s="58" t="str">
        <f>IFERROR(VLOOKUP(SECRETARIA[[#This Row],[No. IP]],IP[],6,TRUE),"")</f>
        <v/>
      </c>
      <c r="E236" s="58" t="str">
        <f>IFERROR(VLOOKUP(SECRETARIA[[#This Row],[No. IP]],IP[],7,TRUE),"")</f>
        <v/>
      </c>
      <c r="F236" s="58" t="str">
        <f>IFERROR(VLOOKUP(SECRETARIA[[#This Row],[No. IP]],IP[],2,TRUE),"")</f>
        <v/>
      </c>
      <c r="G236" s="59" t="str">
        <f>IFERROR(VLOOKUP(SECRETARIA[[#This Row],[No. IP]],IP[],10,TRUE),"")</f>
        <v/>
      </c>
      <c r="H236" s="46"/>
      <c r="I236" s="47"/>
      <c r="J236" s="48"/>
      <c r="K236" s="49"/>
      <c r="L236" s="50"/>
      <c r="M236" s="50"/>
      <c r="N236" s="55">
        <f>+IFERROR(SECRETARIA[[#This Row],[Total Ejecutado]]/SECRETARIA[[#This Row],[Total]],0)</f>
        <v>0</v>
      </c>
      <c r="O236" s="56">
        <f>+SUM(SECRETARIA[[#This Row],[Recursos propios 2022]:[Cofinanciación Nación
 2022]])</f>
        <v>0</v>
      </c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1"/>
      <c r="AD236" s="53"/>
      <c r="AE236" s="53"/>
      <c r="AF236" s="54"/>
    </row>
    <row r="237" spans="1:32" x14ac:dyDescent="0.25">
      <c r="A237" s="46"/>
      <c r="B237" s="57" t="str">
        <f>IFERROR(VLOOKUP(SECRETARIA[[#This Row],[No. IP]],IP[],3,TRUE),"")</f>
        <v/>
      </c>
      <c r="C237" s="58" t="str">
        <f>IFERROR(VLOOKUP(SECRETARIA[[#This Row],[No. IP]],IP[],4,TRUE),"")</f>
        <v/>
      </c>
      <c r="D237" s="58" t="str">
        <f>IFERROR(VLOOKUP(SECRETARIA[[#This Row],[No. IP]],IP[],6,TRUE),"")</f>
        <v/>
      </c>
      <c r="E237" s="58" t="str">
        <f>IFERROR(VLOOKUP(SECRETARIA[[#This Row],[No. IP]],IP[],7,TRUE),"")</f>
        <v/>
      </c>
      <c r="F237" s="58" t="str">
        <f>IFERROR(VLOOKUP(SECRETARIA[[#This Row],[No. IP]],IP[],2,TRUE),"")</f>
        <v/>
      </c>
      <c r="G237" s="59" t="str">
        <f>IFERROR(VLOOKUP(SECRETARIA[[#This Row],[No. IP]],IP[],10,TRUE),"")</f>
        <v/>
      </c>
      <c r="H237" s="46"/>
      <c r="I237" s="47"/>
      <c r="J237" s="48"/>
      <c r="K237" s="49"/>
      <c r="L237" s="50"/>
      <c r="M237" s="50"/>
      <c r="N237" s="55">
        <f>+IFERROR(SECRETARIA[[#This Row],[Total Ejecutado]]/SECRETARIA[[#This Row],[Total]],0)</f>
        <v>0</v>
      </c>
      <c r="O237" s="56">
        <f>+SUM(SECRETARIA[[#This Row],[Recursos propios 2022]:[Cofinanciación Nación
 2022]])</f>
        <v>0</v>
      </c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1"/>
      <c r="AD237" s="53"/>
      <c r="AE237" s="53"/>
      <c r="AF237" s="54"/>
    </row>
    <row r="238" spans="1:32" x14ac:dyDescent="0.25">
      <c r="A238" s="46"/>
      <c r="B238" s="57" t="str">
        <f>IFERROR(VLOOKUP(SECRETARIA[[#This Row],[No. IP]],IP[],3,TRUE),"")</f>
        <v/>
      </c>
      <c r="C238" s="58" t="str">
        <f>IFERROR(VLOOKUP(SECRETARIA[[#This Row],[No. IP]],IP[],4,TRUE),"")</f>
        <v/>
      </c>
      <c r="D238" s="58" t="str">
        <f>IFERROR(VLOOKUP(SECRETARIA[[#This Row],[No. IP]],IP[],6,TRUE),"")</f>
        <v/>
      </c>
      <c r="E238" s="58" t="str">
        <f>IFERROR(VLOOKUP(SECRETARIA[[#This Row],[No. IP]],IP[],7,TRUE),"")</f>
        <v/>
      </c>
      <c r="F238" s="58" t="str">
        <f>IFERROR(VLOOKUP(SECRETARIA[[#This Row],[No. IP]],IP[],2,TRUE),"")</f>
        <v/>
      </c>
      <c r="G238" s="59" t="str">
        <f>IFERROR(VLOOKUP(SECRETARIA[[#This Row],[No. IP]],IP[],10,TRUE),"")</f>
        <v/>
      </c>
      <c r="H238" s="46"/>
      <c r="I238" s="47"/>
      <c r="J238" s="48"/>
      <c r="K238" s="49"/>
      <c r="L238" s="50"/>
      <c r="M238" s="50"/>
      <c r="N238" s="55">
        <f>+IFERROR(SECRETARIA[[#This Row],[Total Ejecutado]]/SECRETARIA[[#This Row],[Total]],0)</f>
        <v>0</v>
      </c>
      <c r="O238" s="56">
        <f>+SUM(SECRETARIA[[#This Row],[Recursos propios 2022]:[Cofinanciación Nación
 2022]])</f>
        <v>0</v>
      </c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1"/>
      <c r="AD238" s="53"/>
      <c r="AE238" s="53"/>
      <c r="AF238" s="54"/>
    </row>
    <row r="239" spans="1:32" x14ac:dyDescent="0.25">
      <c r="A239" s="46"/>
      <c r="B239" s="57" t="str">
        <f>IFERROR(VLOOKUP(SECRETARIA[[#This Row],[No. IP]],IP[],3,TRUE),"")</f>
        <v/>
      </c>
      <c r="C239" s="58" t="str">
        <f>IFERROR(VLOOKUP(SECRETARIA[[#This Row],[No. IP]],IP[],4,TRUE),"")</f>
        <v/>
      </c>
      <c r="D239" s="58" t="str">
        <f>IFERROR(VLOOKUP(SECRETARIA[[#This Row],[No. IP]],IP[],6,TRUE),"")</f>
        <v/>
      </c>
      <c r="E239" s="58" t="str">
        <f>IFERROR(VLOOKUP(SECRETARIA[[#This Row],[No. IP]],IP[],7,TRUE),"")</f>
        <v/>
      </c>
      <c r="F239" s="58" t="str">
        <f>IFERROR(VLOOKUP(SECRETARIA[[#This Row],[No. IP]],IP[],2,TRUE),"")</f>
        <v/>
      </c>
      <c r="G239" s="59" t="str">
        <f>IFERROR(VLOOKUP(SECRETARIA[[#This Row],[No. IP]],IP[],10,TRUE),"")</f>
        <v/>
      </c>
      <c r="H239" s="46"/>
      <c r="I239" s="47"/>
      <c r="J239" s="48"/>
      <c r="K239" s="49"/>
      <c r="L239" s="50"/>
      <c r="M239" s="50"/>
      <c r="N239" s="55">
        <f>+IFERROR(SECRETARIA[[#This Row],[Total Ejecutado]]/SECRETARIA[[#This Row],[Total]],0)</f>
        <v>0</v>
      </c>
      <c r="O239" s="56">
        <f>+SUM(SECRETARIA[[#This Row],[Recursos propios 2022]:[Cofinanciación Nación
 2022]])</f>
        <v>0</v>
      </c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1"/>
      <c r="AD239" s="53"/>
      <c r="AE239" s="53"/>
      <c r="AF239" s="54"/>
    </row>
    <row r="240" spans="1:32" x14ac:dyDescent="0.25">
      <c r="A240" s="46"/>
      <c r="B240" s="57" t="str">
        <f>IFERROR(VLOOKUP(SECRETARIA[[#This Row],[No. IP]],IP[],3,TRUE),"")</f>
        <v/>
      </c>
      <c r="C240" s="58" t="str">
        <f>IFERROR(VLOOKUP(SECRETARIA[[#This Row],[No. IP]],IP[],4,TRUE),"")</f>
        <v/>
      </c>
      <c r="D240" s="58" t="str">
        <f>IFERROR(VLOOKUP(SECRETARIA[[#This Row],[No. IP]],IP[],6,TRUE),"")</f>
        <v/>
      </c>
      <c r="E240" s="58" t="str">
        <f>IFERROR(VLOOKUP(SECRETARIA[[#This Row],[No. IP]],IP[],7,TRUE),"")</f>
        <v/>
      </c>
      <c r="F240" s="58" t="str">
        <f>IFERROR(VLOOKUP(SECRETARIA[[#This Row],[No. IP]],IP[],2,TRUE),"")</f>
        <v/>
      </c>
      <c r="G240" s="59" t="str">
        <f>IFERROR(VLOOKUP(SECRETARIA[[#This Row],[No. IP]],IP[],10,TRUE),"")</f>
        <v/>
      </c>
      <c r="H240" s="46"/>
      <c r="I240" s="47"/>
      <c r="J240" s="48"/>
      <c r="K240" s="49"/>
      <c r="L240" s="50"/>
      <c r="M240" s="50"/>
      <c r="N240" s="55">
        <f>+IFERROR(SECRETARIA[[#This Row],[Total Ejecutado]]/SECRETARIA[[#This Row],[Total]],0)</f>
        <v>0</v>
      </c>
      <c r="O240" s="56">
        <f>+SUM(SECRETARIA[[#This Row],[Recursos propios 2022]:[Cofinanciación Nación
 2022]])</f>
        <v>0</v>
      </c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1"/>
      <c r="AD240" s="53"/>
      <c r="AE240" s="53"/>
      <c r="AF240" s="54"/>
    </row>
    <row r="241" spans="1:32" x14ac:dyDescent="0.25">
      <c r="A241" s="46"/>
      <c r="B241" s="57" t="str">
        <f>IFERROR(VLOOKUP(SECRETARIA[[#This Row],[No. IP]],IP[],3,TRUE),"")</f>
        <v/>
      </c>
      <c r="C241" s="58" t="str">
        <f>IFERROR(VLOOKUP(SECRETARIA[[#This Row],[No. IP]],IP[],4,TRUE),"")</f>
        <v/>
      </c>
      <c r="D241" s="58" t="str">
        <f>IFERROR(VLOOKUP(SECRETARIA[[#This Row],[No. IP]],IP[],6,TRUE),"")</f>
        <v/>
      </c>
      <c r="E241" s="58" t="str">
        <f>IFERROR(VLOOKUP(SECRETARIA[[#This Row],[No. IP]],IP[],7,TRUE),"")</f>
        <v/>
      </c>
      <c r="F241" s="58" t="str">
        <f>IFERROR(VLOOKUP(SECRETARIA[[#This Row],[No. IP]],IP[],2,TRUE),"")</f>
        <v/>
      </c>
      <c r="G241" s="59" t="str">
        <f>IFERROR(VLOOKUP(SECRETARIA[[#This Row],[No. IP]],IP[],10,TRUE),"")</f>
        <v/>
      </c>
      <c r="H241" s="46"/>
      <c r="I241" s="47"/>
      <c r="J241" s="48"/>
      <c r="K241" s="49"/>
      <c r="L241" s="50"/>
      <c r="M241" s="50"/>
      <c r="N241" s="55">
        <f>+IFERROR(SECRETARIA[[#This Row],[Total Ejecutado]]/SECRETARIA[[#This Row],[Total]],0)</f>
        <v>0</v>
      </c>
      <c r="O241" s="56">
        <f>+SUM(SECRETARIA[[#This Row],[Recursos propios 2022]:[Cofinanciación Nación
 2022]])</f>
        <v>0</v>
      </c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1"/>
      <c r="AD241" s="53"/>
      <c r="AE241" s="53"/>
      <c r="AF241" s="54"/>
    </row>
    <row r="242" spans="1:32" x14ac:dyDescent="0.25">
      <c r="A242" s="46"/>
      <c r="B242" s="57" t="str">
        <f>IFERROR(VLOOKUP(SECRETARIA[[#This Row],[No. IP]],IP[],3,TRUE),"")</f>
        <v/>
      </c>
      <c r="C242" s="58" t="str">
        <f>IFERROR(VLOOKUP(SECRETARIA[[#This Row],[No. IP]],IP[],4,TRUE),"")</f>
        <v/>
      </c>
      <c r="D242" s="58" t="str">
        <f>IFERROR(VLOOKUP(SECRETARIA[[#This Row],[No. IP]],IP[],6,TRUE),"")</f>
        <v/>
      </c>
      <c r="E242" s="58" t="str">
        <f>IFERROR(VLOOKUP(SECRETARIA[[#This Row],[No. IP]],IP[],7,TRUE),"")</f>
        <v/>
      </c>
      <c r="F242" s="58" t="str">
        <f>IFERROR(VLOOKUP(SECRETARIA[[#This Row],[No. IP]],IP[],2,TRUE),"")</f>
        <v/>
      </c>
      <c r="G242" s="59" t="str">
        <f>IFERROR(VLOOKUP(SECRETARIA[[#This Row],[No. IP]],IP[],10,TRUE),"")</f>
        <v/>
      </c>
      <c r="H242" s="46"/>
      <c r="I242" s="47"/>
      <c r="J242" s="48"/>
      <c r="K242" s="49"/>
      <c r="L242" s="50"/>
      <c r="M242" s="50"/>
      <c r="N242" s="55">
        <f>+IFERROR(SECRETARIA[[#This Row],[Total Ejecutado]]/SECRETARIA[[#This Row],[Total]],0)</f>
        <v>0</v>
      </c>
      <c r="O242" s="56">
        <f>+SUM(SECRETARIA[[#This Row],[Recursos propios 2022]:[Cofinanciación Nación
 2022]])</f>
        <v>0</v>
      </c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1"/>
      <c r="AD242" s="53"/>
      <c r="AE242" s="53"/>
      <c r="AF242" s="54"/>
    </row>
    <row r="243" spans="1:32" x14ac:dyDescent="0.25">
      <c r="A243" s="46"/>
      <c r="B243" s="57" t="str">
        <f>IFERROR(VLOOKUP(SECRETARIA[[#This Row],[No. IP]],IP[],3,TRUE),"")</f>
        <v/>
      </c>
      <c r="C243" s="58" t="str">
        <f>IFERROR(VLOOKUP(SECRETARIA[[#This Row],[No. IP]],IP[],4,TRUE),"")</f>
        <v/>
      </c>
      <c r="D243" s="58" t="str">
        <f>IFERROR(VLOOKUP(SECRETARIA[[#This Row],[No. IP]],IP[],6,TRUE),"")</f>
        <v/>
      </c>
      <c r="E243" s="58" t="str">
        <f>IFERROR(VLOOKUP(SECRETARIA[[#This Row],[No. IP]],IP[],7,TRUE),"")</f>
        <v/>
      </c>
      <c r="F243" s="58" t="str">
        <f>IFERROR(VLOOKUP(SECRETARIA[[#This Row],[No. IP]],IP[],2,TRUE),"")</f>
        <v/>
      </c>
      <c r="G243" s="59" t="str">
        <f>IFERROR(VLOOKUP(SECRETARIA[[#This Row],[No. IP]],IP[],10,TRUE),"")</f>
        <v/>
      </c>
      <c r="H243" s="46"/>
      <c r="I243" s="47"/>
      <c r="J243" s="48"/>
      <c r="K243" s="49"/>
      <c r="L243" s="50"/>
      <c r="M243" s="50"/>
      <c r="N243" s="55">
        <f>+IFERROR(SECRETARIA[[#This Row],[Total Ejecutado]]/SECRETARIA[[#This Row],[Total]],0)</f>
        <v>0</v>
      </c>
      <c r="O243" s="56">
        <f>+SUM(SECRETARIA[[#This Row],[Recursos propios 2022]:[Cofinanciación Nación
 2022]])</f>
        <v>0</v>
      </c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1"/>
      <c r="AD243" s="53"/>
      <c r="AE243" s="53"/>
      <c r="AF243" s="54"/>
    </row>
    <row r="244" spans="1:32" x14ac:dyDescent="0.25">
      <c r="A244" s="46"/>
      <c r="B244" s="57" t="str">
        <f>IFERROR(VLOOKUP(SECRETARIA[[#This Row],[No. IP]],IP[],3,TRUE),"")</f>
        <v/>
      </c>
      <c r="C244" s="58" t="str">
        <f>IFERROR(VLOOKUP(SECRETARIA[[#This Row],[No. IP]],IP[],4,TRUE),"")</f>
        <v/>
      </c>
      <c r="D244" s="58" t="str">
        <f>IFERROR(VLOOKUP(SECRETARIA[[#This Row],[No. IP]],IP[],6,TRUE),"")</f>
        <v/>
      </c>
      <c r="E244" s="58" t="str">
        <f>IFERROR(VLOOKUP(SECRETARIA[[#This Row],[No. IP]],IP[],7,TRUE),"")</f>
        <v/>
      </c>
      <c r="F244" s="58" t="str">
        <f>IFERROR(VLOOKUP(SECRETARIA[[#This Row],[No. IP]],IP[],2,TRUE),"")</f>
        <v/>
      </c>
      <c r="G244" s="59" t="str">
        <f>IFERROR(VLOOKUP(SECRETARIA[[#This Row],[No. IP]],IP[],10,TRUE),"")</f>
        <v/>
      </c>
      <c r="H244" s="46"/>
      <c r="I244" s="47"/>
      <c r="J244" s="48"/>
      <c r="K244" s="49"/>
      <c r="L244" s="50"/>
      <c r="M244" s="50"/>
      <c r="N244" s="55">
        <f>+IFERROR(SECRETARIA[[#This Row],[Total Ejecutado]]/SECRETARIA[[#This Row],[Total]],0)</f>
        <v>0</v>
      </c>
      <c r="O244" s="56">
        <f>+SUM(SECRETARIA[[#This Row],[Recursos propios 2022]:[Cofinanciación Nación
 2022]])</f>
        <v>0</v>
      </c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1"/>
      <c r="AD244" s="53"/>
      <c r="AE244" s="53"/>
      <c r="AF244" s="54"/>
    </row>
    <row r="245" spans="1:32" x14ac:dyDescent="0.25">
      <c r="A245" s="46"/>
      <c r="B245" s="57" t="str">
        <f>IFERROR(VLOOKUP(SECRETARIA[[#This Row],[No. IP]],IP[],3,TRUE),"")</f>
        <v/>
      </c>
      <c r="C245" s="58" t="str">
        <f>IFERROR(VLOOKUP(SECRETARIA[[#This Row],[No. IP]],IP[],4,TRUE),"")</f>
        <v/>
      </c>
      <c r="D245" s="58" t="str">
        <f>IFERROR(VLOOKUP(SECRETARIA[[#This Row],[No. IP]],IP[],6,TRUE),"")</f>
        <v/>
      </c>
      <c r="E245" s="58" t="str">
        <f>IFERROR(VLOOKUP(SECRETARIA[[#This Row],[No. IP]],IP[],7,TRUE),"")</f>
        <v/>
      </c>
      <c r="F245" s="58" t="str">
        <f>IFERROR(VLOOKUP(SECRETARIA[[#This Row],[No. IP]],IP[],2,TRUE),"")</f>
        <v/>
      </c>
      <c r="G245" s="59" t="str">
        <f>IFERROR(VLOOKUP(SECRETARIA[[#This Row],[No. IP]],IP[],10,TRUE),"")</f>
        <v/>
      </c>
      <c r="H245" s="46"/>
      <c r="I245" s="47"/>
      <c r="J245" s="48"/>
      <c r="K245" s="49"/>
      <c r="L245" s="50"/>
      <c r="M245" s="50"/>
      <c r="N245" s="55">
        <f>+IFERROR(SECRETARIA[[#This Row],[Total Ejecutado]]/SECRETARIA[[#This Row],[Total]],0)</f>
        <v>0</v>
      </c>
      <c r="O245" s="56">
        <f>+SUM(SECRETARIA[[#This Row],[Recursos propios 2022]:[Cofinanciación Nación
 2022]])</f>
        <v>0</v>
      </c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1"/>
      <c r="AD245" s="53"/>
      <c r="AE245" s="53"/>
      <c r="AF245" s="54"/>
    </row>
    <row r="246" spans="1:32" x14ac:dyDescent="0.25">
      <c r="A246" s="46"/>
      <c r="B246" s="57" t="str">
        <f>IFERROR(VLOOKUP(SECRETARIA[[#This Row],[No. IP]],IP[],3,TRUE),"")</f>
        <v/>
      </c>
      <c r="C246" s="58" t="str">
        <f>IFERROR(VLOOKUP(SECRETARIA[[#This Row],[No. IP]],IP[],4,TRUE),"")</f>
        <v/>
      </c>
      <c r="D246" s="58" t="str">
        <f>IFERROR(VLOOKUP(SECRETARIA[[#This Row],[No. IP]],IP[],6,TRUE),"")</f>
        <v/>
      </c>
      <c r="E246" s="58" t="str">
        <f>IFERROR(VLOOKUP(SECRETARIA[[#This Row],[No. IP]],IP[],7,TRUE),"")</f>
        <v/>
      </c>
      <c r="F246" s="58" t="str">
        <f>IFERROR(VLOOKUP(SECRETARIA[[#This Row],[No. IP]],IP[],2,TRUE),"")</f>
        <v/>
      </c>
      <c r="G246" s="59" t="str">
        <f>IFERROR(VLOOKUP(SECRETARIA[[#This Row],[No. IP]],IP[],10,TRUE),"")</f>
        <v/>
      </c>
      <c r="H246" s="46"/>
      <c r="I246" s="47"/>
      <c r="J246" s="48"/>
      <c r="K246" s="49"/>
      <c r="L246" s="50"/>
      <c r="M246" s="50"/>
      <c r="N246" s="55">
        <f>+IFERROR(SECRETARIA[[#This Row],[Total Ejecutado]]/SECRETARIA[[#This Row],[Total]],0)</f>
        <v>0</v>
      </c>
      <c r="O246" s="56">
        <f>+SUM(SECRETARIA[[#This Row],[Recursos propios 2022]:[Cofinanciación Nación
 2022]])</f>
        <v>0</v>
      </c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1"/>
      <c r="AD246" s="53"/>
      <c r="AE246" s="53"/>
      <c r="AF246" s="54"/>
    </row>
    <row r="247" spans="1:32" x14ac:dyDescent="0.25">
      <c r="A247" s="46"/>
      <c r="B247" s="57" t="str">
        <f>IFERROR(VLOOKUP(SECRETARIA[[#This Row],[No. IP]],IP[],3,TRUE),"")</f>
        <v/>
      </c>
      <c r="C247" s="58" t="str">
        <f>IFERROR(VLOOKUP(SECRETARIA[[#This Row],[No. IP]],IP[],4,TRUE),"")</f>
        <v/>
      </c>
      <c r="D247" s="58" t="str">
        <f>IFERROR(VLOOKUP(SECRETARIA[[#This Row],[No. IP]],IP[],6,TRUE),"")</f>
        <v/>
      </c>
      <c r="E247" s="58" t="str">
        <f>IFERROR(VLOOKUP(SECRETARIA[[#This Row],[No. IP]],IP[],7,TRUE),"")</f>
        <v/>
      </c>
      <c r="F247" s="58" t="str">
        <f>IFERROR(VLOOKUP(SECRETARIA[[#This Row],[No. IP]],IP[],2,TRUE),"")</f>
        <v/>
      </c>
      <c r="G247" s="59" t="str">
        <f>IFERROR(VLOOKUP(SECRETARIA[[#This Row],[No. IP]],IP[],10,TRUE),"")</f>
        <v/>
      </c>
      <c r="H247" s="46"/>
      <c r="I247" s="47"/>
      <c r="J247" s="48"/>
      <c r="K247" s="49"/>
      <c r="L247" s="50"/>
      <c r="M247" s="50"/>
      <c r="N247" s="55">
        <f>+IFERROR(SECRETARIA[[#This Row],[Total Ejecutado]]/SECRETARIA[[#This Row],[Total]],0)</f>
        <v>0</v>
      </c>
      <c r="O247" s="56">
        <f>+SUM(SECRETARIA[[#This Row],[Recursos propios 2022]:[Cofinanciación Nación
 2022]])</f>
        <v>0</v>
      </c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1"/>
      <c r="AD247" s="53"/>
      <c r="AE247" s="53"/>
      <c r="AF247" s="54"/>
    </row>
    <row r="248" spans="1:32" x14ac:dyDescent="0.25">
      <c r="A248" s="46"/>
      <c r="B248" s="57" t="str">
        <f>IFERROR(VLOOKUP(SECRETARIA[[#This Row],[No. IP]],IP[],3,TRUE),"")</f>
        <v/>
      </c>
      <c r="C248" s="58" t="str">
        <f>IFERROR(VLOOKUP(SECRETARIA[[#This Row],[No. IP]],IP[],4,TRUE),"")</f>
        <v/>
      </c>
      <c r="D248" s="58" t="str">
        <f>IFERROR(VLOOKUP(SECRETARIA[[#This Row],[No. IP]],IP[],6,TRUE),"")</f>
        <v/>
      </c>
      <c r="E248" s="58" t="str">
        <f>IFERROR(VLOOKUP(SECRETARIA[[#This Row],[No. IP]],IP[],7,TRUE),"")</f>
        <v/>
      </c>
      <c r="F248" s="58" t="str">
        <f>IFERROR(VLOOKUP(SECRETARIA[[#This Row],[No. IP]],IP[],2,TRUE),"")</f>
        <v/>
      </c>
      <c r="G248" s="59" t="str">
        <f>IFERROR(VLOOKUP(SECRETARIA[[#This Row],[No. IP]],IP[],10,TRUE),"")</f>
        <v/>
      </c>
      <c r="H248" s="46"/>
      <c r="I248" s="47"/>
      <c r="J248" s="48"/>
      <c r="K248" s="49"/>
      <c r="L248" s="50"/>
      <c r="M248" s="50"/>
      <c r="N248" s="55">
        <f>+IFERROR(SECRETARIA[[#This Row],[Total Ejecutado]]/SECRETARIA[[#This Row],[Total]],0)</f>
        <v>0</v>
      </c>
      <c r="O248" s="56">
        <f>+SUM(SECRETARIA[[#This Row],[Recursos propios 2022]:[Cofinanciación Nación
 2022]])</f>
        <v>0</v>
      </c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1"/>
      <c r="AD248" s="53"/>
      <c r="AE248" s="53"/>
      <c r="AF248" s="54"/>
    </row>
    <row r="249" spans="1:32" x14ac:dyDescent="0.25">
      <c r="A249" s="46"/>
      <c r="B249" s="57" t="str">
        <f>IFERROR(VLOOKUP(SECRETARIA[[#This Row],[No. IP]],IP[],3,TRUE),"")</f>
        <v/>
      </c>
      <c r="C249" s="58" t="str">
        <f>IFERROR(VLOOKUP(SECRETARIA[[#This Row],[No. IP]],IP[],4,TRUE),"")</f>
        <v/>
      </c>
      <c r="D249" s="58" t="str">
        <f>IFERROR(VLOOKUP(SECRETARIA[[#This Row],[No. IP]],IP[],6,TRUE),"")</f>
        <v/>
      </c>
      <c r="E249" s="58" t="str">
        <f>IFERROR(VLOOKUP(SECRETARIA[[#This Row],[No. IP]],IP[],7,TRUE),"")</f>
        <v/>
      </c>
      <c r="F249" s="58" t="str">
        <f>IFERROR(VLOOKUP(SECRETARIA[[#This Row],[No. IP]],IP[],2,TRUE),"")</f>
        <v/>
      </c>
      <c r="G249" s="59" t="str">
        <f>IFERROR(VLOOKUP(SECRETARIA[[#This Row],[No. IP]],IP[],10,TRUE),"")</f>
        <v/>
      </c>
      <c r="H249" s="46"/>
      <c r="I249" s="47"/>
      <c r="J249" s="48"/>
      <c r="K249" s="49"/>
      <c r="L249" s="50"/>
      <c r="M249" s="50"/>
      <c r="N249" s="55">
        <f>+IFERROR(SECRETARIA[[#This Row],[Total Ejecutado]]/SECRETARIA[[#This Row],[Total]],0)</f>
        <v>0</v>
      </c>
      <c r="O249" s="56">
        <f>+SUM(SECRETARIA[[#This Row],[Recursos propios 2022]:[Cofinanciación Nación
 2022]])</f>
        <v>0</v>
      </c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1"/>
      <c r="AD249" s="53"/>
      <c r="AE249" s="53"/>
      <c r="AF249" s="54"/>
    </row>
    <row r="250" spans="1:32" x14ac:dyDescent="0.25">
      <c r="A250" s="46"/>
      <c r="B250" s="57" t="str">
        <f>IFERROR(VLOOKUP(SECRETARIA[[#This Row],[No. IP]],IP[],3,TRUE),"")</f>
        <v/>
      </c>
      <c r="C250" s="58" t="str">
        <f>IFERROR(VLOOKUP(SECRETARIA[[#This Row],[No. IP]],IP[],4,TRUE),"")</f>
        <v/>
      </c>
      <c r="D250" s="58" t="str">
        <f>IFERROR(VLOOKUP(SECRETARIA[[#This Row],[No. IP]],IP[],6,TRUE),"")</f>
        <v/>
      </c>
      <c r="E250" s="58" t="str">
        <f>IFERROR(VLOOKUP(SECRETARIA[[#This Row],[No. IP]],IP[],7,TRUE),"")</f>
        <v/>
      </c>
      <c r="F250" s="58" t="str">
        <f>IFERROR(VLOOKUP(SECRETARIA[[#This Row],[No. IP]],IP[],2,TRUE),"")</f>
        <v/>
      </c>
      <c r="G250" s="59" t="str">
        <f>IFERROR(VLOOKUP(SECRETARIA[[#This Row],[No. IP]],IP[],10,TRUE),"")</f>
        <v/>
      </c>
      <c r="H250" s="46"/>
      <c r="I250" s="47"/>
      <c r="J250" s="48"/>
      <c r="K250" s="49"/>
      <c r="L250" s="50"/>
      <c r="M250" s="50"/>
      <c r="N250" s="55">
        <f>+IFERROR(SECRETARIA[[#This Row],[Total Ejecutado]]/SECRETARIA[[#This Row],[Total]],0)</f>
        <v>0</v>
      </c>
      <c r="O250" s="56">
        <f>+SUM(SECRETARIA[[#This Row],[Recursos propios 2022]:[Cofinanciación Nación
 2022]])</f>
        <v>0</v>
      </c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1"/>
      <c r="AD250" s="53"/>
      <c r="AE250" s="53"/>
      <c r="AF250" s="54"/>
    </row>
    <row r="251" spans="1:32" x14ac:dyDescent="0.25">
      <c r="A251" s="46"/>
      <c r="B251" s="57" t="str">
        <f>IFERROR(VLOOKUP(SECRETARIA[[#This Row],[No. IP]],IP[],3,TRUE),"")</f>
        <v/>
      </c>
      <c r="C251" s="58" t="str">
        <f>IFERROR(VLOOKUP(SECRETARIA[[#This Row],[No. IP]],IP[],4,TRUE),"")</f>
        <v/>
      </c>
      <c r="D251" s="58" t="str">
        <f>IFERROR(VLOOKUP(SECRETARIA[[#This Row],[No. IP]],IP[],6,TRUE),"")</f>
        <v/>
      </c>
      <c r="E251" s="58" t="str">
        <f>IFERROR(VLOOKUP(SECRETARIA[[#This Row],[No. IP]],IP[],7,TRUE),"")</f>
        <v/>
      </c>
      <c r="F251" s="58" t="str">
        <f>IFERROR(VLOOKUP(SECRETARIA[[#This Row],[No. IP]],IP[],2,TRUE),"")</f>
        <v/>
      </c>
      <c r="G251" s="59" t="str">
        <f>IFERROR(VLOOKUP(SECRETARIA[[#This Row],[No. IP]],IP[],10,TRUE),"")</f>
        <v/>
      </c>
      <c r="H251" s="46"/>
      <c r="I251" s="47"/>
      <c r="J251" s="48"/>
      <c r="K251" s="49"/>
      <c r="L251" s="50"/>
      <c r="M251" s="50"/>
      <c r="N251" s="55">
        <f>+IFERROR(SECRETARIA[[#This Row],[Total Ejecutado]]/SECRETARIA[[#This Row],[Total]],0)</f>
        <v>0</v>
      </c>
      <c r="O251" s="56">
        <f>+SUM(SECRETARIA[[#This Row],[Recursos propios 2022]:[Cofinanciación Nación
 2022]])</f>
        <v>0</v>
      </c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1"/>
      <c r="AD251" s="53"/>
      <c r="AE251" s="53"/>
      <c r="AF251" s="54"/>
    </row>
    <row r="252" spans="1:32" x14ac:dyDescent="0.25">
      <c r="A252" s="46"/>
      <c r="B252" s="57" t="str">
        <f>IFERROR(VLOOKUP(SECRETARIA[[#This Row],[No. IP]],IP[],3,TRUE),"")</f>
        <v/>
      </c>
      <c r="C252" s="58" t="str">
        <f>IFERROR(VLOOKUP(SECRETARIA[[#This Row],[No. IP]],IP[],4,TRUE),"")</f>
        <v/>
      </c>
      <c r="D252" s="58" t="str">
        <f>IFERROR(VLOOKUP(SECRETARIA[[#This Row],[No. IP]],IP[],6,TRUE),"")</f>
        <v/>
      </c>
      <c r="E252" s="58" t="str">
        <f>IFERROR(VLOOKUP(SECRETARIA[[#This Row],[No. IP]],IP[],7,TRUE),"")</f>
        <v/>
      </c>
      <c r="F252" s="58" t="str">
        <f>IFERROR(VLOOKUP(SECRETARIA[[#This Row],[No. IP]],IP[],2,TRUE),"")</f>
        <v/>
      </c>
      <c r="G252" s="59" t="str">
        <f>IFERROR(VLOOKUP(SECRETARIA[[#This Row],[No. IP]],IP[],10,TRUE),"")</f>
        <v/>
      </c>
      <c r="H252" s="46"/>
      <c r="I252" s="47"/>
      <c r="J252" s="48"/>
      <c r="K252" s="49"/>
      <c r="L252" s="50"/>
      <c r="M252" s="50"/>
      <c r="N252" s="55">
        <f>+IFERROR(SECRETARIA[[#This Row],[Total Ejecutado]]/SECRETARIA[[#This Row],[Total]],0)</f>
        <v>0</v>
      </c>
      <c r="O252" s="56">
        <f>+SUM(SECRETARIA[[#This Row],[Recursos propios 2022]:[Cofinanciación Nación
 2022]])</f>
        <v>0</v>
      </c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1"/>
      <c r="AD252" s="53"/>
      <c r="AE252" s="53"/>
      <c r="AF252" s="54"/>
    </row>
    <row r="253" spans="1:32" x14ac:dyDescent="0.25">
      <c r="A253" s="46"/>
      <c r="B253" s="57" t="str">
        <f>IFERROR(VLOOKUP(SECRETARIA[[#This Row],[No. IP]],IP[],3,TRUE),"")</f>
        <v/>
      </c>
      <c r="C253" s="58" t="str">
        <f>IFERROR(VLOOKUP(SECRETARIA[[#This Row],[No. IP]],IP[],4,TRUE),"")</f>
        <v/>
      </c>
      <c r="D253" s="58" t="str">
        <f>IFERROR(VLOOKUP(SECRETARIA[[#This Row],[No. IP]],IP[],6,TRUE),"")</f>
        <v/>
      </c>
      <c r="E253" s="58" t="str">
        <f>IFERROR(VLOOKUP(SECRETARIA[[#This Row],[No. IP]],IP[],7,TRUE),"")</f>
        <v/>
      </c>
      <c r="F253" s="58" t="str">
        <f>IFERROR(VLOOKUP(SECRETARIA[[#This Row],[No. IP]],IP[],2,TRUE),"")</f>
        <v/>
      </c>
      <c r="G253" s="59" t="str">
        <f>IFERROR(VLOOKUP(SECRETARIA[[#This Row],[No. IP]],IP[],10,TRUE),"")</f>
        <v/>
      </c>
      <c r="H253" s="46"/>
      <c r="I253" s="47"/>
      <c r="J253" s="48"/>
      <c r="K253" s="49"/>
      <c r="L253" s="50"/>
      <c r="M253" s="50"/>
      <c r="N253" s="55">
        <f>+IFERROR(SECRETARIA[[#This Row],[Total Ejecutado]]/SECRETARIA[[#This Row],[Total]],0)</f>
        <v>0</v>
      </c>
      <c r="O253" s="56">
        <f>+SUM(SECRETARIA[[#This Row],[Recursos propios 2022]:[Cofinanciación Nación
 2022]])</f>
        <v>0</v>
      </c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1"/>
      <c r="AD253" s="53"/>
      <c r="AE253" s="53"/>
      <c r="AF253" s="54"/>
    </row>
    <row r="254" spans="1:32" x14ac:dyDescent="0.25">
      <c r="A254" s="46"/>
      <c r="B254" s="57" t="str">
        <f>IFERROR(VLOOKUP(SECRETARIA[[#This Row],[No. IP]],IP[],3,TRUE),"")</f>
        <v/>
      </c>
      <c r="C254" s="58" t="str">
        <f>IFERROR(VLOOKUP(SECRETARIA[[#This Row],[No. IP]],IP[],4,TRUE),"")</f>
        <v/>
      </c>
      <c r="D254" s="58" t="str">
        <f>IFERROR(VLOOKUP(SECRETARIA[[#This Row],[No. IP]],IP[],6,TRUE),"")</f>
        <v/>
      </c>
      <c r="E254" s="58" t="str">
        <f>IFERROR(VLOOKUP(SECRETARIA[[#This Row],[No. IP]],IP[],7,TRUE),"")</f>
        <v/>
      </c>
      <c r="F254" s="58" t="str">
        <f>IFERROR(VLOOKUP(SECRETARIA[[#This Row],[No. IP]],IP[],2,TRUE),"")</f>
        <v/>
      </c>
      <c r="G254" s="59" t="str">
        <f>IFERROR(VLOOKUP(SECRETARIA[[#This Row],[No. IP]],IP[],10,TRUE),"")</f>
        <v/>
      </c>
      <c r="H254" s="46"/>
      <c r="I254" s="47"/>
      <c r="J254" s="48"/>
      <c r="K254" s="49"/>
      <c r="L254" s="50"/>
      <c r="M254" s="50"/>
      <c r="N254" s="55">
        <f>+IFERROR(SECRETARIA[[#This Row],[Total Ejecutado]]/SECRETARIA[[#This Row],[Total]],0)</f>
        <v>0</v>
      </c>
      <c r="O254" s="56">
        <f>+SUM(SECRETARIA[[#This Row],[Recursos propios 2022]:[Cofinanciación Nación
 2022]])</f>
        <v>0</v>
      </c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1"/>
      <c r="AD254" s="53"/>
      <c r="AE254" s="53"/>
      <c r="AF254" s="54"/>
    </row>
    <row r="255" spans="1:32" x14ac:dyDescent="0.25">
      <c r="A255" s="46"/>
      <c r="B255" s="57" t="str">
        <f>IFERROR(VLOOKUP(SECRETARIA[[#This Row],[No. IP]],IP[],3,TRUE),"")</f>
        <v/>
      </c>
      <c r="C255" s="58" t="str">
        <f>IFERROR(VLOOKUP(SECRETARIA[[#This Row],[No. IP]],IP[],4,TRUE),"")</f>
        <v/>
      </c>
      <c r="D255" s="58" t="str">
        <f>IFERROR(VLOOKUP(SECRETARIA[[#This Row],[No. IP]],IP[],6,TRUE),"")</f>
        <v/>
      </c>
      <c r="E255" s="58" t="str">
        <f>IFERROR(VLOOKUP(SECRETARIA[[#This Row],[No. IP]],IP[],7,TRUE),"")</f>
        <v/>
      </c>
      <c r="F255" s="58" t="str">
        <f>IFERROR(VLOOKUP(SECRETARIA[[#This Row],[No. IP]],IP[],2,TRUE),"")</f>
        <v/>
      </c>
      <c r="G255" s="59" t="str">
        <f>IFERROR(VLOOKUP(SECRETARIA[[#This Row],[No. IP]],IP[],10,TRUE),"")</f>
        <v/>
      </c>
      <c r="H255" s="46"/>
      <c r="I255" s="47"/>
      <c r="J255" s="48"/>
      <c r="K255" s="49"/>
      <c r="L255" s="50"/>
      <c r="M255" s="50"/>
      <c r="N255" s="55">
        <f>+IFERROR(SECRETARIA[[#This Row],[Total Ejecutado]]/SECRETARIA[[#This Row],[Total]],0)</f>
        <v>0</v>
      </c>
      <c r="O255" s="56">
        <f>+SUM(SECRETARIA[[#This Row],[Recursos propios 2022]:[Cofinanciación Nación
 2022]])</f>
        <v>0</v>
      </c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1"/>
      <c r="AD255" s="53"/>
      <c r="AE255" s="53"/>
      <c r="AF255" s="54"/>
    </row>
    <row r="256" spans="1:32" x14ac:dyDescent="0.25">
      <c r="A256" s="46"/>
      <c r="B256" s="57" t="str">
        <f>IFERROR(VLOOKUP(SECRETARIA[[#This Row],[No. IP]],IP[],3,TRUE),"")</f>
        <v/>
      </c>
      <c r="C256" s="58" t="str">
        <f>IFERROR(VLOOKUP(SECRETARIA[[#This Row],[No. IP]],IP[],4,TRUE),"")</f>
        <v/>
      </c>
      <c r="D256" s="58" t="str">
        <f>IFERROR(VLOOKUP(SECRETARIA[[#This Row],[No. IP]],IP[],6,TRUE),"")</f>
        <v/>
      </c>
      <c r="E256" s="58" t="str">
        <f>IFERROR(VLOOKUP(SECRETARIA[[#This Row],[No. IP]],IP[],7,TRUE),"")</f>
        <v/>
      </c>
      <c r="F256" s="58" t="str">
        <f>IFERROR(VLOOKUP(SECRETARIA[[#This Row],[No. IP]],IP[],2,TRUE),"")</f>
        <v/>
      </c>
      <c r="G256" s="59" t="str">
        <f>IFERROR(VLOOKUP(SECRETARIA[[#This Row],[No. IP]],IP[],10,TRUE),"")</f>
        <v/>
      </c>
      <c r="H256" s="46"/>
      <c r="I256" s="47"/>
      <c r="J256" s="48"/>
      <c r="K256" s="49"/>
      <c r="L256" s="50"/>
      <c r="M256" s="50"/>
      <c r="N256" s="55">
        <f>+IFERROR(SECRETARIA[[#This Row],[Total Ejecutado]]/SECRETARIA[[#This Row],[Total]],0)</f>
        <v>0</v>
      </c>
      <c r="O256" s="56">
        <f>+SUM(SECRETARIA[[#This Row],[Recursos propios 2022]:[Cofinanciación Nación
 2022]])</f>
        <v>0</v>
      </c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1"/>
      <c r="AD256" s="53"/>
      <c r="AE256" s="53"/>
      <c r="AF256" s="54"/>
    </row>
    <row r="257" spans="1:32" x14ac:dyDescent="0.25">
      <c r="A257" s="46"/>
      <c r="B257" s="57" t="str">
        <f>IFERROR(VLOOKUP(SECRETARIA[[#This Row],[No. IP]],IP[],3,TRUE),"")</f>
        <v/>
      </c>
      <c r="C257" s="58" t="str">
        <f>IFERROR(VLOOKUP(SECRETARIA[[#This Row],[No. IP]],IP[],4,TRUE),"")</f>
        <v/>
      </c>
      <c r="D257" s="58" t="str">
        <f>IFERROR(VLOOKUP(SECRETARIA[[#This Row],[No. IP]],IP[],6,TRUE),"")</f>
        <v/>
      </c>
      <c r="E257" s="58" t="str">
        <f>IFERROR(VLOOKUP(SECRETARIA[[#This Row],[No. IP]],IP[],7,TRUE),"")</f>
        <v/>
      </c>
      <c r="F257" s="58" t="str">
        <f>IFERROR(VLOOKUP(SECRETARIA[[#This Row],[No. IP]],IP[],2,TRUE),"")</f>
        <v/>
      </c>
      <c r="G257" s="59" t="str">
        <f>IFERROR(VLOOKUP(SECRETARIA[[#This Row],[No. IP]],IP[],10,TRUE),"")</f>
        <v/>
      </c>
      <c r="H257" s="46"/>
      <c r="I257" s="47"/>
      <c r="J257" s="48"/>
      <c r="K257" s="49"/>
      <c r="L257" s="50"/>
      <c r="M257" s="50"/>
      <c r="N257" s="55">
        <f>+IFERROR(SECRETARIA[[#This Row],[Total Ejecutado]]/SECRETARIA[[#This Row],[Total]],0)</f>
        <v>0</v>
      </c>
      <c r="O257" s="56">
        <f>+SUM(SECRETARIA[[#This Row],[Recursos propios 2022]:[Cofinanciación Nación
 2022]])</f>
        <v>0</v>
      </c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1"/>
      <c r="AD257" s="53"/>
      <c r="AE257" s="53"/>
      <c r="AF257" s="54"/>
    </row>
    <row r="258" spans="1:32" x14ac:dyDescent="0.25">
      <c r="A258" s="46"/>
      <c r="B258" s="57" t="str">
        <f>IFERROR(VLOOKUP(SECRETARIA[[#This Row],[No. IP]],IP[],3,TRUE),"")</f>
        <v/>
      </c>
      <c r="C258" s="58" t="str">
        <f>IFERROR(VLOOKUP(SECRETARIA[[#This Row],[No. IP]],IP[],4,TRUE),"")</f>
        <v/>
      </c>
      <c r="D258" s="58" t="str">
        <f>IFERROR(VLOOKUP(SECRETARIA[[#This Row],[No. IP]],IP[],6,TRUE),"")</f>
        <v/>
      </c>
      <c r="E258" s="58" t="str">
        <f>IFERROR(VLOOKUP(SECRETARIA[[#This Row],[No. IP]],IP[],7,TRUE),"")</f>
        <v/>
      </c>
      <c r="F258" s="58" t="str">
        <f>IFERROR(VLOOKUP(SECRETARIA[[#This Row],[No. IP]],IP[],2,TRUE),"")</f>
        <v/>
      </c>
      <c r="G258" s="59" t="str">
        <f>IFERROR(VLOOKUP(SECRETARIA[[#This Row],[No. IP]],IP[],10,TRUE),"")</f>
        <v/>
      </c>
      <c r="H258" s="46"/>
      <c r="I258" s="47"/>
      <c r="J258" s="48"/>
      <c r="K258" s="49"/>
      <c r="L258" s="50"/>
      <c r="M258" s="50"/>
      <c r="N258" s="55">
        <f>+IFERROR(SECRETARIA[[#This Row],[Total Ejecutado]]/SECRETARIA[[#This Row],[Total]],0)</f>
        <v>0</v>
      </c>
      <c r="O258" s="56">
        <f>+SUM(SECRETARIA[[#This Row],[Recursos propios 2022]:[Cofinanciación Nación
 2022]])</f>
        <v>0</v>
      </c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1"/>
      <c r="AD258" s="53"/>
      <c r="AE258" s="53"/>
      <c r="AF258" s="54"/>
    </row>
    <row r="259" spans="1:32" x14ac:dyDescent="0.25">
      <c r="A259" s="46"/>
      <c r="B259" s="57" t="str">
        <f>IFERROR(VLOOKUP(SECRETARIA[[#This Row],[No. IP]],IP[],3,TRUE),"")</f>
        <v/>
      </c>
      <c r="C259" s="58" t="str">
        <f>IFERROR(VLOOKUP(SECRETARIA[[#This Row],[No. IP]],IP[],4,TRUE),"")</f>
        <v/>
      </c>
      <c r="D259" s="58" t="str">
        <f>IFERROR(VLOOKUP(SECRETARIA[[#This Row],[No. IP]],IP[],6,TRUE),"")</f>
        <v/>
      </c>
      <c r="E259" s="58" t="str">
        <f>IFERROR(VLOOKUP(SECRETARIA[[#This Row],[No. IP]],IP[],7,TRUE),"")</f>
        <v/>
      </c>
      <c r="F259" s="58" t="str">
        <f>IFERROR(VLOOKUP(SECRETARIA[[#This Row],[No. IP]],IP[],2,TRUE),"")</f>
        <v/>
      </c>
      <c r="G259" s="59" t="str">
        <f>IFERROR(VLOOKUP(SECRETARIA[[#This Row],[No. IP]],IP[],10,TRUE),"")</f>
        <v/>
      </c>
      <c r="H259" s="46"/>
      <c r="I259" s="47"/>
      <c r="J259" s="48"/>
      <c r="K259" s="49"/>
      <c r="L259" s="50"/>
      <c r="M259" s="50"/>
      <c r="N259" s="55">
        <f>+IFERROR(SECRETARIA[[#This Row],[Total Ejecutado]]/SECRETARIA[[#This Row],[Total]],0)</f>
        <v>0</v>
      </c>
      <c r="O259" s="56">
        <f>+SUM(SECRETARIA[[#This Row],[Recursos propios 2022]:[Cofinanciación Nación
 2022]])</f>
        <v>0</v>
      </c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1"/>
      <c r="AD259" s="53"/>
      <c r="AE259" s="53"/>
      <c r="AF259" s="54"/>
    </row>
    <row r="260" spans="1:32" x14ac:dyDescent="0.25">
      <c r="A260" s="46"/>
      <c r="B260" s="57" t="str">
        <f>IFERROR(VLOOKUP(SECRETARIA[[#This Row],[No. IP]],IP[],3,TRUE),"")</f>
        <v/>
      </c>
      <c r="C260" s="58" t="str">
        <f>IFERROR(VLOOKUP(SECRETARIA[[#This Row],[No. IP]],IP[],4,TRUE),"")</f>
        <v/>
      </c>
      <c r="D260" s="58" t="str">
        <f>IFERROR(VLOOKUP(SECRETARIA[[#This Row],[No. IP]],IP[],6,TRUE),"")</f>
        <v/>
      </c>
      <c r="E260" s="58" t="str">
        <f>IFERROR(VLOOKUP(SECRETARIA[[#This Row],[No. IP]],IP[],7,TRUE),"")</f>
        <v/>
      </c>
      <c r="F260" s="58" t="str">
        <f>IFERROR(VLOOKUP(SECRETARIA[[#This Row],[No. IP]],IP[],2,TRUE),"")</f>
        <v/>
      </c>
      <c r="G260" s="59" t="str">
        <f>IFERROR(VLOOKUP(SECRETARIA[[#This Row],[No. IP]],IP[],10,TRUE),"")</f>
        <v/>
      </c>
      <c r="H260" s="46"/>
      <c r="I260" s="47"/>
      <c r="J260" s="48"/>
      <c r="K260" s="49"/>
      <c r="L260" s="50"/>
      <c r="M260" s="50"/>
      <c r="N260" s="55">
        <f>+IFERROR(SECRETARIA[[#This Row],[Total Ejecutado]]/SECRETARIA[[#This Row],[Total]],0)</f>
        <v>0</v>
      </c>
      <c r="O260" s="56">
        <f>+SUM(SECRETARIA[[#This Row],[Recursos propios 2022]:[Cofinanciación Nación
 2022]])</f>
        <v>0</v>
      </c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1"/>
      <c r="AD260" s="53"/>
      <c r="AE260" s="53"/>
      <c r="AF260" s="54"/>
    </row>
    <row r="261" spans="1:32" x14ac:dyDescent="0.25">
      <c r="A261" s="46"/>
      <c r="B261" s="57" t="str">
        <f>IFERROR(VLOOKUP(SECRETARIA[[#This Row],[No. IP]],IP[],3,TRUE),"")</f>
        <v/>
      </c>
      <c r="C261" s="58" t="str">
        <f>IFERROR(VLOOKUP(SECRETARIA[[#This Row],[No. IP]],IP[],4,TRUE),"")</f>
        <v/>
      </c>
      <c r="D261" s="58" t="str">
        <f>IFERROR(VLOOKUP(SECRETARIA[[#This Row],[No. IP]],IP[],6,TRUE),"")</f>
        <v/>
      </c>
      <c r="E261" s="58" t="str">
        <f>IFERROR(VLOOKUP(SECRETARIA[[#This Row],[No. IP]],IP[],7,TRUE),"")</f>
        <v/>
      </c>
      <c r="F261" s="58" t="str">
        <f>IFERROR(VLOOKUP(SECRETARIA[[#This Row],[No. IP]],IP[],2,TRUE),"")</f>
        <v/>
      </c>
      <c r="G261" s="59" t="str">
        <f>IFERROR(VLOOKUP(SECRETARIA[[#This Row],[No. IP]],IP[],10,TRUE),"")</f>
        <v/>
      </c>
      <c r="H261" s="46"/>
      <c r="I261" s="47"/>
      <c r="J261" s="48"/>
      <c r="K261" s="49"/>
      <c r="L261" s="50"/>
      <c r="M261" s="50"/>
      <c r="N261" s="55">
        <f>+IFERROR(SECRETARIA[[#This Row],[Total Ejecutado]]/SECRETARIA[[#This Row],[Total]],0)</f>
        <v>0</v>
      </c>
      <c r="O261" s="56">
        <f>+SUM(SECRETARIA[[#This Row],[Recursos propios 2022]:[Cofinanciación Nación
 2022]])</f>
        <v>0</v>
      </c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1"/>
      <c r="AD261" s="53"/>
      <c r="AE261" s="53"/>
      <c r="AF261" s="54"/>
    </row>
    <row r="262" spans="1:32" x14ac:dyDescent="0.25">
      <c r="A262" s="46"/>
      <c r="B262" s="57" t="str">
        <f>IFERROR(VLOOKUP(SECRETARIA[[#This Row],[No. IP]],IP[],3,TRUE),"")</f>
        <v/>
      </c>
      <c r="C262" s="58" t="str">
        <f>IFERROR(VLOOKUP(SECRETARIA[[#This Row],[No. IP]],IP[],4,TRUE),"")</f>
        <v/>
      </c>
      <c r="D262" s="58" t="str">
        <f>IFERROR(VLOOKUP(SECRETARIA[[#This Row],[No. IP]],IP[],6,TRUE),"")</f>
        <v/>
      </c>
      <c r="E262" s="58" t="str">
        <f>IFERROR(VLOOKUP(SECRETARIA[[#This Row],[No. IP]],IP[],7,TRUE),"")</f>
        <v/>
      </c>
      <c r="F262" s="58" t="str">
        <f>IFERROR(VLOOKUP(SECRETARIA[[#This Row],[No. IP]],IP[],2,TRUE),"")</f>
        <v/>
      </c>
      <c r="G262" s="59" t="str">
        <f>IFERROR(VLOOKUP(SECRETARIA[[#This Row],[No. IP]],IP[],10,TRUE),"")</f>
        <v/>
      </c>
      <c r="H262" s="46"/>
      <c r="I262" s="47"/>
      <c r="J262" s="48"/>
      <c r="K262" s="49"/>
      <c r="L262" s="50"/>
      <c r="M262" s="50"/>
      <c r="N262" s="55">
        <f>+IFERROR(SECRETARIA[[#This Row],[Total Ejecutado]]/SECRETARIA[[#This Row],[Total]],0)</f>
        <v>0</v>
      </c>
      <c r="O262" s="56">
        <f>+SUM(SECRETARIA[[#This Row],[Recursos propios 2022]:[Cofinanciación Nación
 2022]])</f>
        <v>0</v>
      </c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1"/>
      <c r="AD262" s="53"/>
      <c r="AE262" s="53"/>
      <c r="AF262" s="54"/>
    </row>
    <row r="263" spans="1:32" x14ac:dyDescent="0.25">
      <c r="A263" s="46"/>
      <c r="B263" s="57" t="str">
        <f>IFERROR(VLOOKUP(SECRETARIA[[#This Row],[No. IP]],IP[],3,TRUE),"")</f>
        <v/>
      </c>
      <c r="C263" s="58" t="str">
        <f>IFERROR(VLOOKUP(SECRETARIA[[#This Row],[No. IP]],IP[],4,TRUE),"")</f>
        <v/>
      </c>
      <c r="D263" s="58" t="str">
        <f>IFERROR(VLOOKUP(SECRETARIA[[#This Row],[No. IP]],IP[],6,TRUE),"")</f>
        <v/>
      </c>
      <c r="E263" s="58" t="str">
        <f>IFERROR(VLOOKUP(SECRETARIA[[#This Row],[No. IP]],IP[],7,TRUE),"")</f>
        <v/>
      </c>
      <c r="F263" s="58" t="str">
        <f>IFERROR(VLOOKUP(SECRETARIA[[#This Row],[No. IP]],IP[],2,TRUE),"")</f>
        <v/>
      </c>
      <c r="G263" s="59" t="str">
        <f>IFERROR(VLOOKUP(SECRETARIA[[#This Row],[No. IP]],IP[],10,TRUE),"")</f>
        <v/>
      </c>
      <c r="H263" s="46"/>
      <c r="I263" s="47"/>
      <c r="J263" s="48"/>
      <c r="K263" s="49"/>
      <c r="L263" s="50"/>
      <c r="M263" s="50"/>
      <c r="N263" s="55">
        <f>+IFERROR(SECRETARIA[[#This Row],[Total Ejecutado]]/SECRETARIA[[#This Row],[Total]],0)</f>
        <v>0</v>
      </c>
      <c r="O263" s="56">
        <f>+SUM(SECRETARIA[[#This Row],[Recursos propios 2022]:[Cofinanciación Nación
 2022]])</f>
        <v>0</v>
      </c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1"/>
      <c r="AD263" s="53"/>
      <c r="AE263" s="53"/>
      <c r="AF263" s="54"/>
    </row>
    <row r="264" spans="1:32" x14ac:dyDescent="0.25">
      <c r="A264" s="46"/>
      <c r="B264" s="57" t="str">
        <f>IFERROR(VLOOKUP(SECRETARIA[[#This Row],[No. IP]],IP[],3,TRUE),"")</f>
        <v/>
      </c>
      <c r="C264" s="58" t="str">
        <f>IFERROR(VLOOKUP(SECRETARIA[[#This Row],[No. IP]],IP[],4,TRUE),"")</f>
        <v/>
      </c>
      <c r="D264" s="58" t="str">
        <f>IFERROR(VLOOKUP(SECRETARIA[[#This Row],[No. IP]],IP[],6,TRUE),"")</f>
        <v/>
      </c>
      <c r="E264" s="58" t="str">
        <f>IFERROR(VLOOKUP(SECRETARIA[[#This Row],[No. IP]],IP[],7,TRUE),"")</f>
        <v/>
      </c>
      <c r="F264" s="58" t="str">
        <f>IFERROR(VLOOKUP(SECRETARIA[[#This Row],[No. IP]],IP[],2,TRUE),"")</f>
        <v/>
      </c>
      <c r="G264" s="59" t="str">
        <f>IFERROR(VLOOKUP(SECRETARIA[[#This Row],[No. IP]],IP[],10,TRUE),"")</f>
        <v/>
      </c>
      <c r="H264" s="46"/>
      <c r="I264" s="47"/>
      <c r="J264" s="48"/>
      <c r="K264" s="49"/>
      <c r="L264" s="50"/>
      <c r="M264" s="50"/>
      <c r="N264" s="55">
        <f>+IFERROR(SECRETARIA[[#This Row],[Total Ejecutado]]/SECRETARIA[[#This Row],[Total]],0)</f>
        <v>0</v>
      </c>
      <c r="O264" s="56">
        <f>+SUM(SECRETARIA[[#This Row],[Recursos propios 2022]:[Cofinanciación Nación
 2022]])</f>
        <v>0</v>
      </c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1"/>
      <c r="AD264" s="53"/>
      <c r="AE264" s="53"/>
      <c r="AF264" s="54"/>
    </row>
    <row r="265" spans="1:32" x14ac:dyDescent="0.25">
      <c r="A265" s="46"/>
      <c r="B265" s="57" t="str">
        <f>IFERROR(VLOOKUP(SECRETARIA[[#This Row],[No. IP]],IP[],3,TRUE),"")</f>
        <v/>
      </c>
      <c r="C265" s="58" t="str">
        <f>IFERROR(VLOOKUP(SECRETARIA[[#This Row],[No. IP]],IP[],4,TRUE),"")</f>
        <v/>
      </c>
      <c r="D265" s="58" t="str">
        <f>IFERROR(VLOOKUP(SECRETARIA[[#This Row],[No. IP]],IP[],6,TRUE),"")</f>
        <v/>
      </c>
      <c r="E265" s="58" t="str">
        <f>IFERROR(VLOOKUP(SECRETARIA[[#This Row],[No. IP]],IP[],7,TRUE),"")</f>
        <v/>
      </c>
      <c r="F265" s="58" t="str">
        <f>IFERROR(VLOOKUP(SECRETARIA[[#This Row],[No. IP]],IP[],2,TRUE),"")</f>
        <v/>
      </c>
      <c r="G265" s="59" t="str">
        <f>IFERROR(VLOOKUP(SECRETARIA[[#This Row],[No. IP]],IP[],10,TRUE),"")</f>
        <v/>
      </c>
      <c r="H265" s="46"/>
      <c r="I265" s="47"/>
      <c r="J265" s="48"/>
      <c r="K265" s="49"/>
      <c r="L265" s="50"/>
      <c r="M265" s="50"/>
      <c r="N265" s="55">
        <f>+IFERROR(SECRETARIA[[#This Row],[Total Ejecutado]]/SECRETARIA[[#This Row],[Total]],0)</f>
        <v>0</v>
      </c>
      <c r="O265" s="56">
        <f>+SUM(SECRETARIA[[#This Row],[Recursos propios 2022]:[Cofinanciación Nación
 2022]])</f>
        <v>0</v>
      </c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1"/>
      <c r="AD265" s="53"/>
      <c r="AE265" s="53"/>
      <c r="AF265" s="54"/>
    </row>
    <row r="266" spans="1:32" x14ac:dyDescent="0.25">
      <c r="A266" s="46"/>
      <c r="B266" s="57" t="str">
        <f>IFERROR(VLOOKUP(SECRETARIA[[#This Row],[No. IP]],IP[],3,TRUE),"")</f>
        <v/>
      </c>
      <c r="C266" s="58" t="str">
        <f>IFERROR(VLOOKUP(SECRETARIA[[#This Row],[No. IP]],IP[],4,TRUE),"")</f>
        <v/>
      </c>
      <c r="D266" s="58" t="str">
        <f>IFERROR(VLOOKUP(SECRETARIA[[#This Row],[No. IP]],IP[],6,TRUE),"")</f>
        <v/>
      </c>
      <c r="E266" s="58" t="str">
        <f>IFERROR(VLOOKUP(SECRETARIA[[#This Row],[No. IP]],IP[],7,TRUE),"")</f>
        <v/>
      </c>
      <c r="F266" s="58" t="str">
        <f>IFERROR(VLOOKUP(SECRETARIA[[#This Row],[No. IP]],IP[],2,TRUE),"")</f>
        <v/>
      </c>
      <c r="G266" s="59" t="str">
        <f>IFERROR(VLOOKUP(SECRETARIA[[#This Row],[No. IP]],IP[],10,TRUE),"")</f>
        <v/>
      </c>
      <c r="H266" s="46"/>
      <c r="I266" s="47"/>
      <c r="J266" s="48"/>
      <c r="K266" s="49"/>
      <c r="L266" s="50"/>
      <c r="M266" s="50"/>
      <c r="N266" s="55">
        <f>+IFERROR(SECRETARIA[[#This Row],[Total Ejecutado]]/SECRETARIA[[#This Row],[Total]],0)</f>
        <v>0</v>
      </c>
      <c r="O266" s="56">
        <f>+SUM(SECRETARIA[[#This Row],[Recursos propios 2022]:[Cofinanciación Nación
 2022]])</f>
        <v>0</v>
      </c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1"/>
      <c r="AD266" s="53"/>
      <c r="AE266" s="53"/>
      <c r="AF266" s="54"/>
    </row>
    <row r="267" spans="1:32" x14ac:dyDescent="0.25">
      <c r="A267" s="46"/>
      <c r="B267" s="57" t="str">
        <f>IFERROR(VLOOKUP(SECRETARIA[[#This Row],[No. IP]],IP[],3,TRUE),"")</f>
        <v/>
      </c>
      <c r="C267" s="58" t="str">
        <f>IFERROR(VLOOKUP(SECRETARIA[[#This Row],[No. IP]],IP[],4,TRUE),"")</f>
        <v/>
      </c>
      <c r="D267" s="58" t="str">
        <f>IFERROR(VLOOKUP(SECRETARIA[[#This Row],[No. IP]],IP[],6,TRUE),"")</f>
        <v/>
      </c>
      <c r="E267" s="58" t="str">
        <f>IFERROR(VLOOKUP(SECRETARIA[[#This Row],[No. IP]],IP[],7,TRUE),"")</f>
        <v/>
      </c>
      <c r="F267" s="58" t="str">
        <f>IFERROR(VLOOKUP(SECRETARIA[[#This Row],[No. IP]],IP[],2,TRUE),"")</f>
        <v/>
      </c>
      <c r="G267" s="59" t="str">
        <f>IFERROR(VLOOKUP(SECRETARIA[[#This Row],[No. IP]],IP[],10,TRUE),"")</f>
        <v/>
      </c>
      <c r="H267" s="46"/>
      <c r="I267" s="47"/>
      <c r="J267" s="48"/>
      <c r="K267" s="49"/>
      <c r="L267" s="50"/>
      <c r="M267" s="50"/>
      <c r="N267" s="55">
        <f>+IFERROR(SECRETARIA[[#This Row],[Total Ejecutado]]/SECRETARIA[[#This Row],[Total]],0)</f>
        <v>0</v>
      </c>
      <c r="O267" s="56">
        <f>+SUM(SECRETARIA[[#This Row],[Recursos propios 2022]:[Cofinanciación Nación
 2022]])</f>
        <v>0</v>
      </c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1"/>
      <c r="AD267" s="53"/>
      <c r="AE267" s="53"/>
      <c r="AF267" s="54"/>
    </row>
    <row r="268" spans="1:32" x14ac:dyDescent="0.25">
      <c r="A268" s="46"/>
      <c r="B268" s="57" t="str">
        <f>IFERROR(VLOOKUP(SECRETARIA[[#This Row],[No. IP]],IP[],3,TRUE),"")</f>
        <v/>
      </c>
      <c r="C268" s="58" t="str">
        <f>IFERROR(VLOOKUP(SECRETARIA[[#This Row],[No. IP]],IP[],4,TRUE),"")</f>
        <v/>
      </c>
      <c r="D268" s="58" t="str">
        <f>IFERROR(VLOOKUP(SECRETARIA[[#This Row],[No. IP]],IP[],6,TRUE),"")</f>
        <v/>
      </c>
      <c r="E268" s="58" t="str">
        <f>IFERROR(VLOOKUP(SECRETARIA[[#This Row],[No. IP]],IP[],7,TRUE),"")</f>
        <v/>
      </c>
      <c r="F268" s="58" t="str">
        <f>IFERROR(VLOOKUP(SECRETARIA[[#This Row],[No. IP]],IP[],2,TRUE),"")</f>
        <v/>
      </c>
      <c r="G268" s="59" t="str">
        <f>IFERROR(VLOOKUP(SECRETARIA[[#This Row],[No. IP]],IP[],10,TRUE),"")</f>
        <v/>
      </c>
      <c r="H268" s="46"/>
      <c r="I268" s="47"/>
      <c r="J268" s="48"/>
      <c r="K268" s="49"/>
      <c r="L268" s="50"/>
      <c r="M268" s="50"/>
      <c r="N268" s="55">
        <f>+IFERROR(SECRETARIA[[#This Row],[Total Ejecutado]]/SECRETARIA[[#This Row],[Total]],0)</f>
        <v>0</v>
      </c>
      <c r="O268" s="56">
        <f>+SUM(SECRETARIA[[#This Row],[Recursos propios 2022]:[Cofinanciación Nación
 2022]])</f>
        <v>0</v>
      </c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1"/>
      <c r="AD268" s="53"/>
      <c r="AE268" s="53"/>
      <c r="AF268" s="54"/>
    </row>
    <row r="269" spans="1:32" x14ac:dyDescent="0.25">
      <c r="A269" s="46"/>
      <c r="B269" s="57" t="str">
        <f>IFERROR(VLOOKUP(SECRETARIA[[#This Row],[No. IP]],IP[],3,TRUE),"")</f>
        <v/>
      </c>
      <c r="C269" s="58" t="str">
        <f>IFERROR(VLOOKUP(SECRETARIA[[#This Row],[No. IP]],IP[],4,TRUE),"")</f>
        <v/>
      </c>
      <c r="D269" s="58" t="str">
        <f>IFERROR(VLOOKUP(SECRETARIA[[#This Row],[No. IP]],IP[],6,TRUE),"")</f>
        <v/>
      </c>
      <c r="E269" s="58" t="str">
        <f>IFERROR(VLOOKUP(SECRETARIA[[#This Row],[No. IP]],IP[],7,TRUE),"")</f>
        <v/>
      </c>
      <c r="F269" s="58" t="str">
        <f>IFERROR(VLOOKUP(SECRETARIA[[#This Row],[No. IP]],IP[],2,TRUE),"")</f>
        <v/>
      </c>
      <c r="G269" s="59" t="str">
        <f>IFERROR(VLOOKUP(SECRETARIA[[#This Row],[No. IP]],IP[],10,TRUE),"")</f>
        <v/>
      </c>
      <c r="H269" s="46"/>
      <c r="I269" s="47"/>
      <c r="J269" s="48"/>
      <c r="K269" s="49"/>
      <c r="L269" s="50"/>
      <c r="M269" s="50"/>
      <c r="N269" s="55">
        <f>+IFERROR(SECRETARIA[[#This Row],[Total Ejecutado]]/SECRETARIA[[#This Row],[Total]],0)</f>
        <v>0</v>
      </c>
      <c r="O269" s="56">
        <f>+SUM(SECRETARIA[[#This Row],[Recursos propios 2022]:[Cofinanciación Nación
 2022]])</f>
        <v>0</v>
      </c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1"/>
      <c r="AD269" s="53"/>
      <c r="AE269" s="53"/>
      <c r="AF269" s="54"/>
    </row>
    <row r="270" spans="1:32" x14ac:dyDescent="0.25">
      <c r="A270" s="46"/>
      <c r="B270" s="57" t="str">
        <f>IFERROR(VLOOKUP(SECRETARIA[[#This Row],[No. IP]],IP[],3,TRUE),"")</f>
        <v/>
      </c>
      <c r="C270" s="58" t="str">
        <f>IFERROR(VLOOKUP(SECRETARIA[[#This Row],[No. IP]],IP[],4,TRUE),"")</f>
        <v/>
      </c>
      <c r="D270" s="58" t="str">
        <f>IFERROR(VLOOKUP(SECRETARIA[[#This Row],[No. IP]],IP[],6,TRUE),"")</f>
        <v/>
      </c>
      <c r="E270" s="58" t="str">
        <f>IFERROR(VLOOKUP(SECRETARIA[[#This Row],[No. IP]],IP[],7,TRUE),"")</f>
        <v/>
      </c>
      <c r="F270" s="58" t="str">
        <f>IFERROR(VLOOKUP(SECRETARIA[[#This Row],[No. IP]],IP[],2,TRUE),"")</f>
        <v/>
      </c>
      <c r="G270" s="59" t="str">
        <f>IFERROR(VLOOKUP(SECRETARIA[[#This Row],[No. IP]],IP[],10,TRUE),"")</f>
        <v/>
      </c>
      <c r="H270" s="46"/>
      <c r="I270" s="47"/>
      <c r="J270" s="48"/>
      <c r="K270" s="49"/>
      <c r="L270" s="50"/>
      <c r="M270" s="50"/>
      <c r="N270" s="55">
        <f>+IFERROR(SECRETARIA[[#This Row],[Total Ejecutado]]/SECRETARIA[[#This Row],[Total]],0)</f>
        <v>0</v>
      </c>
      <c r="O270" s="56">
        <f>+SUM(SECRETARIA[[#This Row],[Recursos propios 2022]:[Cofinanciación Nación
 2022]])</f>
        <v>0</v>
      </c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1"/>
      <c r="AD270" s="53"/>
      <c r="AE270" s="53"/>
      <c r="AF270" s="54"/>
    </row>
    <row r="271" spans="1:32" x14ac:dyDescent="0.25">
      <c r="A271" s="46"/>
      <c r="B271" s="57" t="str">
        <f>IFERROR(VLOOKUP(SECRETARIA[[#This Row],[No. IP]],IP[],3,TRUE),"")</f>
        <v/>
      </c>
      <c r="C271" s="58" t="str">
        <f>IFERROR(VLOOKUP(SECRETARIA[[#This Row],[No. IP]],IP[],4,TRUE),"")</f>
        <v/>
      </c>
      <c r="D271" s="58" t="str">
        <f>IFERROR(VLOOKUP(SECRETARIA[[#This Row],[No. IP]],IP[],6,TRUE),"")</f>
        <v/>
      </c>
      <c r="E271" s="58" t="str">
        <f>IFERROR(VLOOKUP(SECRETARIA[[#This Row],[No. IP]],IP[],7,TRUE),"")</f>
        <v/>
      </c>
      <c r="F271" s="58" t="str">
        <f>IFERROR(VLOOKUP(SECRETARIA[[#This Row],[No. IP]],IP[],2,TRUE),"")</f>
        <v/>
      </c>
      <c r="G271" s="59" t="str">
        <f>IFERROR(VLOOKUP(SECRETARIA[[#This Row],[No. IP]],IP[],10,TRUE),"")</f>
        <v/>
      </c>
      <c r="H271" s="46"/>
      <c r="I271" s="47"/>
      <c r="J271" s="48"/>
      <c r="K271" s="49"/>
      <c r="L271" s="50"/>
      <c r="M271" s="50"/>
      <c r="N271" s="55">
        <f>+IFERROR(SECRETARIA[[#This Row],[Total Ejecutado]]/SECRETARIA[[#This Row],[Total]],0)</f>
        <v>0</v>
      </c>
      <c r="O271" s="56">
        <f>+SUM(SECRETARIA[[#This Row],[Recursos propios 2022]:[Cofinanciación Nación
 2022]])</f>
        <v>0</v>
      </c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1"/>
      <c r="AD271" s="53"/>
      <c r="AE271" s="53"/>
      <c r="AF271" s="54"/>
    </row>
    <row r="272" spans="1:32" x14ac:dyDescent="0.25">
      <c r="A272" s="46"/>
      <c r="B272" s="57" t="str">
        <f>IFERROR(VLOOKUP(SECRETARIA[[#This Row],[No. IP]],IP[],3,TRUE),"")</f>
        <v/>
      </c>
      <c r="C272" s="58" t="str">
        <f>IFERROR(VLOOKUP(SECRETARIA[[#This Row],[No. IP]],IP[],4,TRUE),"")</f>
        <v/>
      </c>
      <c r="D272" s="58" t="str">
        <f>IFERROR(VLOOKUP(SECRETARIA[[#This Row],[No. IP]],IP[],6,TRUE),"")</f>
        <v/>
      </c>
      <c r="E272" s="58" t="str">
        <f>IFERROR(VLOOKUP(SECRETARIA[[#This Row],[No. IP]],IP[],7,TRUE),"")</f>
        <v/>
      </c>
      <c r="F272" s="58" t="str">
        <f>IFERROR(VLOOKUP(SECRETARIA[[#This Row],[No. IP]],IP[],2,TRUE),"")</f>
        <v/>
      </c>
      <c r="G272" s="59" t="str">
        <f>IFERROR(VLOOKUP(SECRETARIA[[#This Row],[No. IP]],IP[],10,TRUE),"")</f>
        <v/>
      </c>
      <c r="H272" s="46"/>
      <c r="I272" s="47"/>
      <c r="J272" s="48"/>
      <c r="K272" s="49"/>
      <c r="L272" s="50"/>
      <c r="M272" s="50"/>
      <c r="N272" s="55">
        <f>+IFERROR(SECRETARIA[[#This Row],[Total Ejecutado]]/SECRETARIA[[#This Row],[Total]],0)</f>
        <v>0</v>
      </c>
      <c r="O272" s="56">
        <f>+SUM(SECRETARIA[[#This Row],[Recursos propios 2022]:[Cofinanciación Nación
 2022]])</f>
        <v>0</v>
      </c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1"/>
      <c r="AD272" s="53"/>
      <c r="AE272" s="53"/>
      <c r="AF272" s="54"/>
    </row>
    <row r="273" spans="1:32" x14ac:dyDescent="0.25">
      <c r="A273" s="46"/>
      <c r="B273" s="57" t="str">
        <f>IFERROR(VLOOKUP(SECRETARIA[[#This Row],[No. IP]],IP[],3,TRUE),"")</f>
        <v/>
      </c>
      <c r="C273" s="58" t="str">
        <f>IFERROR(VLOOKUP(SECRETARIA[[#This Row],[No. IP]],IP[],4,TRUE),"")</f>
        <v/>
      </c>
      <c r="D273" s="58" t="str">
        <f>IFERROR(VLOOKUP(SECRETARIA[[#This Row],[No. IP]],IP[],6,TRUE),"")</f>
        <v/>
      </c>
      <c r="E273" s="58" t="str">
        <f>IFERROR(VLOOKUP(SECRETARIA[[#This Row],[No. IP]],IP[],7,TRUE),"")</f>
        <v/>
      </c>
      <c r="F273" s="58" t="str">
        <f>IFERROR(VLOOKUP(SECRETARIA[[#This Row],[No. IP]],IP[],2,TRUE),"")</f>
        <v/>
      </c>
      <c r="G273" s="59" t="str">
        <f>IFERROR(VLOOKUP(SECRETARIA[[#This Row],[No. IP]],IP[],10,TRUE),"")</f>
        <v/>
      </c>
      <c r="H273" s="46"/>
      <c r="I273" s="47"/>
      <c r="J273" s="48"/>
      <c r="K273" s="49"/>
      <c r="L273" s="50"/>
      <c r="M273" s="50"/>
      <c r="N273" s="55">
        <f>+IFERROR(SECRETARIA[[#This Row],[Total Ejecutado]]/SECRETARIA[[#This Row],[Total]],0)</f>
        <v>0</v>
      </c>
      <c r="O273" s="56">
        <f>+SUM(SECRETARIA[[#This Row],[Recursos propios 2022]:[Cofinanciación Nación
 2022]])</f>
        <v>0</v>
      </c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1"/>
      <c r="AD273" s="53"/>
      <c r="AE273" s="53"/>
      <c r="AF273" s="54"/>
    </row>
    <row r="274" spans="1:32" x14ac:dyDescent="0.25">
      <c r="A274" s="46"/>
      <c r="B274" s="57" t="str">
        <f>IFERROR(VLOOKUP(SECRETARIA[[#This Row],[No. IP]],IP[],3,TRUE),"")</f>
        <v/>
      </c>
      <c r="C274" s="58" t="str">
        <f>IFERROR(VLOOKUP(SECRETARIA[[#This Row],[No. IP]],IP[],4,TRUE),"")</f>
        <v/>
      </c>
      <c r="D274" s="58" t="str">
        <f>IFERROR(VLOOKUP(SECRETARIA[[#This Row],[No. IP]],IP[],6,TRUE),"")</f>
        <v/>
      </c>
      <c r="E274" s="58" t="str">
        <f>IFERROR(VLOOKUP(SECRETARIA[[#This Row],[No. IP]],IP[],7,TRUE),"")</f>
        <v/>
      </c>
      <c r="F274" s="58" t="str">
        <f>IFERROR(VLOOKUP(SECRETARIA[[#This Row],[No. IP]],IP[],2,TRUE),"")</f>
        <v/>
      </c>
      <c r="G274" s="59" t="str">
        <f>IFERROR(VLOOKUP(SECRETARIA[[#This Row],[No. IP]],IP[],10,TRUE),"")</f>
        <v/>
      </c>
      <c r="H274" s="46"/>
      <c r="I274" s="47"/>
      <c r="J274" s="48"/>
      <c r="K274" s="49"/>
      <c r="L274" s="50"/>
      <c r="M274" s="50"/>
      <c r="N274" s="55">
        <f>+IFERROR(SECRETARIA[[#This Row],[Total Ejecutado]]/SECRETARIA[[#This Row],[Total]],0)</f>
        <v>0</v>
      </c>
      <c r="O274" s="56">
        <f>+SUM(SECRETARIA[[#This Row],[Recursos propios 2022]:[Cofinanciación Nación
 2022]])</f>
        <v>0</v>
      </c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1"/>
      <c r="AD274" s="53"/>
      <c r="AE274" s="53"/>
      <c r="AF274" s="54"/>
    </row>
    <row r="275" spans="1:32" x14ac:dyDescent="0.25">
      <c r="A275" s="46"/>
      <c r="B275" s="57" t="str">
        <f>IFERROR(VLOOKUP(SECRETARIA[[#This Row],[No. IP]],IP[],3,TRUE),"")</f>
        <v/>
      </c>
      <c r="C275" s="58" t="str">
        <f>IFERROR(VLOOKUP(SECRETARIA[[#This Row],[No. IP]],IP[],4,TRUE),"")</f>
        <v/>
      </c>
      <c r="D275" s="58" t="str">
        <f>IFERROR(VLOOKUP(SECRETARIA[[#This Row],[No. IP]],IP[],6,TRUE),"")</f>
        <v/>
      </c>
      <c r="E275" s="58" t="str">
        <f>IFERROR(VLOOKUP(SECRETARIA[[#This Row],[No. IP]],IP[],7,TRUE),"")</f>
        <v/>
      </c>
      <c r="F275" s="58" t="str">
        <f>IFERROR(VLOOKUP(SECRETARIA[[#This Row],[No. IP]],IP[],2,TRUE),"")</f>
        <v/>
      </c>
      <c r="G275" s="59" t="str">
        <f>IFERROR(VLOOKUP(SECRETARIA[[#This Row],[No. IP]],IP[],10,TRUE),"")</f>
        <v/>
      </c>
      <c r="H275" s="46"/>
      <c r="I275" s="47"/>
      <c r="J275" s="48"/>
      <c r="K275" s="49"/>
      <c r="L275" s="50"/>
      <c r="M275" s="50"/>
      <c r="N275" s="55">
        <f>+IFERROR(SECRETARIA[[#This Row],[Total Ejecutado]]/SECRETARIA[[#This Row],[Total]],0)</f>
        <v>0</v>
      </c>
      <c r="O275" s="56">
        <f>+SUM(SECRETARIA[[#This Row],[Recursos propios 2022]:[Cofinanciación Nación
 2022]])</f>
        <v>0</v>
      </c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1"/>
      <c r="AD275" s="53"/>
      <c r="AE275" s="53"/>
      <c r="AF275" s="54"/>
    </row>
    <row r="276" spans="1:32" x14ac:dyDescent="0.25">
      <c r="A276" s="46"/>
      <c r="B276" s="57" t="str">
        <f>IFERROR(VLOOKUP(SECRETARIA[[#This Row],[No. IP]],IP[],3,TRUE),"")</f>
        <v/>
      </c>
      <c r="C276" s="58" t="str">
        <f>IFERROR(VLOOKUP(SECRETARIA[[#This Row],[No. IP]],IP[],4,TRUE),"")</f>
        <v/>
      </c>
      <c r="D276" s="58" t="str">
        <f>IFERROR(VLOOKUP(SECRETARIA[[#This Row],[No. IP]],IP[],6,TRUE),"")</f>
        <v/>
      </c>
      <c r="E276" s="58" t="str">
        <f>IFERROR(VLOOKUP(SECRETARIA[[#This Row],[No. IP]],IP[],7,TRUE),"")</f>
        <v/>
      </c>
      <c r="F276" s="58" t="str">
        <f>IFERROR(VLOOKUP(SECRETARIA[[#This Row],[No. IP]],IP[],2,TRUE),"")</f>
        <v/>
      </c>
      <c r="G276" s="59" t="str">
        <f>IFERROR(VLOOKUP(SECRETARIA[[#This Row],[No. IP]],IP[],10,TRUE),"")</f>
        <v/>
      </c>
      <c r="H276" s="46"/>
      <c r="I276" s="47"/>
      <c r="J276" s="48"/>
      <c r="K276" s="49"/>
      <c r="L276" s="50"/>
      <c r="M276" s="50"/>
      <c r="N276" s="55">
        <f>+IFERROR(SECRETARIA[[#This Row],[Total Ejecutado]]/SECRETARIA[[#This Row],[Total]],0)</f>
        <v>0</v>
      </c>
      <c r="O276" s="56">
        <f>+SUM(SECRETARIA[[#This Row],[Recursos propios 2022]:[Cofinanciación Nación
 2022]])</f>
        <v>0</v>
      </c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1"/>
      <c r="AD276" s="53"/>
      <c r="AE276" s="53"/>
      <c r="AF276" s="54"/>
    </row>
    <row r="277" spans="1:32" x14ac:dyDescent="0.25">
      <c r="A277" s="46"/>
      <c r="B277" s="57" t="str">
        <f>IFERROR(VLOOKUP(SECRETARIA[[#This Row],[No. IP]],IP[],3,TRUE),"")</f>
        <v/>
      </c>
      <c r="C277" s="58" t="str">
        <f>IFERROR(VLOOKUP(SECRETARIA[[#This Row],[No. IP]],IP[],4,TRUE),"")</f>
        <v/>
      </c>
      <c r="D277" s="58" t="str">
        <f>IFERROR(VLOOKUP(SECRETARIA[[#This Row],[No. IP]],IP[],6,TRUE),"")</f>
        <v/>
      </c>
      <c r="E277" s="58" t="str">
        <f>IFERROR(VLOOKUP(SECRETARIA[[#This Row],[No. IP]],IP[],7,TRUE),"")</f>
        <v/>
      </c>
      <c r="F277" s="58" t="str">
        <f>IFERROR(VLOOKUP(SECRETARIA[[#This Row],[No. IP]],IP[],2,TRUE),"")</f>
        <v/>
      </c>
      <c r="G277" s="59" t="str">
        <f>IFERROR(VLOOKUP(SECRETARIA[[#This Row],[No. IP]],IP[],10,TRUE),"")</f>
        <v/>
      </c>
      <c r="H277" s="46"/>
      <c r="I277" s="47"/>
      <c r="J277" s="48"/>
      <c r="K277" s="49"/>
      <c r="L277" s="50"/>
      <c r="M277" s="50"/>
      <c r="N277" s="55">
        <f>+IFERROR(SECRETARIA[[#This Row],[Total Ejecutado]]/SECRETARIA[[#This Row],[Total]],0)</f>
        <v>0</v>
      </c>
      <c r="O277" s="56">
        <f>+SUM(SECRETARIA[[#This Row],[Recursos propios 2022]:[Cofinanciación Nación
 2022]])</f>
        <v>0</v>
      </c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1"/>
      <c r="AD277" s="53"/>
      <c r="AE277" s="53"/>
      <c r="AF277" s="54"/>
    </row>
    <row r="278" spans="1:32" x14ac:dyDescent="0.25">
      <c r="A278" s="46"/>
      <c r="B278" s="57" t="str">
        <f>IFERROR(VLOOKUP(SECRETARIA[[#This Row],[No. IP]],IP[],3,TRUE),"")</f>
        <v/>
      </c>
      <c r="C278" s="58" t="str">
        <f>IFERROR(VLOOKUP(SECRETARIA[[#This Row],[No. IP]],IP[],4,TRUE),"")</f>
        <v/>
      </c>
      <c r="D278" s="58" t="str">
        <f>IFERROR(VLOOKUP(SECRETARIA[[#This Row],[No. IP]],IP[],6,TRUE),"")</f>
        <v/>
      </c>
      <c r="E278" s="58" t="str">
        <f>IFERROR(VLOOKUP(SECRETARIA[[#This Row],[No. IP]],IP[],7,TRUE),"")</f>
        <v/>
      </c>
      <c r="F278" s="58" t="str">
        <f>IFERROR(VLOOKUP(SECRETARIA[[#This Row],[No. IP]],IP[],2,TRUE),"")</f>
        <v/>
      </c>
      <c r="G278" s="59" t="str">
        <f>IFERROR(VLOOKUP(SECRETARIA[[#This Row],[No. IP]],IP[],10,TRUE),"")</f>
        <v/>
      </c>
      <c r="H278" s="46"/>
      <c r="I278" s="47"/>
      <c r="J278" s="48"/>
      <c r="K278" s="49"/>
      <c r="L278" s="50"/>
      <c r="M278" s="50"/>
      <c r="N278" s="55">
        <f>+IFERROR(SECRETARIA[[#This Row],[Total Ejecutado]]/SECRETARIA[[#This Row],[Total]],0)</f>
        <v>0</v>
      </c>
      <c r="O278" s="56">
        <f>+SUM(SECRETARIA[[#This Row],[Recursos propios 2022]:[Cofinanciación Nación
 2022]])</f>
        <v>0</v>
      </c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1"/>
      <c r="AD278" s="53"/>
      <c r="AE278" s="53"/>
      <c r="AF278" s="54"/>
    </row>
    <row r="279" spans="1:32" x14ac:dyDescent="0.25">
      <c r="A279" s="46"/>
      <c r="B279" s="57" t="str">
        <f>IFERROR(VLOOKUP(SECRETARIA[[#This Row],[No. IP]],IP[],3,TRUE),"")</f>
        <v/>
      </c>
      <c r="C279" s="58" t="str">
        <f>IFERROR(VLOOKUP(SECRETARIA[[#This Row],[No. IP]],IP[],4,TRUE),"")</f>
        <v/>
      </c>
      <c r="D279" s="58" t="str">
        <f>IFERROR(VLOOKUP(SECRETARIA[[#This Row],[No. IP]],IP[],6,TRUE),"")</f>
        <v/>
      </c>
      <c r="E279" s="58" t="str">
        <f>IFERROR(VLOOKUP(SECRETARIA[[#This Row],[No. IP]],IP[],7,TRUE),"")</f>
        <v/>
      </c>
      <c r="F279" s="58" t="str">
        <f>IFERROR(VLOOKUP(SECRETARIA[[#This Row],[No. IP]],IP[],2,TRUE),"")</f>
        <v/>
      </c>
      <c r="G279" s="59" t="str">
        <f>IFERROR(VLOOKUP(SECRETARIA[[#This Row],[No. IP]],IP[],10,TRUE),"")</f>
        <v/>
      </c>
      <c r="H279" s="46"/>
      <c r="I279" s="47"/>
      <c r="J279" s="48"/>
      <c r="K279" s="49"/>
      <c r="L279" s="50"/>
      <c r="M279" s="50"/>
      <c r="N279" s="55">
        <f>+IFERROR(SECRETARIA[[#This Row],[Total Ejecutado]]/SECRETARIA[[#This Row],[Total]],0)</f>
        <v>0</v>
      </c>
      <c r="O279" s="56">
        <f>+SUM(SECRETARIA[[#This Row],[Recursos propios 2022]:[Cofinanciación Nación
 2022]])</f>
        <v>0</v>
      </c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1"/>
      <c r="AD279" s="53"/>
      <c r="AE279" s="53"/>
      <c r="AF279" s="54"/>
    </row>
    <row r="280" spans="1:32" x14ac:dyDescent="0.25">
      <c r="A280" s="46"/>
      <c r="B280" s="57" t="str">
        <f>IFERROR(VLOOKUP(SECRETARIA[[#This Row],[No. IP]],IP[],3,TRUE),"")</f>
        <v/>
      </c>
      <c r="C280" s="58" t="str">
        <f>IFERROR(VLOOKUP(SECRETARIA[[#This Row],[No. IP]],IP[],4,TRUE),"")</f>
        <v/>
      </c>
      <c r="D280" s="58" t="str">
        <f>IFERROR(VLOOKUP(SECRETARIA[[#This Row],[No. IP]],IP[],6,TRUE),"")</f>
        <v/>
      </c>
      <c r="E280" s="58" t="str">
        <f>IFERROR(VLOOKUP(SECRETARIA[[#This Row],[No. IP]],IP[],7,TRUE),"")</f>
        <v/>
      </c>
      <c r="F280" s="58" t="str">
        <f>IFERROR(VLOOKUP(SECRETARIA[[#This Row],[No. IP]],IP[],2,TRUE),"")</f>
        <v/>
      </c>
      <c r="G280" s="59" t="str">
        <f>IFERROR(VLOOKUP(SECRETARIA[[#This Row],[No. IP]],IP[],10,TRUE),"")</f>
        <v/>
      </c>
      <c r="H280" s="46"/>
      <c r="I280" s="47"/>
      <c r="J280" s="48"/>
      <c r="K280" s="49"/>
      <c r="L280" s="50"/>
      <c r="M280" s="50"/>
      <c r="N280" s="55">
        <f>+IFERROR(SECRETARIA[[#This Row],[Total Ejecutado]]/SECRETARIA[[#This Row],[Total]],0)</f>
        <v>0</v>
      </c>
      <c r="O280" s="56">
        <f>+SUM(SECRETARIA[[#This Row],[Recursos propios 2022]:[Cofinanciación Nación
 2022]])</f>
        <v>0</v>
      </c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1"/>
      <c r="AD280" s="53"/>
      <c r="AE280" s="53"/>
      <c r="AF280" s="54"/>
    </row>
    <row r="281" spans="1:32" x14ac:dyDescent="0.25">
      <c r="A281" s="46"/>
      <c r="B281" s="57" t="str">
        <f>IFERROR(VLOOKUP(SECRETARIA[[#This Row],[No. IP]],IP[],3,TRUE),"")</f>
        <v/>
      </c>
      <c r="C281" s="58" t="str">
        <f>IFERROR(VLOOKUP(SECRETARIA[[#This Row],[No. IP]],IP[],4,TRUE),"")</f>
        <v/>
      </c>
      <c r="D281" s="58" t="str">
        <f>IFERROR(VLOOKUP(SECRETARIA[[#This Row],[No. IP]],IP[],6,TRUE),"")</f>
        <v/>
      </c>
      <c r="E281" s="58" t="str">
        <f>IFERROR(VLOOKUP(SECRETARIA[[#This Row],[No. IP]],IP[],7,TRUE),"")</f>
        <v/>
      </c>
      <c r="F281" s="58" t="str">
        <f>IFERROR(VLOOKUP(SECRETARIA[[#This Row],[No. IP]],IP[],2,TRUE),"")</f>
        <v/>
      </c>
      <c r="G281" s="59" t="str">
        <f>IFERROR(VLOOKUP(SECRETARIA[[#This Row],[No. IP]],IP[],10,TRUE),"")</f>
        <v/>
      </c>
      <c r="H281" s="46"/>
      <c r="I281" s="47"/>
      <c r="J281" s="48"/>
      <c r="K281" s="49"/>
      <c r="L281" s="50"/>
      <c r="M281" s="50"/>
      <c r="N281" s="55">
        <f>+IFERROR(SECRETARIA[[#This Row],[Total Ejecutado]]/SECRETARIA[[#This Row],[Total]],0)</f>
        <v>0</v>
      </c>
      <c r="O281" s="56">
        <f>+SUM(SECRETARIA[[#This Row],[Recursos propios 2022]:[Cofinanciación Nación
 2022]])</f>
        <v>0</v>
      </c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1"/>
      <c r="AD281" s="53"/>
      <c r="AE281" s="53"/>
      <c r="AF281" s="54"/>
    </row>
    <row r="282" spans="1:32" x14ac:dyDescent="0.25">
      <c r="A282" s="46"/>
      <c r="B282" s="57" t="str">
        <f>IFERROR(VLOOKUP(SECRETARIA[[#This Row],[No. IP]],IP[],3,TRUE),"")</f>
        <v/>
      </c>
      <c r="C282" s="58" t="str">
        <f>IFERROR(VLOOKUP(SECRETARIA[[#This Row],[No. IP]],IP[],4,TRUE),"")</f>
        <v/>
      </c>
      <c r="D282" s="58" t="str">
        <f>IFERROR(VLOOKUP(SECRETARIA[[#This Row],[No. IP]],IP[],6,TRUE),"")</f>
        <v/>
      </c>
      <c r="E282" s="58" t="str">
        <f>IFERROR(VLOOKUP(SECRETARIA[[#This Row],[No. IP]],IP[],7,TRUE),"")</f>
        <v/>
      </c>
      <c r="F282" s="58" t="str">
        <f>IFERROR(VLOOKUP(SECRETARIA[[#This Row],[No. IP]],IP[],2,TRUE),"")</f>
        <v/>
      </c>
      <c r="G282" s="59" t="str">
        <f>IFERROR(VLOOKUP(SECRETARIA[[#This Row],[No. IP]],IP[],10,TRUE),"")</f>
        <v/>
      </c>
      <c r="H282" s="46"/>
      <c r="I282" s="47"/>
      <c r="J282" s="48"/>
      <c r="K282" s="49"/>
      <c r="L282" s="50"/>
      <c r="M282" s="50"/>
      <c r="N282" s="55">
        <f>+IFERROR(SECRETARIA[[#This Row],[Total Ejecutado]]/SECRETARIA[[#This Row],[Total]],0)</f>
        <v>0</v>
      </c>
      <c r="O282" s="56">
        <f>+SUM(SECRETARIA[[#This Row],[Recursos propios 2022]:[Cofinanciación Nación
 2022]])</f>
        <v>0</v>
      </c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1"/>
      <c r="AD282" s="53"/>
      <c r="AE282" s="53"/>
      <c r="AF282" s="54"/>
    </row>
    <row r="283" spans="1:32" x14ac:dyDescent="0.25">
      <c r="A283" s="46"/>
      <c r="B283" s="57" t="str">
        <f>IFERROR(VLOOKUP(SECRETARIA[[#This Row],[No. IP]],IP[],3,TRUE),"")</f>
        <v/>
      </c>
      <c r="C283" s="58" t="str">
        <f>IFERROR(VLOOKUP(SECRETARIA[[#This Row],[No. IP]],IP[],4,TRUE),"")</f>
        <v/>
      </c>
      <c r="D283" s="58" t="str">
        <f>IFERROR(VLOOKUP(SECRETARIA[[#This Row],[No. IP]],IP[],6,TRUE),"")</f>
        <v/>
      </c>
      <c r="E283" s="58" t="str">
        <f>IFERROR(VLOOKUP(SECRETARIA[[#This Row],[No. IP]],IP[],7,TRUE),"")</f>
        <v/>
      </c>
      <c r="F283" s="58" t="str">
        <f>IFERROR(VLOOKUP(SECRETARIA[[#This Row],[No. IP]],IP[],2,TRUE),"")</f>
        <v/>
      </c>
      <c r="G283" s="59" t="str">
        <f>IFERROR(VLOOKUP(SECRETARIA[[#This Row],[No. IP]],IP[],10,TRUE),"")</f>
        <v/>
      </c>
      <c r="H283" s="46"/>
      <c r="I283" s="47"/>
      <c r="J283" s="48"/>
      <c r="K283" s="49"/>
      <c r="L283" s="50"/>
      <c r="M283" s="50"/>
      <c r="N283" s="55">
        <f>+IFERROR(SECRETARIA[[#This Row],[Total Ejecutado]]/SECRETARIA[[#This Row],[Total]],0)</f>
        <v>0</v>
      </c>
      <c r="O283" s="56">
        <f>+SUM(SECRETARIA[[#This Row],[Recursos propios 2022]:[Cofinanciación Nación
 2022]])</f>
        <v>0</v>
      </c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1"/>
      <c r="AD283" s="53"/>
      <c r="AE283" s="53"/>
      <c r="AF283" s="54"/>
    </row>
    <row r="284" spans="1:32" x14ac:dyDescent="0.25">
      <c r="A284" s="46"/>
      <c r="B284" s="57" t="str">
        <f>IFERROR(VLOOKUP(SECRETARIA[[#This Row],[No. IP]],IP[],3,TRUE),"")</f>
        <v/>
      </c>
      <c r="C284" s="58" t="str">
        <f>IFERROR(VLOOKUP(SECRETARIA[[#This Row],[No. IP]],IP[],4,TRUE),"")</f>
        <v/>
      </c>
      <c r="D284" s="58" t="str">
        <f>IFERROR(VLOOKUP(SECRETARIA[[#This Row],[No. IP]],IP[],6,TRUE),"")</f>
        <v/>
      </c>
      <c r="E284" s="58" t="str">
        <f>IFERROR(VLOOKUP(SECRETARIA[[#This Row],[No. IP]],IP[],7,TRUE),"")</f>
        <v/>
      </c>
      <c r="F284" s="58" t="str">
        <f>IFERROR(VLOOKUP(SECRETARIA[[#This Row],[No. IP]],IP[],2,TRUE),"")</f>
        <v/>
      </c>
      <c r="G284" s="59" t="str">
        <f>IFERROR(VLOOKUP(SECRETARIA[[#This Row],[No. IP]],IP[],10,TRUE),"")</f>
        <v/>
      </c>
      <c r="H284" s="46"/>
      <c r="I284" s="47"/>
      <c r="J284" s="48"/>
      <c r="K284" s="49"/>
      <c r="L284" s="50"/>
      <c r="M284" s="50"/>
      <c r="N284" s="55">
        <f>+IFERROR(SECRETARIA[[#This Row],[Total Ejecutado]]/SECRETARIA[[#This Row],[Total]],0)</f>
        <v>0</v>
      </c>
      <c r="O284" s="56">
        <f>+SUM(SECRETARIA[[#This Row],[Recursos propios 2022]:[Cofinanciación Nación
 2022]])</f>
        <v>0</v>
      </c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1"/>
      <c r="AD284" s="53"/>
      <c r="AE284" s="53"/>
      <c r="AF284" s="54"/>
    </row>
    <row r="285" spans="1:32" x14ac:dyDescent="0.25">
      <c r="A285" s="46"/>
      <c r="B285" s="57" t="str">
        <f>IFERROR(VLOOKUP(SECRETARIA[[#This Row],[No. IP]],IP[],3,TRUE),"")</f>
        <v/>
      </c>
      <c r="C285" s="58" t="str">
        <f>IFERROR(VLOOKUP(SECRETARIA[[#This Row],[No. IP]],IP[],4,TRUE),"")</f>
        <v/>
      </c>
      <c r="D285" s="58" t="str">
        <f>IFERROR(VLOOKUP(SECRETARIA[[#This Row],[No. IP]],IP[],6,TRUE),"")</f>
        <v/>
      </c>
      <c r="E285" s="58" t="str">
        <f>IFERROR(VLOOKUP(SECRETARIA[[#This Row],[No. IP]],IP[],7,TRUE),"")</f>
        <v/>
      </c>
      <c r="F285" s="58" t="str">
        <f>IFERROR(VLOOKUP(SECRETARIA[[#This Row],[No. IP]],IP[],2,TRUE),"")</f>
        <v/>
      </c>
      <c r="G285" s="59" t="str">
        <f>IFERROR(VLOOKUP(SECRETARIA[[#This Row],[No. IP]],IP[],10,TRUE),"")</f>
        <v/>
      </c>
      <c r="H285" s="46"/>
      <c r="I285" s="47"/>
      <c r="J285" s="48"/>
      <c r="K285" s="49"/>
      <c r="L285" s="50"/>
      <c r="M285" s="50"/>
      <c r="N285" s="55">
        <f>+IFERROR(SECRETARIA[[#This Row],[Total Ejecutado]]/SECRETARIA[[#This Row],[Total]],0)</f>
        <v>0</v>
      </c>
      <c r="O285" s="56">
        <f>+SUM(SECRETARIA[[#This Row],[Recursos propios 2022]:[Cofinanciación Nación
 2022]])</f>
        <v>0</v>
      </c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1"/>
      <c r="AD285" s="53"/>
      <c r="AE285" s="53"/>
      <c r="AF285" s="54"/>
    </row>
    <row r="286" spans="1:32" x14ac:dyDescent="0.25">
      <c r="A286" s="46"/>
      <c r="B286" s="57" t="str">
        <f>IFERROR(VLOOKUP(SECRETARIA[[#This Row],[No. IP]],IP[],3,TRUE),"")</f>
        <v/>
      </c>
      <c r="C286" s="58" t="str">
        <f>IFERROR(VLOOKUP(SECRETARIA[[#This Row],[No. IP]],IP[],4,TRUE),"")</f>
        <v/>
      </c>
      <c r="D286" s="58" t="str">
        <f>IFERROR(VLOOKUP(SECRETARIA[[#This Row],[No. IP]],IP[],6,TRUE),"")</f>
        <v/>
      </c>
      <c r="E286" s="58" t="str">
        <f>IFERROR(VLOOKUP(SECRETARIA[[#This Row],[No. IP]],IP[],7,TRUE),"")</f>
        <v/>
      </c>
      <c r="F286" s="58" t="str">
        <f>IFERROR(VLOOKUP(SECRETARIA[[#This Row],[No. IP]],IP[],2,TRUE),"")</f>
        <v/>
      </c>
      <c r="G286" s="59" t="str">
        <f>IFERROR(VLOOKUP(SECRETARIA[[#This Row],[No. IP]],IP[],10,TRUE),"")</f>
        <v/>
      </c>
      <c r="H286" s="46"/>
      <c r="I286" s="47"/>
      <c r="J286" s="48"/>
      <c r="K286" s="49"/>
      <c r="L286" s="50"/>
      <c r="M286" s="50"/>
      <c r="N286" s="55">
        <f>+IFERROR(SECRETARIA[[#This Row],[Total Ejecutado]]/SECRETARIA[[#This Row],[Total]],0)</f>
        <v>0</v>
      </c>
      <c r="O286" s="56">
        <f>+SUM(SECRETARIA[[#This Row],[Recursos propios 2022]:[Cofinanciación Nación
 2022]])</f>
        <v>0</v>
      </c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1"/>
      <c r="AD286" s="53"/>
      <c r="AE286" s="53"/>
      <c r="AF286" s="54"/>
    </row>
    <row r="287" spans="1:32" x14ac:dyDescent="0.25">
      <c r="A287" s="46"/>
      <c r="B287" s="57" t="str">
        <f>IFERROR(VLOOKUP(SECRETARIA[[#This Row],[No. IP]],IP[],3,TRUE),"")</f>
        <v/>
      </c>
      <c r="C287" s="58" t="str">
        <f>IFERROR(VLOOKUP(SECRETARIA[[#This Row],[No. IP]],IP[],4,TRUE),"")</f>
        <v/>
      </c>
      <c r="D287" s="58" t="str">
        <f>IFERROR(VLOOKUP(SECRETARIA[[#This Row],[No. IP]],IP[],6,TRUE),"")</f>
        <v/>
      </c>
      <c r="E287" s="58" t="str">
        <f>IFERROR(VLOOKUP(SECRETARIA[[#This Row],[No. IP]],IP[],7,TRUE),"")</f>
        <v/>
      </c>
      <c r="F287" s="58" t="str">
        <f>IFERROR(VLOOKUP(SECRETARIA[[#This Row],[No. IP]],IP[],2,TRUE),"")</f>
        <v/>
      </c>
      <c r="G287" s="59" t="str">
        <f>IFERROR(VLOOKUP(SECRETARIA[[#This Row],[No. IP]],IP[],10,TRUE),"")</f>
        <v/>
      </c>
      <c r="H287" s="46"/>
      <c r="I287" s="47"/>
      <c r="J287" s="48"/>
      <c r="K287" s="49"/>
      <c r="L287" s="50"/>
      <c r="M287" s="50"/>
      <c r="N287" s="55">
        <f>+IFERROR(SECRETARIA[[#This Row],[Total Ejecutado]]/SECRETARIA[[#This Row],[Total]],0)</f>
        <v>0</v>
      </c>
      <c r="O287" s="56">
        <f>+SUM(SECRETARIA[[#This Row],[Recursos propios 2022]:[Cofinanciación Nación
 2022]])</f>
        <v>0</v>
      </c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1"/>
      <c r="AD287" s="53"/>
      <c r="AE287" s="53"/>
      <c r="AF287" s="54"/>
    </row>
    <row r="288" spans="1:32" x14ac:dyDescent="0.25">
      <c r="A288" s="46"/>
      <c r="B288" s="57" t="str">
        <f>IFERROR(VLOOKUP(SECRETARIA[[#This Row],[No. IP]],IP[],3,TRUE),"")</f>
        <v/>
      </c>
      <c r="C288" s="58" t="str">
        <f>IFERROR(VLOOKUP(SECRETARIA[[#This Row],[No. IP]],IP[],4,TRUE),"")</f>
        <v/>
      </c>
      <c r="D288" s="58" t="str">
        <f>IFERROR(VLOOKUP(SECRETARIA[[#This Row],[No. IP]],IP[],6,TRUE),"")</f>
        <v/>
      </c>
      <c r="E288" s="58" t="str">
        <f>IFERROR(VLOOKUP(SECRETARIA[[#This Row],[No. IP]],IP[],7,TRUE),"")</f>
        <v/>
      </c>
      <c r="F288" s="58" t="str">
        <f>IFERROR(VLOOKUP(SECRETARIA[[#This Row],[No. IP]],IP[],2,TRUE),"")</f>
        <v/>
      </c>
      <c r="G288" s="59" t="str">
        <f>IFERROR(VLOOKUP(SECRETARIA[[#This Row],[No. IP]],IP[],10,TRUE),"")</f>
        <v/>
      </c>
      <c r="H288" s="46"/>
      <c r="I288" s="47"/>
      <c r="J288" s="48"/>
      <c r="K288" s="49"/>
      <c r="L288" s="50"/>
      <c r="M288" s="50"/>
      <c r="N288" s="55">
        <f>+IFERROR(SECRETARIA[[#This Row],[Total Ejecutado]]/SECRETARIA[[#This Row],[Total]],0)</f>
        <v>0</v>
      </c>
      <c r="O288" s="56">
        <f>+SUM(SECRETARIA[[#This Row],[Recursos propios 2022]:[Cofinanciación Nación
 2022]])</f>
        <v>0</v>
      </c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1"/>
      <c r="AD288" s="53"/>
      <c r="AE288" s="53"/>
      <c r="AF288" s="54"/>
    </row>
    <row r="289" spans="1:32" x14ac:dyDescent="0.25">
      <c r="A289" s="46"/>
      <c r="B289" s="57" t="str">
        <f>IFERROR(VLOOKUP(SECRETARIA[[#This Row],[No. IP]],IP[],3,TRUE),"")</f>
        <v/>
      </c>
      <c r="C289" s="58" t="str">
        <f>IFERROR(VLOOKUP(SECRETARIA[[#This Row],[No. IP]],IP[],4,TRUE),"")</f>
        <v/>
      </c>
      <c r="D289" s="58" t="str">
        <f>IFERROR(VLOOKUP(SECRETARIA[[#This Row],[No. IP]],IP[],6,TRUE),"")</f>
        <v/>
      </c>
      <c r="E289" s="58" t="str">
        <f>IFERROR(VLOOKUP(SECRETARIA[[#This Row],[No. IP]],IP[],7,TRUE),"")</f>
        <v/>
      </c>
      <c r="F289" s="58" t="str">
        <f>IFERROR(VLOOKUP(SECRETARIA[[#This Row],[No. IP]],IP[],2,TRUE),"")</f>
        <v/>
      </c>
      <c r="G289" s="59" t="str">
        <f>IFERROR(VLOOKUP(SECRETARIA[[#This Row],[No. IP]],IP[],10,TRUE),"")</f>
        <v/>
      </c>
      <c r="H289" s="46"/>
      <c r="I289" s="47"/>
      <c r="J289" s="48"/>
      <c r="K289" s="49"/>
      <c r="L289" s="50"/>
      <c r="M289" s="50"/>
      <c r="N289" s="55">
        <f>+IFERROR(SECRETARIA[[#This Row],[Total Ejecutado]]/SECRETARIA[[#This Row],[Total]],0)</f>
        <v>0</v>
      </c>
      <c r="O289" s="56">
        <f>+SUM(SECRETARIA[[#This Row],[Recursos propios 2022]:[Cofinanciación Nación
 2022]])</f>
        <v>0</v>
      </c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1"/>
      <c r="AD289" s="53"/>
      <c r="AE289" s="53"/>
      <c r="AF289" s="54"/>
    </row>
    <row r="290" spans="1:32" x14ac:dyDescent="0.25">
      <c r="A290" s="46"/>
      <c r="B290" s="57" t="str">
        <f>IFERROR(VLOOKUP(SECRETARIA[[#This Row],[No. IP]],IP[],3,TRUE),"")</f>
        <v/>
      </c>
      <c r="C290" s="58" t="str">
        <f>IFERROR(VLOOKUP(SECRETARIA[[#This Row],[No. IP]],IP[],4,TRUE),"")</f>
        <v/>
      </c>
      <c r="D290" s="58" t="str">
        <f>IFERROR(VLOOKUP(SECRETARIA[[#This Row],[No. IP]],IP[],6,TRUE),"")</f>
        <v/>
      </c>
      <c r="E290" s="58" t="str">
        <f>IFERROR(VLOOKUP(SECRETARIA[[#This Row],[No. IP]],IP[],7,TRUE),"")</f>
        <v/>
      </c>
      <c r="F290" s="58" t="str">
        <f>IFERROR(VLOOKUP(SECRETARIA[[#This Row],[No. IP]],IP[],2,TRUE),"")</f>
        <v/>
      </c>
      <c r="G290" s="59" t="str">
        <f>IFERROR(VLOOKUP(SECRETARIA[[#This Row],[No. IP]],IP[],10,TRUE),"")</f>
        <v/>
      </c>
      <c r="H290" s="46"/>
      <c r="I290" s="47"/>
      <c r="J290" s="48"/>
      <c r="K290" s="49"/>
      <c r="L290" s="50"/>
      <c r="M290" s="50"/>
      <c r="N290" s="55">
        <f>+IFERROR(SECRETARIA[[#This Row],[Total Ejecutado]]/SECRETARIA[[#This Row],[Total]],0)</f>
        <v>0</v>
      </c>
      <c r="O290" s="56">
        <f>+SUM(SECRETARIA[[#This Row],[Recursos propios 2022]:[Cofinanciación Nación
 2022]])</f>
        <v>0</v>
      </c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1"/>
      <c r="AD290" s="53"/>
      <c r="AE290" s="53"/>
      <c r="AF290" s="54"/>
    </row>
    <row r="291" spans="1:32" x14ac:dyDescent="0.25">
      <c r="A291" s="46"/>
      <c r="B291" s="57" t="str">
        <f>IFERROR(VLOOKUP(SECRETARIA[[#This Row],[No. IP]],IP[],3,TRUE),"")</f>
        <v/>
      </c>
      <c r="C291" s="58" t="str">
        <f>IFERROR(VLOOKUP(SECRETARIA[[#This Row],[No. IP]],IP[],4,TRUE),"")</f>
        <v/>
      </c>
      <c r="D291" s="58" t="str">
        <f>IFERROR(VLOOKUP(SECRETARIA[[#This Row],[No. IP]],IP[],6,TRUE),"")</f>
        <v/>
      </c>
      <c r="E291" s="58" t="str">
        <f>IFERROR(VLOOKUP(SECRETARIA[[#This Row],[No. IP]],IP[],7,TRUE),"")</f>
        <v/>
      </c>
      <c r="F291" s="58" t="str">
        <f>IFERROR(VLOOKUP(SECRETARIA[[#This Row],[No. IP]],IP[],2,TRUE),"")</f>
        <v/>
      </c>
      <c r="G291" s="59" t="str">
        <f>IFERROR(VLOOKUP(SECRETARIA[[#This Row],[No. IP]],IP[],10,TRUE),"")</f>
        <v/>
      </c>
      <c r="H291" s="46"/>
      <c r="I291" s="47"/>
      <c r="J291" s="48"/>
      <c r="K291" s="49"/>
      <c r="L291" s="50"/>
      <c r="M291" s="50"/>
      <c r="N291" s="55">
        <f>+IFERROR(SECRETARIA[[#This Row],[Total Ejecutado]]/SECRETARIA[[#This Row],[Total]],0)</f>
        <v>0</v>
      </c>
      <c r="O291" s="56">
        <f>+SUM(SECRETARIA[[#This Row],[Recursos propios 2022]:[Cofinanciación Nación
 2022]])</f>
        <v>0</v>
      </c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1"/>
      <c r="AD291" s="53"/>
      <c r="AE291" s="53"/>
      <c r="AF291" s="54"/>
    </row>
    <row r="292" spans="1:32" x14ac:dyDescent="0.25">
      <c r="A292" s="46"/>
      <c r="B292" s="57" t="str">
        <f>IFERROR(VLOOKUP(SECRETARIA[[#This Row],[No. IP]],IP[],3,TRUE),"")</f>
        <v/>
      </c>
      <c r="C292" s="58" t="str">
        <f>IFERROR(VLOOKUP(SECRETARIA[[#This Row],[No. IP]],IP[],4,TRUE),"")</f>
        <v/>
      </c>
      <c r="D292" s="58" t="str">
        <f>IFERROR(VLOOKUP(SECRETARIA[[#This Row],[No. IP]],IP[],6,TRUE),"")</f>
        <v/>
      </c>
      <c r="E292" s="58" t="str">
        <f>IFERROR(VLOOKUP(SECRETARIA[[#This Row],[No. IP]],IP[],7,TRUE),"")</f>
        <v/>
      </c>
      <c r="F292" s="58" t="str">
        <f>IFERROR(VLOOKUP(SECRETARIA[[#This Row],[No. IP]],IP[],2,TRUE),"")</f>
        <v/>
      </c>
      <c r="G292" s="59" t="str">
        <f>IFERROR(VLOOKUP(SECRETARIA[[#This Row],[No. IP]],IP[],10,TRUE),"")</f>
        <v/>
      </c>
      <c r="H292" s="46"/>
      <c r="I292" s="47"/>
      <c r="J292" s="48"/>
      <c r="K292" s="49"/>
      <c r="L292" s="50"/>
      <c r="M292" s="50"/>
      <c r="N292" s="55">
        <f>+IFERROR(SECRETARIA[[#This Row],[Total Ejecutado]]/SECRETARIA[[#This Row],[Total]],0)</f>
        <v>0</v>
      </c>
      <c r="O292" s="56">
        <f>+SUM(SECRETARIA[[#This Row],[Recursos propios 2022]:[Cofinanciación Nación
 2022]])</f>
        <v>0</v>
      </c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1"/>
      <c r="AD292" s="53"/>
      <c r="AE292" s="53"/>
      <c r="AF292" s="54"/>
    </row>
    <row r="293" spans="1:32" x14ac:dyDescent="0.25">
      <c r="A293" s="46"/>
      <c r="B293" s="57" t="str">
        <f>IFERROR(VLOOKUP(SECRETARIA[[#This Row],[No. IP]],IP[],3,TRUE),"")</f>
        <v/>
      </c>
      <c r="C293" s="58" t="str">
        <f>IFERROR(VLOOKUP(SECRETARIA[[#This Row],[No. IP]],IP[],4,TRUE),"")</f>
        <v/>
      </c>
      <c r="D293" s="58" t="str">
        <f>IFERROR(VLOOKUP(SECRETARIA[[#This Row],[No. IP]],IP[],6,TRUE),"")</f>
        <v/>
      </c>
      <c r="E293" s="58" t="str">
        <f>IFERROR(VLOOKUP(SECRETARIA[[#This Row],[No. IP]],IP[],7,TRUE),"")</f>
        <v/>
      </c>
      <c r="F293" s="58" t="str">
        <f>IFERROR(VLOOKUP(SECRETARIA[[#This Row],[No. IP]],IP[],2,TRUE),"")</f>
        <v/>
      </c>
      <c r="G293" s="59" t="str">
        <f>IFERROR(VLOOKUP(SECRETARIA[[#This Row],[No. IP]],IP[],10,TRUE),"")</f>
        <v/>
      </c>
      <c r="H293" s="46"/>
      <c r="I293" s="47"/>
      <c r="J293" s="48"/>
      <c r="K293" s="49"/>
      <c r="L293" s="50"/>
      <c r="M293" s="50"/>
      <c r="N293" s="55">
        <f>+IFERROR(SECRETARIA[[#This Row],[Total Ejecutado]]/SECRETARIA[[#This Row],[Total]],0)</f>
        <v>0</v>
      </c>
      <c r="O293" s="56">
        <f>+SUM(SECRETARIA[[#This Row],[Recursos propios 2022]:[Cofinanciación Nación
 2022]])</f>
        <v>0</v>
      </c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1"/>
      <c r="AD293" s="53"/>
      <c r="AE293" s="53"/>
      <c r="AF293" s="54"/>
    </row>
    <row r="294" spans="1:32" x14ac:dyDescent="0.25">
      <c r="A294" s="46"/>
      <c r="B294" s="57" t="str">
        <f>IFERROR(VLOOKUP(SECRETARIA[[#This Row],[No. IP]],IP[],3,TRUE),"")</f>
        <v/>
      </c>
      <c r="C294" s="58" t="str">
        <f>IFERROR(VLOOKUP(SECRETARIA[[#This Row],[No. IP]],IP[],4,TRUE),"")</f>
        <v/>
      </c>
      <c r="D294" s="58" t="str">
        <f>IFERROR(VLOOKUP(SECRETARIA[[#This Row],[No. IP]],IP[],6,TRUE),"")</f>
        <v/>
      </c>
      <c r="E294" s="58" t="str">
        <f>IFERROR(VLOOKUP(SECRETARIA[[#This Row],[No. IP]],IP[],7,TRUE),"")</f>
        <v/>
      </c>
      <c r="F294" s="58" t="str">
        <f>IFERROR(VLOOKUP(SECRETARIA[[#This Row],[No. IP]],IP[],2,TRUE),"")</f>
        <v/>
      </c>
      <c r="G294" s="59" t="str">
        <f>IFERROR(VLOOKUP(SECRETARIA[[#This Row],[No. IP]],IP[],10,TRUE),"")</f>
        <v/>
      </c>
      <c r="H294" s="46"/>
      <c r="I294" s="47"/>
      <c r="J294" s="48"/>
      <c r="K294" s="49"/>
      <c r="L294" s="50"/>
      <c r="M294" s="50"/>
      <c r="N294" s="55">
        <f>+IFERROR(SECRETARIA[[#This Row],[Total Ejecutado]]/SECRETARIA[[#This Row],[Total]],0)</f>
        <v>0</v>
      </c>
      <c r="O294" s="56">
        <f>+SUM(SECRETARIA[[#This Row],[Recursos propios 2022]:[Cofinanciación Nación
 2022]])</f>
        <v>0</v>
      </c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1"/>
      <c r="AD294" s="53"/>
      <c r="AE294" s="53"/>
      <c r="AF294" s="54"/>
    </row>
    <row r="295" spans="1:32" x14ac:dyDescent="0.25">
      <c r="A295" s="46"/>
      <c r="B295" s="57" t="str">
        <f>IFERROR(VLOOKUP(SECRETARIA[[#This Row],[No. IP]],IP[],3,TRUE),"")</f>
        <v/>
      </c>
      <c r="C295" s="58" t="str">
        <f>IFERROR(VLOOKUP(SECRETARIA[[#This Row],[No. IP]],IP[],4,TRUE),"")</f>
        <v/>
      </c>
      <c r="D295" s="58" t="str">
        <f>IFERROR(VLOOKUP(SECRETARIA[[#This Row],[No. IP]],IP[],6,TRUE),"")</f>
        <v/>
      </c>
      <c r="E295" s="58" t="str">
        <f>IFERROR(VLOOKUP(SECRETARIA[[#This Row],[No. IP]],IP[],7,TRUE),"")</f>
        <v/>
      </c>
      <c r="F295" s="58" t="str">
        <f>IFERROR(VLOOKUP(SECRETARIA[[#This Row],[No. IP]],IP[],2,TRUE),"")</f>
        <v/>
      </c>
      <c r="G295" s="59" t="str">
        <f>IFERROR(VLOOKUP(SECRETARIA[[#This Row],[No. IP]],IP[],10,TRUE),"")</f>
        <v/>
      </c>
      <c r="H295" s="46"/>
      <c r="I295" s="47"/>
      <c r="J295" s="48"/>
      <c r="K295" s="49"/>
      <c r="L295" s="50"/>
      <c r="M295" s="50"/>
      <c r="N295" s="55">
        <f>+IFERROR(SECRETARIA[[#This Row],[Total Ejecutado]]/SECRETARIA[[#This Row],[Total]],0)</f>
        <v>0</v>
      </c>
      <c r="O295" s="56">
        <f>+SUM(SECRETARIA[[#This Row],[Recursos propios 2022]:[Cofinanciación Nación
 2022]])</f>
        <v>0</v>
      </c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1"/>
      <c r="AD295" s="53"/>
      <c r="AE295" s="53"/>
      <c r="AF295" s="54"/>
    </row>
    <row r="296" spans="1:32" x14ac:dyDescent="0.25">
      <c r="A296" s="46"/>
      <c r="B296" s="57" t="str">
        <f>IFERROR(VLOOKUP(SECRETARIA[[#This Row],[No. IP]],IP[],3,TRUE),"")</f>
        <v/>
      </c>
      <c r="C296" s="58" t="str">
        <f>IFERROR(VLOOKUP(SECRETARIA[[#This Row],[No. IP]],IP[],4,TRUE),"")</f>
        <v/>
      </c>
      <c r="D296" s="58" t="str">
        <f>IFERROR(VLOOKUP(SECRETARIA[[#This Row],[No. IP]],IP[],6,TRUE),"")</f>
        <v/>
      </c>
      <c r="E296" s="58" t="str">
        <f>IFERROR(VLOOKUP(SECRETARIA[[#This Row],[No. IP]],IP[],7,TRUE),"")</f>
        <v/>
      </c>
      <c r="F296" s="58" t="str">
        <f>IFERROR(VLOOKUP(SECRETARIA[[#This Row],[No. IP]],IP[],2,TRUE),"")</f>
        <v/>
      </c>
      <c r="G296" s="59" t="str">
        <f>IFERROR(VLOOKUP(SECRETARIA[[#This Row],[No. IP]],IP[],10,TRUE),"")</f>
        <v/>
      </c>
      <c r="H296" s="46"/>
      <c r="I296" s="47"/>
      <c r="J296" s="48"/>
      <c r="K296" s="49"/>
      <c r="L296" s="50"/>
      <c r="M296" s="50"/>
      <c r="N296" s="55">
        <f>+IFERROR(SECRETARIA[[#This Row],[Total Ejecutado]]/SECRETARIA[[#This Row],[Total]],0)</f>
        <v>0</v>
      </c>
      <c r="O296" s="56">
        <f>+SUM(SECRETARIA[[#This Row],[Recursos propios 2022]:[Cofinanciación Nación
 2022]])</f>
        <v>0</v>
      </c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1"/>
      <c r="AD296" s="53"/>
      <c r="AE296" s="53"/>
      <c r="AF296" s="54"/>
    </row>
    <row r="297" spans="1:32" x14ac:dyDescent="0.25">
      <c r="A297" s="46"/>
      <c r="B297" s="57" t="str">
        <f>IFERROR(VLOOKUP(SECRETARIA[[#This Row],[No. IP]],IP[],3,TRUE),"")</f>
        <v/>
      </c>
      <c r="C297" s="58" t="str">
        <f>IFERROR(VLOOKUP(SECRETARIA[[#This Row],[No. IP]],IP[],4,TRUE),"")</f>
        <v/>
      </c>
      <c r="D297" s="58" t="str">
        <f>IFERROR(VLOOKUP(SECRETARIA[[#This Row],[No. IP]],IP[],6,TRUE),"")</f>
        <v/>
      </c>
      <c r="E297" s="58" t="str">
        <f>IFERROR(VLOOKUP(SECRETARIA[[#This Row],[No. IP]],IP[],7,TRUE),"")</f>
        <v/>
      </c>
      <c r="F297" s="58" t="str">
        <f>IFERROR(VLOOKUP(SECRETARIA[[#This Row],[No. IP]],IP[],2,TRUE),"")</f>
        <v/>
      </c>
      <c r="G297" s="59" t="str">
        <f>IFERROR(VLOOKUP(SECRETARIA[[#This Row],[No. IP]],IP[],10,TRUE),"")</f>
        <v/>
      </c>
      <c r="H297" s="46"/>
      <c r="I297" s="47"/>
      <c r="J297" s="48"/>
      <c r="K297" s="49"/>
      <c r="L297" s="50"/>
      <c r="M297" s="50"/>
      <c r="N297" s="55">
        <f>+IFERROR(SECRETARIA[[#This Row],[Total Ejecutado]]/SECRETARIA[[#This Row],[Total]],0)</f>
        <v>0</v>
      </c>
      <c r="O297" s="56">
        <f>+SUM(SECRETARIA[[#This Row],[Recursos propios 2022]:[Cofinanciación Nación
 2022]])</f>
        <v>0</v>
      </c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1"/>
      <c r="AD297" s="53"/>
      <c r="AE297" s="53"/>
      <c r="AF297" s="54"/>
    </row>
    <row r="298" spans="1:32" x14ac:dyDescent="0.25">
      <c r="A298" s="46"/>
      <c r="B298" s="57" t="str">
        <f>IFERROR(VLOOKUP(SECRETARIA[[#This Row],[No. IP]],IP[],3,TRUE),"")</f>
        <v/>
      </c>
      <c r="C298" s="58" t="str">
        <f>IFERROR(VLOOKUP(SECRETARIA[[#This Row],[No. IP]],IP[],4,TRUE),"")</f>
        <v/>
      </c>
      <c r="D298" s="58" t="str">
        <f>IFERROR(VLOOKUP(SECRETARIA[[#This Row],[No. IP]],IP[],6,TRUE),"")</f>
        <v/>
      </c>
      <c r="E298" s="58" t="str">
        <f>IFERROR(VLOOKUP(SECRETARIA[[#This Row],[No. IP]],IP[],7,TRUE),"")</f>
        <v/>
      </c>
      <c r="F298" s="58" t="str">
        <f>IFERROR(VLOOKUP(SECRETARIA[[#This Row],[No. IP]],IP[],2,TRUE),"")</f>
        <v/>
      </c>
      <c r="G298" s="59" t="str">
        <f>IFERROR(VLOOKUP(SECRETARIA[[#This Row],[No. IP]],IP[],10,TRUE),"")</f>
        <v/>
      </c>
      <c r="H298" s="46"/>
      <c r="I298" s="47"/>
      <c r="J298" s="48"/>
      <c r="K298" s="49"/>
      <c r="L298" s="50"/>
      <c r="M298" s="50"/>
      <c r="N298" s="55">
        <f>+IFERROR(SECRETARIA[[#This Row],[Total Ejecutado]]/SECRETARIA[[#This Row],[Total]],0)</f>
        <v>0</v>
      </c>
      <c r="O298" s="56">
        <f>+SUM(SECRETARIA[[#This Row],[Recursos propios 2022]:[Cofinanciación Nación
 2022]])</f>
        <v>0</v>
      </c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1"/>
      <c r="AD298" s="53"/>
      <c r="AE298" s="53"/>
      <c r="AF298" s="54"/>
    </row>
    <row r="299" spans="1:32" x14ac:dyDescent="0.25">
      <c r="A299" s="46"/>
      <c r="B299" s="57" t="str">
        <f>IFERROR(VLOOKUP(SECRETARIA[[#This Row],[No. IP]],IP[],3,TRUE),"")</f>
        <v/>
      </c>
      <c r="C299" s="58" t="str">
        <f>IFERROR(VLOOKUP(SECRETARIA[[#This Row],[No. IP]],IP[],4,TRUE),"")</f>
        <v/>
      </c>
      <c r="D299" s="58" t="str">
        <f>IFERROR(VLOOKUP(SECRETARIA[[#This Row],[No. IP]],IP[],6,TRUE),"")</f>
        <v/>
      </c>
      <c r="E299" s="58" t="str">
        <f>IFERROR(VLOOKUP(SECRETARIA[[#This Row],[No. IP]],IP[],7,TRUE),"")</f>
        <v/>
      </c>
      <c r="F299" s="58" t="str">
        <f>IFERROR(VLOOKUP(SECRETARIA[[#This Row],[No. IP]],IP[],2,TRUE),"")</f>
        <v/>
      </c>
      <c r="G299" s="59" t="str">
        <f>IFERROR(VLOOKUP(SECRETARIA[[#This Row],[No. IP]],IP[],10,TRUE),"")</f>
        <v/>
      </c>
      <c r="H299" s="46"/>
      <c r="I299" s="47"/>
      <c r="J299" s="48"/>
      <c r="K299" s="49"/>
      <c r="L299" s="50"/>
      <c r="M299" s="50"/>
      <c r="N299" s="55">
        <f>+IFERROR(SECRETARIA[[#This Row],[Total Ejecutado]]/SECRETARIA[[#This Row],[Total]],0)</f>
        <v>0</v>
      </c>
      <c r="O299" s="56">
        <f>+SUM(SECRETARIA[[#This Row],[Recursos propios 2022]:[Cofinanciación Nación
 2022]])</f>
        <v>0</v>
      </c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1"/>
      <c r="AD299" s="53"/>
      <c r="AE299" s="53"/>
      <c r="AF299" s="54"/>
    </row>
    <row r="300" spans="1:32" x14ac:dyDescent="0.25">
      <c r="A300" s="46"/>
      <c r="B300" s="57" t="str">
        <f>IFERROR(VLOOKUP(SECRETARIA[[#This Row],[No. IP]],IP[],3,TRUE),"")</f>
        <v/>
      </c>
      <c r="C300" s="58" t="str">
        <f>IFERROR(VLOOKUP(SECRETARIA[[#This Row],[No. IP]],IP[],4,TRUE),"")</f>
        <v/>
      </c>
      <c r="D300" s="58" t="str">
        <f>IFERROR(VLOOKUP(SECRETARIA[[#This Row],[No. IP]],IP[],6,TRUE),"")</f>
        <v/>
      </c>
      <c r="E300" s="58" t="str">
        <f>IFERROR(VLOOKUP(SECRETARIA[[#This Row],[No. IP]],IP[],7,TRUE),"")</f>
        <v/>
      </c>
      <c r="F300" s="58" t="str">
        <f>IFERROR(VLOOKUP(SECRETARIA[[#This Row],[No. IP]],IP[],2,TRUE),"")</f>
        <v/>
      </c>
      <c r="G300" s="59" t="str">
        <f>IFERROR(VLOOKUP(SECRETARIA[[#This Row],[No. IP]],IP[],10,TRUE),"")</f>
        <v/>
      </c>
      <c r="H300" s="46"/>
      <c r="I300" s="47"/>
      <c r="J300" s="48"/>
      <c r="K300" s="49"/>
      <c r="L300" s="50"/>
      <c r="M300" s="50"/>
      <c r="N300" s="55">
        <f>+IFERROR(SECRETARIA[[#This Row],[Total Ejecutado]]/SECRETARIA[[#This Row],[Total]],0)</f>
        <v>0</v>
      </c>
      <c r="O300" s="56">
        <f>+SUM(SECRETARIA[[#This Row],[Recursos propios 2022]:[Cofinanciación Nación
 2022]])</f>
        <v>0</v>
      </c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1"/>
      <c r="AD300" s="53"/>
      <c r="AE300" s="53"/>
      <c r="AF300" s="54"/>
    </row>
    <row r="301" spans="1:32" x14ac:dyDescent="0.25">
      <c r="A301" s="46"/>
      <c r="B301" s="57" t="str">
        <f>IFERROR(VLOOKUP(SECRETARIA[[#This Row],[No. IP]],IP[],3,TRUE),"")</f>
        <v/>
      </c>
      <c r="C301" s="58" t="str">
        <f>IFERROR(VLOOKUP(SECRETARIA[[#This Row],[No. IP]],IP[],4,TRUE),"")</f>
        <v/>
      </c>
      <c r="D301" s="58" t="str">
        <f>IFERROR(VLOOKUP(SECRETARIA[[#This Row],[No. IP]],IP[],6,TRUE),"")</f>
        <v/>
      </c>
      <c r="E301" s="58" t="str">
        <f>IFERROR(VLOOKUP(SECRETARIA[[#This Row],[No. IP]],IP[],7,TRUE),"")</f>
        <v/>
      </c>
      <c r="F301" s="58" t="str">
        <f>IFERROR(VLOOKUP(SECRETARIA[[#This Row],[No. IP]],IP[],2,TRUE),"")</f>
        <v/>
      </c>
      <c r="G301" s="59" t="str">
        <f>IFERROR(VLOOKUP(SECRETARIA[[#This Row],[No. IP]],IP[],10,TRUE),"")</f>
        <v/>
      </c>
      <c r="H301" s="46"/>
      <c r="I301" s="47"/>
      <c r="J301" s="48"/>
      <c r="K301" s="49"/>
      <c r="L301" s="50"/>
      <c r="M301" s="50"/>
      <c r="N301" s="55">
        <f>+IFERROR(SECRETARIA[[#This Row],[Total Ejecutado]]/SECRETARIA[[#This Row],[Total]],0)</f>
        <v>0</v>
      </c>
      <c r="O301" s="56">
        <f>+SUM(SECRETARIA[[#This Row],[Recursos propios 2022]:[Cofinanciación Nación
 2022]])</f>
        <v>0</v>
      </c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1"/>
      <c r="AD301" s="53"/>
      <c r="AE301" s="53"/>
      <c r="AF301" s="54"/>
    </row>
    <row r="302" spans="1:32" x14ac:dyDescent="0.25">
      <c r="A302" s="46"/>
      <c r="B302" s="57" t="str">
        <f>IFERROR(VLOOKUP(SECRETARIA[[#This Row],[No. IP]],IP[],3,TRUE),"")</f>
        <v/>
      </c>
      <c r="C302" s="58" t="str">
        <f>IFERROR(VLOOKUP(SECRETARIA[[#This Row],[No. IP]],IP[],4,TRUE),"")</f>
        <v/>
      </c>
      <c r="D302" s="58" t="str">
        <f>IFERROR(VLOOKUP(SECRETARIA[[#This Row],[No. IP]],IP[],6,TRUE),"")</f>
        <v/>
      </c>
      <c r="E302" s="58" t="str">
        <f>IFERROR(VLOOKUP(SECRETARIA[[#This Row],[No. IP]],IP[],7,TRUE),"")</f>
        <v/>
      </c>
      <c r="F302" s="58" t="str">
        <f>IFERROR(VLOOKUP(SECRETARIA[[#This Row],[No. IP]],IP[],2,TRUE),"")</f>
        <v/>
      </c>
      <c r="G302" s="59" t="str">
        <f>IFERROR(VLOOKUP(SECRETARIA[[#This Row],[No. IP]],IP[],10,TRUE),"")</f>
        <v/>
      </c>
      <c r="H302" s="46"/>
      <c r="I302" s="47"/>
      <c r="J302" s="48"/>
      <c r="K302" s="49"/>
      <c r="L302" s="50"/>
      <c r="M302" s="50"/>
      <c r="N302" s="55">
        <f>+IFERROR(SECRETARIA[[#This Row],[Total Ejecutado]]/SECRETARIA[[#This Row],[Total]],0)</f>
        <v>0</v>
      </c>
      <c r="O302" s="56">
        <f>+SUM(SECRETARIA[[#This Row],[Recursos propios 2022]:[Cofinanciación Nación
 2022]])</f>
        <v>0</v>
      </c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1"/>
      <c r="AD302" s="53"/>
      <c r="AE302" s="53"/>
      <c r="AF302" s="54"/>
    </row>
    <row r="303" spans="1:32" x14ac:dyDescent="0.25">
      <c r="A303" s="46"/>
      <c r="B303" s="57" t="str">
        <f>IFERROR(VLOOKUP(SECRETARIA[[#This Row],[No. IP]],IP[],3,TRUE),"")</f>
        <v/>
      </c>
      <c r="C303" s="58" t="str">
        <f>IFERROR(VLOOKUP(SECRETARIA[[#This Row],[No. IP]],IP[],4,TRUE),"")</f>
        <v/>
      </c>
      <c r="D303" s="58" t="str">
        <f>IFERROR(VLOOKUP(SECRETARIA[[#This Row],[No. IP]],IP[],6,TRUE),"")</f>
        <v/>
      </c>
      <c r="E303" s="58" t="str">
        <f>IFERROR(VLOOKUP(SECRETARIA[[#This Row],[No. IP]],IP[],7,TRUE),"")</f>
        <v/>
      </c>
      <c r="F303" s="58" t="str">
        <f>IFERROR(VLOOKUP(SECRETARIA[[#This Row],[No. IP]],IP[],2,TRUE),"")</f>
        <v/>
      </c>
      <c r="G303" s="59" t="str">
        <f>IFERROR(VLOOKUP(SECRETARIA[[#This Row],[No. IP]],IP[],10,TRUE),"")</f>
        <v/>
      </c>
      <c r="H303" s="46"/>
      <c r="I303" s="47"/>
      <c r="J303" s="48"/>
      <c r="K303" s="49"/>
      <c r="L303" s="50"/>
      <c r="M303" s="50"/>
      <c r="N303" s="55">
        <f>+IFERROR(SECRETARIA[[#This Row],[Total Ejecutado]]/SECRETARIA[[#This Row],[Total]],0)</f>
        <v>0</v>
      </c>
      <c r="O303" s="56">
        <f>+SUM(SECRETARIA[[#This Row],[Recursos propios 2022]:[Cofinanciación Nación
 2022]])</f>
        <v>0</v>
      </c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1"/>
      <c r="AD303" s="53"/>
      <c r="AE303" s="53"/>
      <c r="AF303" s="54"/>
    </row>
    <row r="304" spans="1:32" x14ac:dyDescent="0.25">
      <c r="A304" s="46"/>
      <c r="B304" s="57" t="str">
        <f>IFERROR(VLOOKUP(SECRETARIA[[#This Row],[No. IP]],IP[],3,TRUE),"")</f>
        <v/>
      </c>
      <c r="C304" s="58" t="str">
        <f>IFERROR(VLOOKUP(SECRETARIA[[#This Row],[No. IP]],IP[],4,TRUE),"")</f>
        <v/>
      </c>
      <c r="D304" s="58" t="str">
        <f>IFERROR(VLOOKUP(SECRETARIA[[#This Row],[No. IP]],IP[],6,TRUE),"")</f>
        <v/>
      </c>
      <c r="E304" s="58" t="str">
        <f>IFERROR(VLOOKUP(SECRETARIA[[#This Row],[No. IP]],IP[],7,TRUE),"")</f>
        <v/>
      </c>
      <c r="F304" s="58" t="str">
        <f>IFERROR(VLOOKUP(SECRETARIA[[#This Row],[No. IP]],IP[],2,TRUE),"")</f>
        <v/>
      </c>
      <c r="G304" s="59" t="str">
        <f>IFERROR(VLOOKUP(SECRETARIA[[#This Row],[No. IP]],IP[],10,TRUE),"")</f>
        <v/>
      </c>
      <c r="H304" s="46"/>
      <c r="I304" s="47"/>
      <c r="J304" s="48"/>
      <c r="K304" s="49"/>
      <c r="L304" s="50"/>
      <c r="M304" s="50"/>
      <c r="N304" s="55">
        <f>+IFERROR(SECRETARIA[[#This Row],[Total Ejecutado]]/SECRETARIA[[#This Row],[Total]],0)</f>
        <v>0</v>
      </c>
      <c r="O304" s="56">
        <f>+SUM(SECRETARIA[[#This Row],[Recursos propios 2022]:[Cofinanciación Nación
 2022]])</f>
        <v>0</v>
      </c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1"/>
      <c r="AD304" s="53"/>
      <c r="AE304" s="53"/>
      <c r="AF304" s="54"/>
    </row>
    <row r="305" spans="1:32" x14ac:dyDescent="0.25">
      <c r="A305" s="46"/>
      <c r="B305" s="57" t="str">
        <f>IFERROR(VLOOKUP(SECRETARIA[[#This Row],[No. IP]],IP[],3,TRUE),"")</f>
        <v/>
      </c>
      <c r="C305" s="58" t="str">
        <f>IFERROR(VLOOKUP(SECRETARIA[[#This Row],[No. IP]],IP[],4,TRUE),"")</f>
        <v/>
      </c>
      <c r="D305" s="58" t="str">
        <f>IFERROR(VLOOKUP(SECRETARIA[[#This Row],[No. IP]],IP[],6,TRUE),"")</f>
        <v/>
      </c>
      <c r="E305" s="58" t="str">
        <f>IFERROR(VLOOKUP(SECRETARIA[[#This Row],[No. IP]],IP[],7,TRUE),"")</f>
        <v/>
      </c>
      <c r="F305" s="58" t="str">
        <f>IFERROR(VLOOKUP(SECRETARIA[[#This Row],[No. IP]],IP[],2,TRUE),"")</f>
        <v/>
      </c>
      <c r="G305" s="59" t="str">
        <f>IFERROR(VLOOKUP(SECRETARIA[[#This Row],[No. IP]],IP[],10,TRUE),"")</f>
        <v/>
      </c>
      <c r="H305" s="46"/>
      <c r="I305" s="47"/>
      <c r="J305" s="48"/>
      <c r="K305" s="49"/>
      <c r="L305" s="50"/>
      <c r="M305" s="50"/>
      <c r="N305" s="55">
        <f>+IFERROR(SECRETARIA[[#This Row],[Total Ejecutado]]/SECRETARIA[[#This Row],[Total]],0)</f>
        <v>0</v>
      </c>
      <c r="O305" s="56">
        <f>+SUM(SECRETARIA[[#This Row],[Recursos propios 2022]:[Cofinanciación Nación
 2022]])</f>
        <v>0</v>
      </c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1"/>
      <c r="AD305" s="53"/>
      <c r="AE305" s="53"/>
      <c r="AF305" s="54"/>
    </row>
    <row r="306" spans="1:32" x14ac:dyDescent="0.25">
      <c r="A306" s="46"/>
      <c r="B306" s="57" t="str">
        <f>IFERROR(VLOOKUP(SECRETARIA[[#This Row],[No. IP]],IP[],3,TRUE),"")</f>
        <v/>
      </c>
      <c r="C306" s="58" t="str">
        <f>IFERROR(VLOOKUP(SECRETARIA[[#This Row],[No. IP]],IP[],4,TRUE),"")</f>
        <v/>
      </c>
      <c r="D306" s="58" t="str">
        <f>IFERROR(VLOOKUP(SECRETARIA[[#This Row],[No. IP]],IP[],6,TRUE),"")</f>
        <v/>
      </c>
      <c r="E306" s="58" t="str">
        <f>IFERROR(VLOOKUP(SECRETARIA[[#This Row],[No. IP]],IP[],7,TRUE),"")</f>
        <v/>
      </c>
      <c r="F306" s="58" t="str">
        <f>IFERROR(VLOOKUP(SECRETARIA[[#This Row],[No. IP]],IP[],2,TRUE),"")</f>
        <v/>
      </c>
      <c r="G306" s="59" t="str">
        <f>IFERROR(VLOOKUP(SECRETARIA[[#This Row],[No. IP]],IP[],10,TRUE),"")</f>
        <v/>
      </c>
      <c r="H306" s="46"/>
      <c r="I306" s="47"/>
      <c r="J306" s="48"/>
      <c r="K306" s="49"/>
      <c r="L306" s="50"/>
      <c r="M306" s="50"/>
      <c r="N306" s="55">
        <f>+IFERROR(SECRETARIA[[#This Row],[Total Ejecutado]]/SECRETARIA[[#This Row],[Total]],0)</f>
        <v>0</v>
      </c>
      <c r="O306" s="56">
        <f>+SUM(SECRETARIA[[#This Row],[Recursos propios 2022]:[Cofinanciación Nación
 2022]])</f>
        <v>0</v>
      </c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1"/>
      <c r="AD306" s="53"/>
      <c r="AE306" s="53"/>
      <c r="AF306" s="54"/>
    </row>
    <row r="307" spans="1:32" x14ac:dyDescent="0.25">
      <c r="A307" s="46"/>
      <c r="B307" s="57" t="str">
        <f>IFERROR(VLOOKUP(SECRETARIA[[#This Row],[No. IP]],IP[],3,TRUE),"")</f>
        <v/>
      </c>
      <c r="C307" s="58" t="str">
        <f>IFERROR(VLOOKUP(SECRETARIA[[#This Row],[No. IP]],IP[],4,TRUE),"")</f>
        <v/>
      </c>
      <c r="D307" s="58" t="str">
        <f>IFERROR(VLOOKUP(SECRETARIA[[#This Row],[No. IP]],IP[],6,TRUE),"")</f>
        <v/>
      </c>
      <c r="E307" s="58" t="str">
        <f>IFERROR(VLOOKUP(SECRETARIA[[#This Row],[No. IP]],IP[],7,TRUE),"")</f>
        <v/>
      </c>
      <c r="F307" s="58" t="str">
        <f>IFERROR(VLOOKUP(SECRETARIA[[#This Row],[No. IP]],IP[],2,TRUE),"")</f>
        <v/>
      </c>
      <c r="G307" s="59" t="str">
        <f>IFERROR(VLOOKUP(SECRETARIA[[#This Row],[No. IP]],IP[],10,TRUE),"")</f>
        <v/>
      </c>
      <c r="H307" s="46"/>
      <c r="I307" s="47"/>
      <c r="J307" s="48"/>
      <c r="K307" s="49"/>
      <c r="L307" s="50"/>
      <c r="M307" s="50"/>
      <c r="N307" s="55">
        <f>+IFERROR(SECRETARIA[[#This Row],[Total Ejecutado]]/SECRETARIA[[#This Row],[Total]],0)</f>
        <v>0</v>
      </c>
      <c r="O307" s="56">
        <f>+SUM(SECRETARIA[[#This Row],[Recursos propios 2022]:[Cofinanciación Nación
 2022]])</f>
        <v>0</v>
      </c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1"/>
      <c r="AD307" s="53"/>
      <c r="AE307" s="53"/>
      <c r="AF307" s="54"/>
    </row>
    <row r="308" spans="1:32" x14ac:dyDescent="0.25">
      <c r="A308" s="46"/>
      <c r="B308" s="57" t="str">
        <f>IFERROR(VLOOKUP(SECRETARIA[[#This Row],[No. IP]],IP[],3,TRUE),"")</f>
        <v/>
      </c>
      <c r="C308" s="58" t="str">
        <f>IFERROR(VLOOKUP(SECRETARIA[[#This Row],[No. IP]],IP[],4,TRUE),"")</f>
        <v/>
      </c>
      <c r="D308" s="58" t="str">
        <f>IFERROR(VLOOKUP(SECRETARIA[[#This Row],[No. IP]],IP[],6,TRUE),"")</f>
        <v/>
      </c>
      <c r="E308" s="58" t="str">
        <f>IFERROR(VLOOKUP(SECRETARIA[[#This Row],[No. IP]],IP[],7,TRUE),"")</f>
        <v/>
      </c>
      <c r="F308" s="58" t="str">
        <f>IFERROR(VLOOKUP(SECRETARIA[[#This Row],[No. IP]],IP[],2,TRUE),"")</f>
        <v/>
      </c>
      <c r="G308" s="59" t="str">
        <f>IFERROR(VLOOKUP(SECRETARIA[[#This Row],[No. IP]],IP[],10,TRUE),"")</f>
        <v/>
      </c>
      <c r="H308" s="46"/>
      <c r="I308" s="47"/>
      <c r="J308" s="48"/>
      <c r="K308" s="49"/>
      <c r="L308" s="50"/>
      <c r="M308" s="50"/>
      <c r="N308" s="55">
        <f>+IFERROR(SECRETARIA[[#This Row],[Total Ejecutado]]/SECRETARIA[[#This Row],[Total]],0)</f>
        <v>0</v>
      </c>
      <c r="O308" s="56">
        <f>+SUM(SECRETARIA[[#This Row],[Recursos propios 2022]:[Cofinanciación Nación
 2022]])</f>
        <v>0</v>
      </c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1"/>
      <c r="AD308" s="53"/>
      <c r="AE308" s="53"/>
      <c r="AF308" s="54"/>
    </row>
    <row r="309" spans="1:32" x14ac:dyDescent="0.25">
      <c r="A309" s="46"/>
      <c r="B309" s="57" t="str">
        <f>IFERROR(VLOOKUP(SECRETARIA[[#This Row],[No. IP]],IP[],3,TRUE),"")</f>
        <v/>
      </c>
      <c r="C309" s="58" t="str">
        <f>IFERROR(VLOOKUP(SECRETARIA[[#This Row],[No. IP]],IP[],4,TRUE),"")</f>
        <v/>
      </c>
      <c r="D309" s="58" t="str">
        <f>IFERROR(VLOOKUP(SECRETARIA[[#This Row],[No. IP]],IP[],6,TRUE),"")</f>
        <v/>
      </c>
      <c r="E309" s="58" t="str">
        <f>IFERROR(VLOOKUP(SECRETARIA[[#This Row],[No. IP]],IP[],7,TRUE),"")</f>
        <v/>
      </c>
      <c r="F309" s="58" t="str">
        <f>IFERROR(VLOOKUP(SECRETARIA[[#This Row],[No. IP]],IP[],2,TRUE),"")</f>
        <v/>
      </c>
      <c r="G309" s="59" t="str">
        <f>IFERROR(VLOOKUP(SECRETARIA[[#This Row],[No. IP]],IP[],10,TRUE),"")</f>
        <v/>
      </c>
      <c r="H309" s="46"/>
      <c r="I309" s="47"/>
      <c r="J309" s="48"/>
      <c r="K309" s="49"/>
      <c r="L309" s="50"/>
      <c r="M309" s="50"/>
      <c r="N309" s="55">
        <f>+IFERROR(SECRETARIA[[#This Row],[Total Ejecutado]]/SECRETARIA[[#This Row],[Total]],0)</f>
        <v>0</v>
      </c>
      <c r="O309" s="56">
        <f>+SUM(SECRETARIA[[#This Row],[Recursos propios 2022]:[Cofinanciación Nación
 2022]])</f>
        <v>0</v>
      </c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1"/>
      <c r="AD309" s="53"/>
      <c r="AE309" s="53"/>
      <c r="AF309" s="54"/>
    </row>
    <row r="310" spans="1:32" x14ac:dyDescent="0.25">
      <c r="A310" s="46"/>
      <c r="B310" s="57" t="str">
        <f>IFERROR(VLOOKUP(SECRETARIA[[#This Row],[No. IP]],IP[],3,TRUE),"")</f>
        <v/>
      </c>
      <c r="C310" s="58" t="str">
        <f>IFERROR(VLOOKUP(SECRETARIA[[#This Row],[No. IP]],IP[],4,TRUE),"")</f>
        <v/>
      </c>
      <c r="D310" s="58" t="str">
        <f>IFERROR(VLOOKUP(SECRETARIA[[#This Row],[No. IP]],IP[],6,TRUE),"")</f>
        <v/>
      </c>
      <c r="E310" s="58" t="str">
        <f>IFERROR(VLOOKUP(SECRETARIA[[#This Row],[No. IP]],IP[],7,TRUE),"")</f>
        <v/>
      </c>
      <c r="F310" s="58" t="str">
        <f>IFERROR(VLOOKUP(SECRETARIA[[#This Row],[No. IP]],IP[],2,TRUE),"")</f>
        <v/>
      </c>
      <c r="G310" s="59" t="str">
        <f>IFERROR(VLOOKUP(SECRETARIA[[#This Row],[No. IP]],IP[],10,TRUE),"")</f>
        <v/>
      </c>
      <c r="H310" s="46"/>
      <c r="I310" s="47"/>
      <c r="J310" s="48"/>
      <c r="K310" s="49"/>
      <c r="L310" s="50"/>
      <c r="M310" s="50"/>
      <c r="N310" s="55">
        <f>+IFERROR(SECRETARIA[[#This Row],[Total Ejecutado]]/SECRETARIA[[#This Row],[Total]],0)</f>
        <v>0</v>
      </c>
      <c r="O310" s="56">
        <f>+SUM(SECRETARIA[[#This Row],[Recursos propios 2022]:[Cofinanciación Nación
 2022]])</f>
        <v>0</v>
      </c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1"/>
      <c r="AD310" s="53"/>
      <c r="AE310" s="53"/>
      <c r="AF310" s="54"/>
    </row>
    <row r="311" spans="1:32" x14ac:dyDescent="0.25">
      <c r="A311" s="46"/>
      <c r="B311" s="57" t="str">
        <f>IFERROR(VLOOKUP(SECRETARIA[[#This Row],[No. IP]],IP[],3,TRUE),"")</f>
        <v/>
      </c>
      <c r="C311" s="58" t="str">
        <f>IFERROR(VLOOKUP(SECRETARIA[[#This Row],[No. IP]],IP[],4,TRUE),"")</f>
        <v/>
      </c>
      <c r="D311" s="58" t="str">
        <f>IFERROR(VLOOKUP(SECRETARIA[[#This Row],[No. IP]],IP[],6,TRUE),"")</f>
        <v/>
      </c>
      <c r="E311" s="58" t="str">
        <f>IFERROR(VLOOKUP(SECRETARIA[[#This Row],[No. IP]],IP[],7,TRUE),"")</f>
        <v/>
      </c>
      <c r="F311" s="58" t="str">
        <f>IFERROR(VLOOKUP(SECRETARIA[[#This Row],[No. IP]],IP[],2,TRUE),"")</f>
        <v/>
      </c>
      <c r="G311" s="59" t="str">
        <f>IFERROR(VLOOKUP(SECRETARIA[[#This Row],[No. IP]],IP[],10,TRUE),"")</f>
        <v/>
      </c>
      <c r="H311" s="46"/>
      <c r="I311" s="47"/>
      <c r="J311" s="48"/>
      <c r="K311" s="49"/>
      <c r="L311" s="50"/>
      <c r="M311" s="50"/>
      <c r="N311" s="55">
        <f>+IFERROR(SECRETARIA[[#This Row],[Total Ejecutado]]/SECRETARIA[[#This Row],[Total]],0)</f>
        <v>0</v>
      </c>
      <c r="O311" s="56">
        <f>+SUM(SECRETARIA[[#This Row],[Recursos propios 2022]:[Cofinanciación Nación
 2022]])</f>
        <v>0</v>
      </c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1"/>
      <c r="AD311" s="53"/>
      <c r="AE311" s="53"/>
      <c r="AF311" s="54"/>
    </row>
    <row r="312" spans="1:32" x14ac:dyDescent="0.25">
      <c r="A312" s="46"/>
      <c r="B312" s="57" t="str">
        <f>IFERROR(VLOOKUP(SECRETARIA[[#This Row],[No. IP]],IP[],3,TRUE),"")</f>
        <v/>
      </c>
      <c r="C312" s="58" t="str">
        <f>IFERROR(VLOOKUP(SECRETARIA[[#This Row],[No. IP]],IP[],4,TRUE),"")</f>
        <v/>
      </c>
      <c r="D312" s="58" t="str">
        <f>IFERROR(VLOOKUP(SECRETARIA[[#This Row],[No. IP]],IP[],6,TRUE),"")</f>
        <v/>
      </c>
      <c r="E312" s="58" t="str">
        <f>IFERROR(VLOOKUP(SECRETARIA[[#This Row],[No. IP]],IP[],7,TRUE),"")</f>
        <v/>
      </c>
      <c r="F312" s="58" t="str">
        <f>IFERROR(VLOOKUP(SECRETARIA[[#This Row],[No. IP]],IP[],2,TRUE),"")</f>
        <v/>
      </c>
      <c r="G312" s="59" t="str">
        <f>IFERROR(VLOOKUP(SECRETARIA[[#This Row],[No. IP]],IP[],10,TRUE),"")</f>
        <v/>
      </c>
      <c r="H312" s="46"/>
      <c r="I312" s="47"/>
      <c r="J312" s="48"/>
      <c r="K312" s="49"/>
      <c r="L312" s="50"/>
      <c r="M312" s="50"/>
      <c r="N312" s="55">
        <f>+IFERROR(SECRETARIA[[#This Row],[Total Ejecutado]]/SECRETARIA[[#This Row],[Total]],0)</f>
        <v>0</v>
      </c>
      <c r="O312" s="56">
        <f>+SUM(SECRETARIA[[#This Row],[Recursos propios 2022]:[Cofinanciación Nación
 2022]])</f>
        <v>0</v>
      </c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1"/>
      <c r="AD312" s="53"/>
      <c r="AE312" s="53"/>
      <c r="AF312" s="54"/>
    </row>
    <row r="313" spans="1:32" x14ac:dyDescent="0.25">
      <c r="A313" s="46"/>
      <c r="B313" s="57" t="str">
        <f>IFERROR(VLOOKUP(SECRETARIA[[#This Row],[No. IP]],IP[],3,TRUE),"")</f>
        <v/>
      </c>
      <c r="C313" s="58" t="str">
        <f>IFERROR(VLOOKUP(SECRETARIA[[#This Row],[No. IP]],IP[],4,TRUE),"")</f>
        <v/>
      </c>
      <c r="D313" s="58" t="str">
        <f>IFERROR(VLOOKUP(SECRETARIA[[#This Row],[No. IP]],IP[],6,TRUE),"")</f>
        <v/>
      </c>
      <c r="E313" s="58" t="str">
        <f>IFERROR(VLOOKUP(SECRETARIA[[#This Row],[No. IP]],IP[],7,TRUE),"")</f>
        <v/>
      </c>
      <c r="F313" s="58" t="str">
        <f>IFERROR(VLOOKUP(SECRETARIA[[#This Row],[No. IP]],IP[],2,TRUE),"")</f>
        <v/>
      </c>
      <c r="G313" s="59" t="str">
        <f>IFERROR(VLOOKUP(SECRETARIA[[#This Row],[No. IP]],IP[],10,TRUE),"")</f>
        <v/>
      </c>
      <c r="H313" s="46"/>
      <c r="I313" s="47"/>
      <c r="J313" s="48"/>
      <c r="K313" s="49"/>
      <c r="L313" s="50"/>
      <c r="M313" s="50"/>
      <c r="N313" s="55">
        <f>+IFERROR(SECRETARIA[[#This Row],[Total Ejecutado]]/SECRETARIA[[#This Row],[Total]],0)</f>
        <v>0</v>
      </c>
      <c r="O313" s="56">
        <f>+SUM(SECRETARIA[[#This Row],[Recursos propios 2022]:[Cofinanciación Nación
 2022]])</f>
        <v>0</v>
      </c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1"/>
      <c r="AD313" s="53"/>
      <c r="AE313" s="53"/>
      <c r="AF313" s="54"/>
    </row>
    <row r="314" spans="1:32" x14ac:dyDescent="0.25">
      <c r="A314" s="46"/>
      <c r="B314" s="57" t="str">
        <f>IFERROR(VLOOKUP(SECRETARIA[[#This Row],[No. IP]],IP[],3,TRUE),"")</f>
        <v/>
      </c>
      <c r="C314" s="58" t="str">
        <f>IFERROR(VLOOKUP(SECRETARIA[[#This Row],[No. IP]],IP[],4,TRUE),"")</f>
        <v/>
      </c>
      <c r="D314" s="58" t="str">
        <f>IFERROR(VLOOKUP(SECRETARIA[[#This Row],[No. IP]],IP[],6,TRUE),"")</f>
        <v/>
      </c>
      <c r="E314" s="58" t="str">
        <f>IFERROR(VLOOKUP(SECRETARIA[[#This Row],[No. IP]],IP[],7,TRUE),"")</f>
        <v/>
      </c>
      <c r="F314" s="58" t="str">
        <f>IFERROR(VLOOKUP(SECRETARIA[[#This Row],[No. IP]],IP[],2,TRUE),"")</f>
        <v/>
      </c>
      <c r="G314" s="59" t="str">
        <f>IFERROR(VLOOKUP(SECRETARIA[[#This Row],[No. IP]],IP[],10,TRUE),"")</f>
        <v/>
      </c>
      <c r="H314" s="46"/>
      <c r="I314" s="47"/>
      <c r="J314" s="48"/>
      <c r="K314" s="49"/>
      <c r="L314" s="50"/>
      <c r="M314" s="50"/>
      <c r="N314" s="55">
        <f>+IFERROR(SECRETARIA[[#This Row],[Total Ejecutado]]/SECRETARIA[[#This Row],[Total]],0)</f>
        <v>0</v>
      </c>
      <c r="O314" s="56">
        <f>+SUM(SECRETARIA[[#This Row],[Recursos propios 2022]:[Cofinanciación Nación
 2022]])</f>
        <v>0</v>
      </c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1"/>
      <c r="AD314" s="53"/>
      <c r="AE314" s="53"/>
      <c r="AF314" s="54"/>
    </row>
    <row r="315" spans="1:32" x14ac:dyDescent="0.25">
      <c r="A315" s="46"/>
      <c r="B315" s="57" t="str">
        <f>IFERROR(VLOOKUP(SECRETARIA[[#This Row],[No. IP]],IP[],3,TRUE),"")</f>
        <v/>
      </c>
      <c r="C315" s="58" t="str">
        <f>IFERROR(VLOOKUP(SECRETARIA[[#This Row],[No. IP]],IP[],4,TRUE),"")</f>
        <v/>
      </c>
      <c r="D315" s="58" t="str">
        <f>IFERROR(VLOOKUP(SECRETARIA[[#This Row],[No. IP]],IP[],6,TRUE),"")</f>
        <v/>
      </c>
      <c r="E315" s="58" t="str">
        <f>IFERROR(VLOOKUP(SECRETARIA[[#This Row],[No. IP]],IP[],7,TRUE),"")</f>
        <v/>
      </c>
      <c r="F315" s="58" t="str">
        <f>IFERROR(VLOOKUP(SECRETARIA[[#This Row],[No. IP]],IP[],2,TRUE),"")</f>
        <v/>
      </c>
      <c r="G315" s="59" t="str">
        <f>IFERROR(VLOOKUP(SECRETARIA[[#This Row],[No. IP]],IP[],10,TRUE),"")</f>
        <v/>
      </c>
      <c r="H315" s="46"/>
      <c r="I315" s="47"/>
      <c r="J315" s="48"/>
      <c r="K315" s="49"/>
      <c r="L315" s="50"/>
      <c r="M315" s="50"/>
      <c r="N315" s="55">
        <f>+IFERROR(SECRETARIA[[#This Row],[Total Ejecutado]]/SECRETARIA[[#This Row],[Total]],0)</f>
        <v>0</v>
      </c>
      <c r="O315" s="56">
        <f>+SUM(SECRETARIA[[#This Row],[Recursos propios 2022]:[Cofinanciación Nación
 2022]])</f>
        <v>0</v>
      </c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1"/>
      <c r="AD315" s="53"/>
      <c r="AE315" s="53"/>
      <c r="AF315" s="54"/>
    </row>
    <row r="316" spans="1:32" x14ac:dyDescent="0.25">
      <c r="A316" s="46"/>
      <c r="B316" s="57" t="str">
        <f>IFERROR(VLOOKUP(SECRETARIA[[#This Row],[No. IP]],IP[],3,TRUE),"")</f>
        <v/>
      </c>
      <c r="C316" s="58" t="str">
        <f>IFERROR(VLOOKUP(SECRETARIA[[#This Row],[No. IP]],IP[],4,TRUE),"")</f>
        <v/>
      </c>
      <c r="D316" s="58" t="str">
        <f>IFERROR(VLOOKUP(SECRETARIA[[#This Row],[No. IP]],IP[],6,TRUE),"")</f>
        <v/>
      </c>
      <c r="E316" s="58" t="str">
        <f>IFERROR(VLOOKUP(SECRETARIA[[#This Row],[No. IP]],IP[],7,TRUE),"")</f>
        <v/>
      </c>
      <c r="F316" s="58" t="str">
        <f>IFERROR(VLOOKUP(SECRETARIA[[#This Row],[No. IP]],IP[],2,TRUE),"")</f>
        <v/>
      </c>
      <c r="G316" s="59" t="str">
        <f>IFERROR(VLOOKUP(SECRETARIA[[#This Row],[No. IP]],IP[],10,TRUE),"")</f>
        <v/>
      </c>
      <c r="H316" s="46"/>
      <c r="I316" s="47"/>
      <c r="J316" s="48"/>
      <c r="K316" s="49"/>
      <c r="L316" s="50"/>
      <c r="M316" s="50"/>
      <c r="N316" s="55">
        <f>+IFERROR(SECRETARIA[[#This Row],[Total Ejecutado]]/SECRETARIA[[#This Row],[Total]],0)</f>
        <v>0</v>
      </c>
      <c r="O316" s="56">
        <f>+SUM(SECRETARIA[[#This Row],[Recursos propios 2022]:[Cofinanciación Nación
 2022]])</f>
        <v>0</v>
      </c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1"/>
      <c r="AD316" s="53"/>
      <c r="AE316" s="53"/>
      <c r="AF316" s="54"/>
    </row>
    <row r="317" spans="1:32" x14ac:dyDescent="0.25">
      <c r="A317" s="46"/>
      <c r="B317" s="57" t="str">
        <f>IFERROR(VLOOKUP(SECRETARIA[[#This Row],[No. IP]],IP[],3,TRUE),"")</f>
        <v/>
      </c>
      <c r="C317" s="58" t="str">
        <f>IFERROR(VLOOKUP(SECRETARIA[[#This Row],[No. IP]],IP[],4,TRUE),"")</f>
        <v/>
      </c>
      <c r="D317" s="58" t="str">
        <f>IFERROR(VLOOKUP(SECRETARIA[[#This Row],[No. IP]],IP[],6,TRUE),"")</f>
        <v/>
      </c>
      <c r="E317" s="58" t="str">
        <f>IFERROR(VLOOKUP(SECRETARIA[[#This Row],[No. IP]],IP[],7,TRUE),"")</f>
        <v/>
      </c>
      <c r="F317" s="58" t="str">
        <f>IFERROR(VLOOKUP(SECRETARIA[[#This Row],[No. IP]],IP[],2,TRUE),"")</f>
        <v/>
      </c>
      <c r="G317" s="59" t="str">
        <f>IFERROR(VLOOKUP(SECRETARIA[[#This Row],[No. IP]],IP[],10,TRUE),"")</f>
        <v/>
      </c>
      <c r="H317" s="46"/>
      <c r="I317" s="47"/>
      <c r="J317" s="48"/>
      <c r="K317" s="49"/>
      <c r="L317" s="50"/>
      <c r="M317" s="50"/>
      <c r="N317" s="55">
        <f>+IFERROR(SECRETARIA[[#This Row],[Total Ejecutado]]/SECRETARIA[[#This Row],[Total]],0)</f>
        <v>0</v>
      </c>
      <c r="O317" s="56">
        <f>+SUM(SECRETARIA[[#This Row],[Recursos propios 2022]:[Cofinanciación Nación
 2022]])</f>
        <v>0</v>
      </c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1"/>
      <c r="AD317" s="53"/>
      <c r="AE317" s="53"/>
      <c r="AF317" s="54"/>
    </row>
    <row r="318" spans="1:32" x14ac:dyDescent="0.25">
      <c r="A318" s="46"/>
      <c r="B318" s="57" t="str">
        <f>IFERROR(VLOOKUP(SECRETARIA[[#This Row],[No. IP]],IP[],3,TRUE),"")</f>
        <v/>
      </c>
      <c r="C318" s="58" t="str">
        <f>IFERROR(VLOOKUP(SECRETARIA[[#This Row],[No. IP]],IP[],4,TRUE),"")</f>
        <v/>
      </c>
      <c r="D318" s="58" t="str">
        <f>IFERROR(VLOOKUP(SECRETARIA[[#This Row],[No. IP]],IP[],6,TRUE),"")</f>
        <v/>
      </c>
      <c r="E318" s="58" t="str">
        <f>IFERROR(VLOOKUP(SECRETARIA[[#This Row],[No. IP]],IP[],7,TRUE),"")</f>
        <v/>
      </c>
      <c r="F318" s="58" t="str">
        <f>IFERROR(VLOOKUP(SECRETARIA[[#This Row],[No. IP]],IP[],2,TRUE),"")</f>
        <v/>
      </c>
      <c r="G318" s="59" t="str">
        <f>IFERROR(VLOOKUP(SECRETARIA[[#This Row],[No. IP]],IP[],10,TRUE),"")</f>
        <v/>
      </c>
      <c r="H318" s="46"/>
      <c r="I318" s="47"/>
      <c r="J318" s="48"/>
      <c r="K318" s="49"/>
      <c r="L318" s="50"/>
      <c r="M318" s="50"/>
      <c r="N318" s="55">
        <f>+IFERROR(SECRETARIA[[#This Row],[Total Ejecutado]]/SECRETARIA[[#This Row],[Total]],0)</f>
        <v>0</v>
      </c>
      <c r="O318" s="56">
        <f>+SUM(SECRETARIA[[#This Row],[Recursos propios 2022]:[Cofinanciación Nación
 2022]])</f>
        <v>0</v>
      </c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1"/>
      <c r="AD318" s="53"/>
      <c r="AE318" s="53"/>
      <c r="AF318" s="54"/>
    </row>
    <row r="319" spans="1:32" x14ac:dyDescent="0.25">
      <c r="A319" s="46"/>
      <c r="B319" s="57" t="str">
        <f>IFERROR(VLOOKUP(SECRETARIA[[#This Row],[No. IP]],IP[],3,TRUE),"")</f>
        <v/>
      </c>
      <c r="C319" s="58" t="str">
        <f>IFERROR(VLOOKUP(SECRETARIA[[#This Row],[No. IP]],IP[],4,TRUE),"")</f>
        <v/>
      </c>
      <c r="D319" s="58" t="str">
        <f>IFERROR(VLOOKUP(SECRETARIA[[#This Row],[No. IP]],IP[],6,TRUE),"")</f>
        <v/>
      </c>
      <c r="E319" s="58" t="str">
        <f>IFERROR(VLOOKUP(SECRETARIA[[#This Row],[No. IP]],IP[],7,TRUE),"")</f>
        <v/>
      </c>
      <c r="F319" s="58" t="str">
        <f>IFERROR(VLOOKUP(SECRETARIA[[#This Row],[No. IP]],IP[],2,TRUE),"")</f>
        <v/>
      </c>
      <c r="G319" s="59" t="str">
        <f>IFERROR(VLOOKUP(SECRETARIA[[#This Row],[No. IP]],IP[],10,TRUE),"")</f>
        <v/>
      </c>
      <c r="H319" s="46"/>
      <c r="I319" s="47"/>
      <c r="J319" s="48"/>
      <c r="K319" s="49"/>
      <c r="L319" s="50"/>
      <c r="M319" s="50"/>
      <c r="N319" s="55">
        <f>+IFERROR(SECRETARIA[[#This Row],[Total Ejecutado]]/SECRETARIA[[#This Row],[Total]],0)</f>
        <v>0</v>
      </c>
      <c r="O319" s="56">
        <f>+SUM(SECRETARIA[[#This Row],[Recursos propios 2022]:[Cofinanciación Nación
 2022]])</f>
        <v>0</v>
      </c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1"/>
      <c r="AD319" s="53"/>
      <c r="AE319" s="53"/>
      <c r="AF319" s="54"/>
    </row>
    <row r="320" spans="1:32" x14ac:dyDescent="0.25">
      <c r="A320" s="46"/>
      <c r="B320" s="57" t="str">
        <f>IFERROR(VLOOKUP(SECRETARIA[[#This Row],[No. IP]],IP[],3,TRUE),"")</f>
        <v/>
      </c>
      <c r="C320" s="58" t="str">
        <f>IFERROR(VLOOKUP(SECRETARIA[[#This Row],[No. IP]],IP[],4,TRUE),"")</f>
        <v/>
      </c>
      <c r="D320" s="58" t="str">
        <f>IFERROR(VLOOKUP(SECRETARIA[[#This Row],[No. IP]],IP[],6,TRUE),"")</f>
        <v/>
      </c>
      <c r="E320" s="58" t="str">
        <f>IFERROR(VLOOKUP(SECRETARIA[[#This Row],[No. IP]],IP[],7,TRUE),"")</f>
        <v/>
      </c>
      <c r="F320" s="58" t="str">
        <f>IFERROR(VLOOKUP(SECRETARIA[[#This Row],[No. IP]],IP[],2,TRUE),"")</f>
        <v/>
      </c>
      <c r="G320" s="59" t="str">
        <f>IFERROR(VLOOKUP(SECRETARIA[[#This Row],[No. IP]],IP[],10,TRUE),"")</f>
        <v/>
      </c>
      <c r="H320" s="46"/>
      <c r="I320" s="47"/>
      <c r="J320" s="48"/>
      <c r="K320" s="49"/>
      <c r="L320" s="50"/>
      <c r="M320" s="50"/>
      <c r="N320" s="55">
        <f>+IFERROR(SECRETARIA[[#This Row],[Total Ejecutado]]/SECRETARIA[[#This Row],[Total]],0)</f>
        <v>0</v>
      </c>
      <c r="O320" s="56">
        <f>+SUM(SECRETARIA[[#This Row],[Recursos propios 2022]:[Cofinanciación Nación
 2022]])</f>
        <v>0</v>
      </c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1"/>
      <c r="AD320" s="53"/>
      <c r="AE320" s="53"/>
      <c r="AF320" s="54"/>
    </row>
    <row r="321" spans="1:32" x14ac:dyDescent="0.25">
      <c r="A321" s="46"/>
      <c r="B321" s="57" t="str">
        <f>IFERROR(VLOOKUP(SECRETARIA[[#This Row],[No. IP]],IP[],3,TRUE),"")</f>
        <v/>
      </c>
      <c r="C321" s="58" t="str">
        <f>IFERROR(VLOOKUP(SECRETARIA[[#This Row],[No. IP]],IP[],4,TRUE),"")</f>
        <v/>
      </c>
      <c r="D321" s="58" t="str">
        <f>IFERROR(VLOOKUP(SECRETARIA[[#This Row],[No. IP]],IP[],6,TRUE),"")</f>
        <v/>
      </c>
      <c r="E321" s="58" t="str">
        <f>IFERROR(VLOOKUP(SECRETARIA[[#This Row],[No. IP]],IP[],7,TRUE),"")</f>
        <v/>
      </c>
      <c r="F321" s="58" t="str">
        <f>IFERROR(VLOOKUP(SECRETARIA[[#This Row],[No. IP]],IP[],2,TRUE),"")</f>
        <v/>
      </c>
      <c r="G321" s="59" t="str">
        <f>IFERROR(VLOOKUP(SECRETARIA[[#This Row],[No. IP]],IP[],10,TRUE),"")</f>
        <v/>
      </c>
      <c r="H321" s="46"/>
      <c r="I321" s="47"/>
      <c r="J321" s="48"/>
      <c r="K321" s="49"/>
      <c r="L321" s="50"/>
      <c r="M321" s="50"/>
      <c r="N321" s="55">
        <f>+IFERROR(SECRETARIA[[#This Row],[Total Ejecutado]]/SECRETARIA[[#This Row],[Total]],0)</f>
        <v>0</v>
      </c>
      <c r="O321" s="56">
        <f>+SUM(SECRETARIA[[#This Row],[Recursos propios 2022]:[Cofinanciación Nación
 2022]])</f>
        <v>0</v>
      </c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1"/>
      <c r="AD321" s="53"/>
      <c r="AE321" s="53"/>
      <c r="AF321" s="54"/>
    </row>
    <row r="322" spans="1:32" x14ac:dyDescent="0.25">
      <c r="A322" s="46"/>
      <c r="B322" s="57" t="str">
        <f>IFERROR(VLOOKUP(SECRETARIA[[#This Row],[No. IP]],IP[],3,TRUE),"")</f>
        <v/>
      </c>
      <c r="C322" s="58" t="str">
        <f>IFERROR(VLOOKUP(SECRETARIA[[#This Row],[No. IP]],IP[],4,TRUE),"")</f>
        <v/>
      </c>
      <c r="D322" s="58" t="str">
        <f>IFERROR(VLOOKUP(SECRETARIA[[#This Row],[No. IP]],IP[],6,TRUE),"")</f>
        <v/>
      </c>
      <c r="E322" s="58" t="str">
        <f>IFERROR(VLOOKUP(SECRETARIA[[#This Row],[No. IP]],IP[],7,TRUE),"")</f>
        <v/>
      </c>
      <c r="F322" s="58" t="str">
        <f>IFERROR(VLOOKUP(SECRETARIA[[#This Row],[No. IP]],IP[],2,TRUE),"")</f>
        <v/>
      </c>
      <c r="G322" s="59" t="str">
        <f>IFERROR(VLOOKUP(SECRETARIA[[#This Row],[No. IP]],IP[],10,TRUE),"")</f>
        <v/>
      </c>
      <c r="H322" s="46"/>
      <c r="I322" s="47"/>
      <c r="J322" s="48"/>
      <c r="K322" s="49"/>
      <c r="L322" s="50"/>
      <c r="M322" s="50"/>
      <c r="N322" s="55">
        <f>+IFERROR(SECRETARIA[[#This Row],[Total Ejecutado]]/SECRETARIA[[#This Row],[Total]],0)</f>
        <v>0</v>
      </c>
      <c r="O322" s="56">
        <f>+SUM(SECRETARIA[[#This Row],[Recursos propios 2022]:[Cofinanciación Nación
 2022]])</f>
        <v>0</v>
      </c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1"/>
      <c r="AD322" s="53"/>
      <c r="AE322" s="53"/>
      <c r="AF322" s="54"/>
    </row>
    <row r="323" spans="1:32" x14ac:dyDescent="0.25">
      <c r="A323" s="46"/>
      <c r="B323" s="57" t="str">
        <f>IFERROR(VLOOKUP(SECRETARIA[[#This Row],[No. IP]],IP[],3,TRUE),"")</f>
        <v/>
      </c>
      <c r="C323" s="58" t="str">
        <f>IFERROR(VLOOKUP(SECRETARIA[[#This Row],[No. IP]],IP[],4,TRUE),"")</f>
        <v/>
      </c>
      <c r="D323" s="58" t="str">
        <f>IFERROR(VLOOKUP(SECRETARIA[[#This Row],[No. IP]],IP[],6,TRUE),"")</f>
        <v/>
      </c>
      <c r="E323" s="58" t="str">
        <f>IFERROR(VLOOKUP(SECRETARIA[[#This Row],[No. IP]],IP[],7,TRUE),"")</f>
        <v/>
      </c>
      <c r="F323" s="58" t="str">
        <f>IFERROR(VLOOKUP(SECRETARIA[[#This Row],[No. IP]],IP[],2,TRUE),"")</f>
        <v/>
      </c>
      <c r="G323" s="59" t="str">
        <f>IFERROR(VLOOKUP(SECRETARIA[[#This Row],[No. IP]],IP[],10,TRUE),"")</f>
        <v/>
      </c>
      <c r="H323" s="46"/>
      <c r="I323" s="47"/>
      <c r="J323" s="48"/>
      <c r="K323" s="49"/>
      <c r="L323" s="50"/>
      <c r="M323" s="50"/>
      <c r="N323" s="55">
        <f>+IFERROR(SECRETARIA[[#This Row],[Total Ejecutado]]/SECRETARIA[[#This Row],[Total]],0)</f>
        <v>0</v>
      </c>
      <c r="O323" s="56">
        <f>+SUM(SECRETARIA[[#This Row],[Recursos propios 2022]:[Cofinanciación Nación
 2022]])</f>
        <v>0</v>
      </c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1"/>
      <c r="AD323" s="53"/>
      <c r="AE323" s="53"/>
      <c r="AF323" s="54"/>
    </row>
    <row r="324" spans="1:32" x14ac:dyDescent="0.25">
      <c r="A324" s="46"/>
      <c r="B324" s="57" t="str">
        <f>IFERROR(VLOOKUP(SECRETARIA[[#This Row],[No. IP]],IP[],3,TRUE),"")</f>
        <v/>
      </c>
      <c r="C324" s="58" t="str">
        <f>IFERROR(VLOOKUP(SECRETARIA[[#This Row],[No. IP]],IP[],4,TRUE),"")</f>
        <v/>
      </c>
      <c r="D324" s="58" t="str">
        <f>IFERROR(VLOOKUP(SECRETARIA[[#This Row],[No. IP]],IP[],6,TRUE),"")</f>
        <v/>
      </c>
      <c r="E324" s="58" t="str">
        <f>IFERROR(VLOOKUP(SECRETARIA[[#This Row],[No. IP]],IP[],7,TRUE),"")</f>
        <v/>
      </c>
      <c r="F324" s="58" t="str">
        <f>IFERROR(VLOOKUP(SECRETARIA[[#This Row],[No. IP]],IP[],2,TRUE),"")</f>
        <v/>
      </c>
      <c r="G324" s="59" t="str">
        <f>IFERROR(VLOOKUP(SECRETARIA[[#This Row],[No. IP]],IP[],10,TRUE),"")</f>
        <v/>
      </c>
      <c r="H324" s="46"/>
      <c r="I324" s="47"/>
      <c r="J324" s="48"/>
      <c r="K324" s="49"/>
      <c r="L324" s="50"/>
      <c r="M324" s="50"/>
      <c r="N324" s="55">
        <f>+IFERROR(SECRETARIA[[#This Row],[Total Ejecutado]]/SECRETARIA[[#This Row],[Total]],0)</f>
        <v>0</v>
      </c>
      <c r="O324" s="56">
        <f>+SUM(SECRETARIA[[#This Row],[Recursos propios 2022]:[Cofinanciación Nación
 2022]])</f>
        <v>0</v>
      </c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1"/>
      <c r="AD324" s="53"/>
      <c r="AE324" s="53"/>
      <c r="AF324" s="54"/>
    </row>
    <row r="325" spans="1:32" x14ac:dyDescent="0.25">
      <c r="A325" s="46"/>
      <c r="B325" s="57" t="str">
        <f>IFERROR(VLOOKUP(SECRETARIA[[#This Row],[No. IP]],IP[],3,TRUE),"")</f>
        <v/>
      </c>
      <c r="C325" s="58" t="str">
        <f>IFERROR(VLOOKUP(SECRETARIA[[#This Row],[No. IP]],IP[],4,TRUE),"")</f>
        <v/>
      </c>
      <c r="D325" s="58" t="str">
        <f>IFERROR(VLOOKUP(SECRETARIA[[#This Row],[No. IP]],IP[],6,TRUE),"")</f>
        <v/>
      </c>
      <c r="E325" s="58" t="str">
        <f>IFERROR(VLOOKUP(SECRETARIA[[#This Row],[No. IP]],IP[],7,TRUE),"")</f>
        <v/>
      </c>
      <c r="F325" s="58" t="str">
        <f>IFERROR(VLOOKUP(SECRETARIA[[#This Row],[No. IP]],IP[],2,TRUE),"")</f>
        <v/>
      </c>
      <c r="G325" s="59" t="str">
        <f>IFERROR(VLOOKUP(SECRETARIA[[#This Row],[No. IP]],IP[],10,TRUE),"")</f>
        <v/>
      </c>
      <c r="H325" s="46"/>
      <c r="I325" s="47"/>
      <c r="J325" s="48"/>
      <c r="K325" s="49"/>
      <c r="L325" s="50"/>
      <c r="M325" s="50"/>
      <c r="N325" s="55">
        <f>+IFERROR(SECRETARIA[[#This Row],[Total Ejecutado]]/SECRETARIA[[#This Row],[Total]],0)</f>
        <v>0</v>
      </c>
      <c r="O325" s="56">
        <f>+SUM(SECRETARIA[[#This Row],[Recursos propios 2022]:[Cofinanciación Nación
 2022]])</f>
        <v>0</v>
      </c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1"/>
      <c r="AD325" s="53"/>
      <c r="AE325" s="53"/>
      <c r="AF325" s="54"/>
    </row>
    <row r="326" spans="1:32" x14ac:dyDescent="0.25">
      <c r="A326" s="46"/>
      <c r="B326" s="57" t="str">
        <f>IFERROR(VLOOKUP(SECRETARIA[[#This Row],[No. IP]],IP[],3,TRUE),"")</f>
        <v/>
      </c>
      <c r="C326" s="58" t="str">
        <f>IFERROR(VLOOKUP(SECRETARIA[[#This Row],[No. IP]],IP[],4,TRUE),"")</f>
        <v/>
      </c>
      <c r="D326" s="58" t="str">
        <f>IFERROR(VLOOKUP(SECRETARIA[[#This Row],[No. IP]],IP[],6,TRUE),"")</f>
        <v/>
      </c>
      <c r="E326" s="58" t="str">
        <f>IFERROR(VLOOKUP(SECRETARIA[[#This Row],[No. IP]],IP[],7,TRUE),"")</f>
        <v/>
      </c>
      <c r="F326" s="58" t="str">
        <f>IFERROR(VLOOKUP(SECRETARIA[[#This Row],[No. IP]],IP[],2,TRUE),"")</f>
        <v/>
      </c>
      <c r="G326" s="59" t="str">
        <f>IFERROR(VLOOKUP(SECRETARIA[[#This Row],[No. IP]],IP[],10,TRUE),"")</f>
        <v/>
      </c>
      <c r="H326" s="46"/>
      <c r="I326" s="47"/>
      <c r="J326" s="48"/>
      <c r="K326" s="49"/>
      <c r="L326" s="50"/>
      <c r="M326" s="50"/>
      <c r="N326" s="55">
        <f>+IFERROR(SECRETARIA[[#This Row],[Total Ejecutado]]/SECRETARIA[[#This Row],[Total]],0)</f>
        <v>0</v>
      </c>
      <c r="O326" s="56">
        <f>+SUM(SECRETARIA[[#This Row],[Recursos propios 2022]:[Cofinanciación Nación
 2022]])</f>
        <v>0</v>
      </c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1"/>
      <c r="AD326" s="53"/>
      <c r="AE326" s="53"/>
      <c r="AF326" s="54"/>
    </row>
    <row r="327" spans="1:32" x14ac:dyDescent="0.25">
      <c r="A327" s="46"/>
      <c r="B327" s="57" t="str">
        <f>IFERROR(VLOOKUP(SECRETARIA[[#This Row],[No. IP]],IP[],3,TRUE),"")</f>
        <v/>
      </c>
      <c r="C327" s="58" t="str">
        <f>IFERROR(VLOOKUP(SECRETARIA[[#This Row],[No. IP]],IP[],4,TRUE),"")</f>
        <v/>
      </c>
      <c r="D327" s="58" t="str">
        <f>IFERROR(VLOOKUP(SECRETARIA[[#This Row],[No. IP]],IP[],6,TRUE),"")</f>
        <v/>
      </c>
      <c r="E327" s="58" t="str">
        <f>IFERROR(VLOOKUP(SECRETARIA[[#This Row],[No. IP]],IP[],7,TRUE),"")</f>
        <v/>
      </c>
      <c r="F327" s="58" t="str">
        <f>IFERROR(VLOOKUP(SECRETARIA[[#This Row],[No. IP]],IP[],2,TRUE),"")</f>
        <v/>
      </c>
      <c r="G327" s="59" t="str">
        <f>IFERROR(VLOOKUP(SECRETARIA[[#This Row],[No. IP]],IP[],10,TRUE),"")</f>
        <v/>
      </c>
      <c r="H327" s="46"/>
      <c r="I327" s="47"/>
      <c r="J327" s="48"/>
      <c r="K327" s="49"/>
      <c r="L327" s="50"/>
      <c r="M327" s="50"/>
      <c r="N327" s="55">
        <f>+IFERROR(SECRETARIA[[#This Row],[Total Ejecutado]]/SECRETARIA[[#This Row],[Total]],0)</f>
        <v>0</v>
      </c>
      <c r="O327" s="56">
        <f>+SUM(SECRETARIA[[#This Row],[Recursos propios 2022]:[Cofinanciación Nación
 2022]])</f>
        <v>0</v>
      </c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1"/>
      <c r="AD327" s="53"/>
      <c r="AE327" s="53"/>
      <c r="AF327" s="54"/>
    </row>
    <row r="328" spans="1:32" x14ac:dyDescent="0.25">
      <c r="A328" s="46"/>
      <c r="B328" s="57" t="str">
        <f>IFERROR(VLOOKUP(SECRETARIA[[#This Row],[No. IP]],IP[],3,TRUE),"")</f>
        <v/>
      </c>
      <c r="C328" s="58" t="str">
        <f>IFERROR(VLOOKUP(SECRETARIA[[#This Row],[No. IP]],IP[],4,TRUE),"")</f>
        <v/>
      </c>
      <c r="D328" s="58" t="str">
        <f>IFERROR(VLOOKUP(SECRETARIA[[#This Row],[No. IP]],IP[],6,TRUE),"")</f>
        <v/>
      </c>
      <c r="E328" s="58" t="str">
        <f>IFERROR(VLOOKUP(SECRETARIA[[#This Row],[No. IP]],IP[],7,TRUE),"")</f>
        <v/>
      </c>
      <c r="F328" s="58" t="str">
        <f>IFERROR(VLOOKUP(SECRETARIA[[#This Row],[No. IP]],IP[],2,TRUE),"")</f>
        <v/>
      </c>
      <c r="G328" s="59" t="str">
        <f>IFERROR(VLOOKUP(SECRETARIA[[#This Row],[No. IP]],IP[],10,TRUE),"")</f>
        <v/>
      </c>
      <c r="H328" s="46"/>
      <c r="I328" s="47"/>
      <c r="J328" s="48"/>
      <c r="K328" s="49"/>
      <c r="L328" s="50"/>
      <c r="M328" s="50"/>
      <c r="N328" s="55">
        <f>+IFERROR(SECRETARIA[[#This Row],[Total Ejecutado]]/SECRETARIA[[#This Row],[Total]],0)</f>
        <v>0</v>
      </c>
      <c r="O328" s="56">
        <f>+SUM(SECRETARIA[[#This Row],[Recursos propios 2022]:[Cofinanciación Nación
 2022]])</f>
        <v>0</v>
      </c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1"/>
      <c r="AD328" s="53"/>
      <c r="AE328" s="53"/>
      <c r="AF328" s="54"/>
    </row>
    <row r="329" spans="1:32" x14ac:dyDescent="0.25">
      <c r="A329" s="46"/>
      <c r="B329" s="57" t="str">
        <f>IFERROR(VLOOKUP(SECRETARIA[[#This Row],[No. IP]],IP[],3,TRUE),"")</f>
        <v/>
      </c>
      <c r="C329" s="58" t="str">
        <f>IFERROR(VLOOKUP(SECRETARIA[[#This Row],[No. IP]],IP[],4,TRUE),"")</f>
        <v/>
      </c>
      <c r="D329" s="58" t="str">
        <f>IFERROR(VLOOKUP(SECRETARIA[[#This Row],[No. IP]],IP[],6,TRUE),"")</f>
        <v/>
      </c>
      <c r="E329" s="58" t="str">
        <f>IFERROR(VLOOKUP(SECRETARIA[[#This Row],[No. IP]],IP[],7,TRUE),"")</f>
        <v/>
      </c>
      <c r="F329" s="58" t="str">
        <f>IFERROR(VLOOKUP(SECRETARIA[[#This Row],[No. IP]],IP[],2,TRUE),"")</f>
        <v/>
      </c>
      <c r="G329" s="59" t="str">
        <f>IFERROR(VLOOKUP(SECRETARIA[[#This Row],[No. IP]],IP[],10,TRUE),"")</f>
        <v/>
      </c>
      <c r="H329" s="46"/>
      <c r="I329" s="47"/>
      <c r="J329" s="48"/>
      <c r="K329" s="49"/>
      <c r="L329" s="50"/>
      <c r="M329" s="50"/>
      <c r="N329" s="55">
        <f>+IFERROR(SECRETARIA[[#This Row],[Total Ejecutado]]/SECRETARIA[[#This Row],[Total]],0)</f>
        <v>0</v>
      </c>
      <c r="O329" s="56">
        <f>+SUM(SECRETARIA[[#This Row],[Recursos propios 2022]:[Cofinanciación Nación
 2022]])</f>
        <v>0</v>
      </c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1"/>
      <c r="AD329" s="53"/>
      <c r="AE329" s="53"/>
      <c r="AF329" s="54"/>
    </row>
    <row r="330" spans="1:32" x14ac:dyDescent="0.25">
      <c r="A330" s="46"/>
      <c r="B330" s="57" t="str">
        <f>IFERROR(VLOOKUP(SECRETARIA[[#This Row],[No. IP]],IP[],3,TRUE),"")</f>
        <v/>
      </c>
      <c r="C330" s="58" t="str">
        <f>IFERROR(VLOOKUP(SECRETARIA[[#This Row],[No. IP]],IP[],4,TRUE),"")</f>
        <v/>
      </c>
      <c r="D330" s="58" t="str">
        <f>IFERROR(VLOOKUP(SECRETARIA[[#This Row],[No. IP]],IP[],6,TRUE),"")</f>
        <v/>
      </c>
      <c r="E330" s="58" t="str">
        <f>IFERROR(VLOOKUP(SECRETARIA[[#This Row],[No. IP]],IP[],7,TRUE),"")</f>
        <v/>
      </c>
      <c r="F330" s="58" t="str">
        <f>IFERROR(VLOOKUP(SECRETARIA[[#This Row],[No. IP]],IP[],2,TRUE),"")</f>
        <v/>
      </c>
      <c r="G330" s="59" t="str">
        <f>IFERROR(VLOOKUP(SECRETARIA[[#This Row],[No. IP]],IP[],10,TRUE),"")</f>
        <v/>
      </c>
      <c r="H330" s="46"/>
      <c r="I330" s="47"/>
      <c r="J330" s="48"/>
      <c r="K330" s="49"/>
      <c r="L330" s="50"/>
      <c r="M330" s="50"/>
      <c r="N330" s="55">
        <f>+IFERROR(SECRETARIA[[#This Row],[Total Ejecutado]]/SECRETARIA[[#This Row],[Total]],0)</f>
        <v>0</v>
      </c>
      <c r="O330" s="56">
        <f>+SUM(SECRETARIA[[#This Row],[Recursos propios 2022]:[Cofinanciación Nación
 2022]])</f>
        <v>0</v>
      </c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1"/>
      <c r="AD330" s="53"/>
      <c r="AE330" s="53"/>
      <c r="AF330" s="54"/>
    </row>
    <row r="331" spans="1:32" x14ac:dyDescent="0.25">
      <c r="A331" s="46"/>
      <c r="B331" s="57" t="str">
        <f>IFERROR(VLOOKUP(SECRETARIA[[#This Row],[No. IP]],IP[],3,TRUE),"")</f>
        <v/>
      </c>
      <c r="C331" s="58" t="str">
        <f>IFERROR(VLOOKUP(SECRETARIA[[#This Row],[No. IP]],IP[],4,TRUE),"")</f>
        <v/>
      </c>
      <c r="D331" s="58" t="str">
        <f>IFERROR(VLOOKUP(SECRETARIA[[#This Row],[No. IP]],IP[],6,TRUE),"")</f>
        <v/>
      </c>
      <c r="E331" s="58" t="str">
        <f>IFERROR(VLOOKUP(SECRETARIA[[#This Row],[No. IP]],IP[],7,TRUE),"")</f>
        <v/>
      </c>
      <c r="F331" s="58" t="str">
        <f>IFERROR(VLOOKUP(SECRETARIA[[#This Row],[No. IP]],IP[],2,TRUE),"")</f>
        <v/>
      </c>
      <c r="G331" s="59" t="str">
        <f>IFERROR(VLOOKUP(SECRETARIA[[#This Row],[No. IP]],IP[],10,TRUE),"")</f>
        <v/>
      </c>
      <c r="H331" s="46"/>
      <c r="I331" s="47"/>
      <c r="J331" s="48"/>
      <c r="K331" s="49"/>
      <c r="L331" s="50"/>
      <c r="M331" s="50"/>
      <c r="N331" s="55">
        <f>+IFERROR(SECRETARIA[[#This Row],[Total Ejecutado]]/SECRETARIA[[#This Row],[Total]],0)</f>
        <v>0</v>
      </c>
      <c r="O331" s="56">
        <f>+SUM(SECRETARIA[[#This Row],[Recursos propios 2022]:[Cofinanciación Nación
 2022]])</f>
        <v>0</v>
      </c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1"/>
      <c r="AD331" s="53"/>
      <c r="AE331" s="53"/>
      <c r="AF331" s="54"/>
    </row>
    <row r="332" spans="1:32" x14ac:dyDescent="0.25">
      <c r="A332" s="46"/>
      <c r="B332" s="57" t="str">
        <f>IFERROR(VLOOKUP(SECRETARIA[[#This Row],[No. IP]],IP[],3,TRUE),"")</f>
        <v/>
      </c>
      <c r="C332" s="58" t="str">
        <f>IFERROR(VLOOKUP(SECRETARIA[[#This Row],[No. IP]],IP[],4,TRUE),"")</f>
        <v/>
      </c>
      <c r="D332" s="58" t="str">
        <f>IFERROR(VLOOKUP(SECRETARIA[[#This Row],[No. IP]],IP[],6,TRUE),"")</f>
        <v/>
      </c>
      <c r="E332" s="58" t="str">
        <f>IFERROR(VLOOKUP(SECRETARIA[[#This Row],[No. IP]],IP[],7,TRUE),"")</f>
        <v/>
      </c>
      <c r="F332" s="58" t="str">
        <f>IFERROR(VLOOKUP(SECRETARIA[[#This Row],[No. IP]],IP[],2,TRUE),"")</f>
        <v/>
      </c>
      <c r="G332" s="59" t="str">
        <f>IFERROR(VLOOKUP(SECRETARIA[[#This Row],[No. IP]],IP[],10,TRUE),"")</f>
        <v/>
      </c>
      <c r="H332" s="46"/>
      <c r="I332" s="47"/>
      <c r="J332" s="48"/>
      <c r="K332" s="49"/>
      <c r="L332" s="50"/>
      <c r="M332" s="50"/>
      <c r="N332" s="55">
        <f>+IFERROR(SECRETARIA[[#This Row],[Total Ejecutado]]/SECRETARIA[[#This Row],[Total]],0)</f>
        <v>0</v>
      </c>
      <c r="O332" s="56">
        <f>+SUM(SECRETARIA[[#This Row],[Recursos propios 2022]:[Cofinanciación Nación
 2022]])</f>
        <v>0</v>
      </c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1"/>
      <c r="AD332" s="53"/>
      <c r="AE332" s="53"/>
      <c r="AF332" s="54"/>
    </row>
    <row r="333" spans="1:32" x14ac:dyDescent="0.25">
      <c r="A333" s="46"/>
      <c r="B333" s="57" t="str">
        <f>IFERROR(VLOOKUP(SECRETARIA[[#This Row],[No. IP]],IP[],3,TRUE),"")</f>
        <v/>
      </c>
      <c r="C333" s="58" t="str">
        <f>IFERROR(VLOOKUP(SECRETARIA[[#This Row],[No. IP]],IP[],4,TRUE),"")</f>
        <v/>
      </c>
      <c r="D333" s="58" t="str">
        <f>IFERROR(VLOOKUP(SECRETARIA[[#This Row],[No. IP]],IP[],6,TRUE),"")</f>
        <v/>
      </c>
      <c r="E333" s="58" t="str">
        <f>IFERROR(VLOOKUP(SECRETARIA[[#This Row],[No. IP]],IP[],7,TRUE),"")</f>
        <v/>
      </c>
      <c r="F333" s="58" t="str">
        <f>IFERROR(VLOOKUP(SECRETARIA[[#This Row],[No. IP]],IP[],2,TRUE),"")</f>
        <v/>
      </c>
      <c r="G333" s="59" t="str">
        <f>IFERROR(VLOOKUP(SECRETARIA[[#This Row],[No. IP]],IP[],10,TRUE),"")</f>
        <v/>
      </c>
      <c r="H333" s="46"/>
      <c r="I333" s="47"/>
      <c r="J333" s="48"/>
      <c r="K333" s="49"/>
      <c r="L333" s="50"/>
      <c r="M333" s="50"/>
      <c r="N333" s="55">
        <f>+IFERROR(SECRETARIA[[#This Row],[Total Ejecutado]]/SECRETARIA[[#This Row],[Total]],0)</f>
        <v>0</v>
      </c>
      <c r="O333" s="56">
        <f>+SUM(SECRETARIA[[#This Row],[Recursos propios 2022]:[Cofinanciación Nación
 2022]])</f>
        <v>0</v>
      </c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1"/>
      <c r="AD333" s="53"/>
      <c r="AE333" s="53"/>
      <c r="AF333" s="54"/>
    </row>
    <row r="334" spans="1:32" x14ac:dyDescent="0.25">
      <c r="A334" s="46"/>
      <c r="B334" s="57" t="str">
        <f>IFERROR(VLOOKUP(SECRETARIA[[#This Row],[No. IP]],IP[],3,TRUE),"")</f>
        <v/>
      </c>
      <c r="C334" s="58" t="str">
        <f>IFERROR(VLOOKUP(SECRETARIA[[#This Row],[No. IP]],IP[],4,TRUE),"")</f>
        <v/>
      </c>
      <c r="D334" s="58" t="str">
        <f>IFERROR(VLOOKUP(SECRETARIA[[#This Row],[No. IP]],IP[],6,TRUE),"")</f>
        <v/>
      </c>
      <c r="E334" s="58" t="str">
        <f>IFERROR(VLOOKUP(SECRETARIA[[#This Row],[No. IP]],IP[],7,TRUE),"")</f>
        <v/>
      </c>
      <c r="F334" s="58" t="str">
        <f>IFERROR(VLOOKUP(SECRETARIA[[#This Row],[No. IP]],IP[],2,TRUE),"")</f>
        <v/>
      </c>
      <c r="G334" s="59" t="str">
        <f>IFERROR(VLOOKUP(SECRETARIA[[#This Row],[No. IP]],IP[],10,TRUE),"")</f>
        <v/>
      </c>
      <c r="H334" s="46"/>
      <c r="I334" s="47"/>
      <c r="J334" s="48"/>
      <c r="K334" s="49"/>
      <c r="L334" s="50"/>
      <c r="M334" s="50"/>
      <c r="N334" s="55">
        <f>+IFERROR(SECRETARIA[[#This Row],[Total Ejecutado]]/SECRETARIA[[#This Row],[Total]],0)</f>
        <v>0</v>
      </c>
      <c r="O334" s="56">
        <f>+SUM(SECRETARIA[[#This Row],[Recursos propios 2022]:[Cofinanciación Nación
 2022]])</f>
        <v>0</v>
      </c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1"/>
      <c r="AD334" s="53"/>
      <c r="AE334" s="53"/>
      <c r="AF334" s="54"/>
    </row>
    <row r="335" spans="1:32" x14ac:dyDescent="0.25">
      <c r="A335" s="46"/>
      <c r="B335" s="57" t="str">
        <f>IFERROR(VLOOKUP(SECRETARIA[[#This Row],[No. IP]],IP[],3,TRUE),"")</f>
        <v/>
      </c>
      <c r="C335" s="58" t="str">
        <f>IFERROR(VLOOKUP(SECRETARIA[[#This Row],[No. IP]],IP[],4,TRUE),"")</f>
        <v/>
      </c>
      <c r="D335" s="58" t="str">
        <f>IFERROR(VLOOKUP(SECRETARIA[[#This Row],[No. IP]],IP[],6,TRUE),"")</f>
        <v/>
      </c>
      <c r="E335" s="58" t="str">
        <f>IFERROR(VLOOKUP(SECRETARIA[[#This Row],[No. IP]],IP[],7,TRUE),"")</f>
        <v/>
      </c>
      <c r="F335" s="58" t="str">
        <f>IFERROR(VLOOKUP(SECRETARIA[[#This Row],[No. IP]],IP[],2,TRUE),"")</f>
        <v/>
      </c>
      <c r="G335" s="59" t="str">
        <f>IFERROR(VLOOKUP(SECRETARIA[[#This Row],[No. IP]],IP[],10,TRUE),"")</f>
        <v/>
      </c>
      <c r="H335" s="46"/>
      <c r="I335" s="47"/>
      <c r="J335" s="48"/>
      <c r="K335" s="49"/>
      <c r="L335" s="50"/>
      <c r="M335" s="50"/>
      <c r="N335" s="55">
        <f>+IFERROR(SECRETARIA[[#This Row],[Total Ejecutado]]/SECRETARIA[[#This Row],[Total]],0)</f>
        <v>0</v>
      </c>
      <c r="O335" s="56">
        <f>+SUM(SECRETARIA[[#This Row],[Recursos propios 2022]:[Cofinanciación Nación
 2022]])</f>
        <v>0</v>
      </c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1"/>
      <c r="AD335" s="53"/>
      <c r="AE335" s="53"/>
      <c r="AF335" s="54"/>
    </row>
    <row r="336" spans="1:32" x14ac:dyDescent="0.25">
      <c r="A336" s="46"/>
      <c r="B336" s="57" t="str">
        <f>IFERROR(VLOOKUP(SECRETARIA[[#This Row],[No. IP]],IP[],3,TRUE),"")</f>
        <v/>
      </c>
      <c r="C336" s="58" t="str">
        <f>IFERROR(VLOOKUP(SECRETARIA[[#This Row],[No. IP]],IP[],4,TRUE),"")</f>
        <v/>
      </c>
      <c r="D336" s="58" t="str">
        <f>IFERROR(VLOOKUP(SECRETARIA[[#This Row],[No. IP]],IP[],6,TRUE),"")</f>
        <v/>
      </c>
      <c r="E336" s="58" t="str">
        <f>IFERROR(VLOOKUP(SECRETARIA[[#This Row],[No. IP]],IP[],7,TRUE),"")</f>
        <v/>
      </c>
      <c r="F336" s="58" t="str">
        <f>IFERROR(VLOOKUP(SECRETARIA[[#This Row],[No. IP]],IP[],2,TRUE),"")</f>
        <v/>
      </c>
      <c r="G336" s="59" t="str">
        <f>IFERROR(VLOOKUP(SECRETARIA[[#This Row],[No. IP]],IP[],10,TRUE),"")</f>
        <v/>
      </c>
      <c r="H336" s="46"/>
      <c r="I336" s="47"/>
      <c r="J336" s="48"/>
      <c r="K336" s="49"/>
      <c r="L336" s="50"/>
      <c r="M336" s="50"/>
      <c r="N336" s="55">
        <f>+IFERROR(SECRETARIA[[#This Row],[Total Ejecutado]]/SECRETARIA[[#This Row],[Total]],0)</f>
        <v>0</v>
      </c>
      <c r="O336" s="56">
        <f>+SUM(SECRETARIA[[#This Row],[Recursos propios 2022]:[Cofinanciación Nación
 2022]])</f>
        <v>0</v>
      </c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1"/>
      <c r="AD336" s="53"/>
      <c r="AE336" s="53"/>
      <c r="AF336" s="54"/>
    </row>
    <row r="337" spans="1:32" x14ac:dyDescent="0.25">
      <c r="A337" s="46"/>
      <c r="B337" s="57" t="str">
        <f>IFERROR(VLOOKUP(SECRETARIA[[#This Row],[No. IP]],IP[],3,TRUE),"")</f>
        <v/>
      </c>
      <c r="C337" s="58" t="str">
        <f>IFERROR(VLOOKUP(SECRETARIA[[#This Row],[No. IP]],IP[],4,TRUE),"")</f>
        <v/>
      </c>
      <c r="D337" s="58" t="str">
        <f>IFERROR(VLOOKUP(SECRETARIA[[#This Row],[No. IP]],IP[],6,TRUE),"")</f>
        <v/>
      </c>
      <c r="E337" s="58" t="str">
        <f>IFERROR(VLOOKUP(SECRETARIA[[#This Row],[No. IP]],IP[],7,TRUE),"")</f>
        <v/>
      </c>
      <c r="F337" s="58" t="str">
        <f>IFERROR(VLOOKUP(SECRETARIA[[#This Row],[No. IP]],IP[],2,TRUE),"")</f>
        <v/>
      </c>
      <c r="G337" s="59" t="str">
        <f>IFERROR(VLOOKUP(SECRETARIA[[#This Row],[No. IP]],IP[],10,TRUE),"")</f>
        <v/>
      </c>
      <c r="H337" s="46"/>
      <c r="I337" s="47"/>
      <c r="J337" s="48"/>
      <c r="K337" s="49"/>
      <c r="L337" s="50"/>
      <c r="M337" s="50"/>
      <c r="N337" s="55">
        <f>+IFERROR(SECRETARIA[[#This Row],[Total Ejecutado]]/SECRETARIA[[#This Row],[Total]],0)</f>
        <v>0</v>
      </c>
      <c r="O337" s="56">
        <f>+SUM(SECRETARIA[[#This Row],[Recursos propios 2022]:[Cofinanciación Nación
 2022]])</f>
        <v>0</v>
      </c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1"/>
      <c r="AD337" s="53"/>
      <c r="AE337" s="53"/>
      <c r="AF337" s="54"/>
    </row>
    <row r="338" spans="1:32" x14ac:dyDescent="0.25">
      <c r="A338" s="46"/>
      <c r="B338" s="57" t="str">
        <f>IFERROR(VLOOKUP(SECRETARIA[[#This Row],[No. IP]],IP[],3,TRUE),"")</f>
        <v/>
      </c>
      <c r="C338" s="58" t="str">
        <f>IFERROR(VLOOKUP(SECRETARIA[[#This Row],[No. IP]],IP[],4,TRUE),"")</f>
        <v/>
      </c>
      <c r="D338" s="58" t="str">
        <f>IFERROR(VLOOKUP(SECRETARIA[[#This Row],[No. IP]],IP[],6,TRUE),"")</f>
        <v/>
      </c>
      <c r="E338" s="58" t="str">
        <f>IFERROR(VLOOKUP(SECRETARIA[[#This Row],[No. IP]],IP[],7,TRUE),"")</f>
        <v/>
      </c>
      <c r="F338" s="58" t="str">
        <f>IFERROR(VLOOKUP(SECRETARIA[[#This Row],[No. IP]],IP[],2,TRUE),"")</f>
        <v/>
      </c>
      <c r="G338" s="59" t="str">
        <f>IFERROR(VLOOKUP(SECRETARIA[[#This Row],[No. IP]],IP[],10,TRUE),"")</f>
        <v/>
      </c>
      <c r="H338" s="46"/>
      <c r="I338" s="47"/>
      <c r="J338" s="48"/>
      <c r="K338" s="49"/>
      <c r="L338" s="50"/>
      <c r="M338" s="50"/>
      <c r="N338" s="55">
        <f>+IFERROR(SECRETARIA[[#This Row],[Total Ejecutado]]/SECRETARIA[[#This Row],[Total]],0)</f>
        <v>0</v>
      </c>
      <c r="O338" s="56">
        <f>+SUM(SECRETARIA[[#This Row],[Recursos propios 2022]:[Cofinanciación Nación
 2022]])</f>
        <v>0</v>
      </c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1"/>
      <c r="AD338" s="53"/>
      <c r="AE338" s="53"/>
      <c r="AF338" s="54"/>
    </row>
    <row r="339" spans="1:32" x14ac:dyDescent="0.25">
      <c r="A339" s="46"/>
      <c r="B339" s="57" t="str">
        <f>IFERROR(VLOOKUP(SECRETARIA[[#This Row],[No. IP]],IP[],3,TRUE),"")</f>
        <v/>
      </c>
      <c r="C339" s="58" t="str">
        <f>IFERROR(VLOOKUP(SECRETARIA[[#This Row],[No. IP]],IP[],4,TRUE),"")</f>
        <v/>
      </c>
      <c r="D339" s="58" t="str">
        <f>IFERROR(VLOOKUP(SECRETARIA[[#This Row],[No. IP]],IP[],6,TRUE),"")</f>
        <v/>
      </c>
      <c r="E339" s="58" t="str">
        <f>IFERROR(VLOOKUP(SECRETARIA[[#This Row],[No. IP]],IP[],7,TRUE),"")</f>
        <v/>
      </c>
      <c r="F339" s="58" t="str">
        <f>IFERROR(VLOOKUP(SECRETARIA[[#This Row],[No. IP]],IP[],2,TRUE),"")</f>
        <v/>
      </c>
      <c r="G339" s="59" t="str">
        <f>IFERROR(VLOOKUP(SECRETARIA[[#This Row],[No. IP]],IP[],10,TRUE),"")</f>
        <v/>
      </c>
      <c r="H339" s="46"/>
      <c r="I339" s="47"/>
      <c r="J339" s="48"/>
      <c r="K339" s="49"/>
      <c r="L339" s="50"/>
      <c r="M339" s="50"/>
      <c r="N339" s="55">
        <f>+IFERROR(SECRETARIA[[#This Row],[Total Ejecutado]]/SECRETARIA[[#This Row],[Total]],0)</f>
        <v>0</v>
      </c>
      <c r="O339" s="56">
        <f>+SUM(SECRETARIA[[#This Row],[Recursos propios 2022]:[Cofinanciación Nación
 2022]])</f>
        <v>0</v>
      </c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1"/>
      <c r="AD339" s="53"/>
      <c r="AE339" s="53"/>
      <c r="AF339" s="54"/>
    </row>
    <row r="340" spans="1:32" x14ac:dyDescent="0.25">
      <c r="A340" s="46"/>
      <c r="B340" s="57" t="str">
        <f>IFERROR(VLOOKUP(SECRETARIA[[#This Row],[No. IP]],IP[],3,TRUE),"")</f>
        <v/>
      </c>
      <c r="C340" s="58" t="str">
        <f>IFERROR(VLOOKUP(SECRETARIA[[#This Row],[No. IP]],IP[],4,TRUE),"")</f>
        <v/>
      </c>
      <c r="D340" s="58" t="str">
        <f>IFERROR(VLOOKUP(SECRETARIA[[#This Row],[No. IP]],IP[],6,TRUE),"")</f>
        <v/>
      </c>
      <c r="E340" s="58" t="str">
        <f>IFERROR(VLOOKUP(SECRETARIA[[#This Row],[No. IP]],IP[],7,TRUE),"")</f>
        <v/>
      </c>
      <c r="F340" s="58" t="str">
        <f>IFERROR(VLOOKUP(SECRETARIA[[#This Row],[No. IP]],IP[],2,TRUE),"")</f>
        <v/>
      </c>
      <c r="G340" s="59" t="str">
        <f>IFERROR(VLOOKUP(SECRETARIA[[#This Row],[No. IP]],IP[],10,TRUE),"")</f>
        <v/>
      </c>
      <c r="H340" s="46"/>
      <c r="I340" s="47"/>
      <c r="J340" s="48"/>
      <c r="K340" s="49"/>
      <c r="L340" s="50"/>
      <c r="M340" s="50"/>
      <c r="N340" s="55">
        <f>+IFERROR(SECRETARIA[[#This Row],[Total Ejecutado]]/SECRETARIA[[#This Row],[Total]],0)</f>
        <v>0</v>
      </c>
      <c r="O340" s="56">
        <f>+SUM(SECRETARIA[[#This Row],[Recursos propios 2022]:[Cofinanciación Nación
 2022]])</f>
        <v>0</v>
      </c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1"/>
      <c r="AD340" s="53"/>
      <c r="AE340" s="53"/>
      <c r="AF340" s="54"/>
    </row>
    <row r="341" spans="1:32" x14ac:dyDescent="0.25">
      <c r="A341" s="46"/>
      <c r="B341" s="57" t="str">
        <f>IFERROR(VLOOKUP(SECRETARIA[[#This Row],[No. IP]],IP[],3,TRUE),"")</f>
        <v/>
      </c>
      <c r="C341" s="58" t="str">
        <f>IFERROR(VLOOKUP(SECRETARIA[[#This Row],[No. IP]],IP[],4,TRUE),"")</f>
        <v/>
      </c>
      <c r="D341" s="58" t="str">
        <f>IFERROR(VLOOKUP(SECRETARIA[[#This Row],[No. IP]],IP[],6,TRUE),"")</f>
        <v/>
      </c>
      <c r="E341" s="58" t="str">
        <f>IFERROR(VLOOKUP(SECRETARIA[[#This Row],[No. IP]],IP[],7,TRUE),"")</f>
        <v/>
      </c>
      <c r="F341" s="58" t="str">
        <f>IFERROR(VLOOKUP(SECRETARIA[[#This Row],[No. IP]],IP[],2,TRUE),"")</f>
        <v/>
      </c>
      <c r="G341" s="59" t="str">
        <f>IFERROR(VLOOKUP(SECRETARIA[[#This Row],[No. IP]],IP[],10,TRUE),"")</f>
        <v/>
      </c>
      <c r="H341" s="46"/>
      <c r="I341" s="47"/>
      <c r="J341" s="48"/>
      <c r="K341" s="49"/>
      <c r="L341" s="50"/>
      <c r="M341" s="50"/>
      <c r="N341" s="55">
        <f>+IFERROR(SECRETARIA[[#This Row],[Total Ejecutado]]/SECRETARIA[[#This Row],[Total]],0)</f>
        <v>0</v>
      </c>
      <c r="O341" s="56">
        <f>+SUM(SECRETARIA[[#This Row],[Recursos propios 2022]:[Cofinanciación Nación
 2022]])</f>
        <v>0</v>
      </c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1"/>
      <c r="AD341" s="53"/>
      <c r="AE341" s="53"/>
      <c r="AF341" s="54"/>
    </row>
    <row r="342" spans="1:32" x14ac:dyDescent="0.25">
      <c r="A342" s="46"/>
      <c r="B342" s="57" t="str">
        <f>IFERROR(VLOOKUP(SECRETARIA[[#This Row],[No. IP]],IP[],3,TRUE),"")</f>
        <v/>
      </c>
      <c r="C342" s="58" t="str">
        <f>IFERROR(VLOOKUP(SECRETARIA[[#This Row],[No. IP]],IP[],4,TRUE),"")</f>
        <v/>
      </c>
      <c r="D342" s="58" t="str">
        <f>IFERROR(VLOOKUP(SECRETARIA[[#This Row],[No. IP]],IP[],6,TRUE),"")</f>
        <v/>
      </c>
      <c r="E342" s="58" t="str">
        <f>IFERROR(VLOOKUP(SECRETARIA[[#This Row],[No. IP]],IP[],7,TRUE),"")</f>
        <v/>
      </c>
      <c r="F342" s="58" t="str">
        <f>IFERROR(VLOOKUP(SECRETARIA[[#This Row],[No. IP]],IP[],2,TRUE),"")</f>
        <v/>
      </c>
      <c r="G342" s="59" t="str">
        <f>IFERROR(VLOOKUP(SECRETARIA[[#This Row],[No. IP]],IP[],10,TRUE),"")</f>
        <v/>
      </c>
      <c r="H342" s="46"/>
      <c r="I342" s="47"/>
      <c r="J342" s="48"/>
      <c r="K342" s="49"/>
      <c r="L342" s="50"/>
      <c r="M342" s="50"/>
      <c r="N342" s="55">
        <f>+IFERROR(SECRETARIA[[#This Row],[Total Ejecutado]]/SECRETARIA[[#This Row],[Total]],0)</f>
        <v>0</v>
      </c>
      <c r="O342" s="56">
        <f>+SUM(SECRETARIA[[#This Row],[Recursos propios 2022]:[Cofinanciación Nación
 2022]])</f>
        <v>0</v>
      </c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1"/>
      <c r="AD342" s="53"/>
      <c r="AE342" s="53"/>
      <c r="AF342" s="54"/>
    </row>
    <row r="343" spans="1:32" x14ac:dyDescent="0.25">
      <c r="A343" s="46"/>
      <c r="B343" s="57" t="str">
        <f>IFERROR(VLOOKUP(SECRETARIA[[#This Row],[No. IP]],IP[],3,TRUE),"")</f>
        <v/>
      </c>
      <c r="C343" s="58" t="str">
        <f>IFERROR(VLOOKUP(SECRETARIA[[#This Row],[No. IP]],IP[],4,TRUE),"")</f>
        <v/>
      </c>
      <c r="D343" s="58" t="str">
        <f>IFERROR(VLOOKUP(SECRETARIA[[#This Row],[No. IP]],IP[],6,TRUE),"")</f>
        <v/>
      </c>
      <c r="E343" s="58" t="str">
        <f>IFERROR(VLOOKUP(SECRETARIA[[#This Row],[No. IP]],IP[],7,TRUE),"")</f>
        <v/>
      </c>
      <c r="F343" s="58" t="str">
        <f>IFERROR(VLOOKUP(SECRETARIA[[#This Row],[No. IP]],IP[],2,TRUE),"")</f>
        <v/>
      </c>
      <c r="G343" s="59" t="str">
        <f>IFERROR(VLOOKUP(SECRETARIA[[#This Row],[No. IP]],IP[],10,TRUE),"")</f>
        <v/>
      </c>
      <c r="H343" s="46"/>
      <c r="I343" s="47"/>
      <c r="J343" s="48"/>
      <c r="K343" s="49"/>
      <c r="L343" s="50"/>
      <c r="M343" s="50"/>
      <c r="N343" s="55">
        <f>+IFERROR(SECRETARIA[[#This Row],[Total Ejecutado]]/SECRETARIA[[#This Row],[Total]],0)</f>
        <v>0</v>
      </c>
      <c r="O343" s="56">
        <f>+SUM(SECRETARIA[[#This Row],[Recursos propios 2022]:[Cofinanciación Nación
 2022]])</f>
        <v>0</v>
      </c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1"/>
      <c r="AD343" s="53"/>
      <c r="AE343" s="53"/>
      <c r="AF343" s="54"/>
    </row>
    <row r="344" spans="1:32" x14ac:dyDescent="0.25">
      <c r="A344" s="46"/>
      <c r="B344" s="57" t="str">
        <f>IFERROR(VLOOKUP(SECRETARIA[[#This Row],[No. IP]],IP[],3,TRUE),"")</f>
        <v/>
      </c>
      <c r="C344" s="58" t="str">
        <f>IFERROR(VLOOKUP(SECRETARIA[[#This Row],[No. IP]],IP[],4,TRUE),"")</f>
        <v/>
      </c>
      <c r="D344" s="58" t="str">
        <f>IFERROR(VLOOKUP(SECRETARIA[[#This Row],[No. IP]],IP[],6,TRUE),"")</f>
        <v/>
      </c>
      <c r="E344" s="58" t="str">
        <f>IFERROR(VLOOKUP(SECRETARIA[[#This Row],[No. IP]],IP[],7,TRUE),"")</f>
        <v/>
      </c>
      <c r="F344" s="58" t="str">
        <f>IFERROR(VLOOKUP(SECRETARIA[[#This Row],[No. IP]],IP[],2,TRUE),"")</f>
        <v/>
      </c>
      <c r="G344" s="59" t="str">
        <f>IFERROR(VLOOKUP(SECRETARIA[[#This Row],[No. IP]],IP[],10,TRUE),"")</f>
        <v/>
      </c>
      <c r="H344" s="46"/>
      <c r="I344" s="47"/>
      <c r="J344" s="48"/>
      <c r="K344" s="49"/>
      <c r="L344" s="50"/>
      <c r="M344" s="50"/>
      <c r="N344" s="55">
        <f>+IFERROR(SECRETARIA[[#This Row],[Total Ejecutado]]/SECRETARIA[[#This Row],[Total]],0)</f>
        <v>0</v>
      </c>
      <c r="O344" s="56">
        <f>+SUM(SECRETARIA[[#This Row],[Recursos propios 2022]:[Cofinanciación Nación
 2022]])</f>
        <v>0</v>
      </c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1"/>
      <c r="AD344" s="53"/>
      <c r="AE344" s="53"/>
      <c r="AF344" s="54"/>
    </row>
    <row r="345" spans="1:32" x14ac:dyDescent="0.25">
      <c r="A345" s="46"/>
      <c r="B345" s="57" t="str">
        <f>IFERROR(VLOOKUP(SECRETARIA[[#This Row],[No. IP]],IP[],3,TRUE),"")</f>
        <v/>
      </c>
      <c r="C345" s="58" t="str">
        <f>IFERROR(VLOOKUP(SECRETARIA[[#This Row],[No. IP]],IP[],4,TRUE),"")</f>
        <v/>
      </c>
      <c r="D345" s="58" t="str">
        <f>IFERROR(VLOOKUP(SECRETARIA[[#This Row],[No. IP]],IP[],6,TRUE),"")</f>
        <v/>
      </c>
      <c r="E345" s="58" t="str">
        <f>IFERROR(VLOOKUP(SECRETARIA[[#This Row],[No. IP]],IP[],7,TRUE),"")</f>
        <v/>
      </c>
      <c r="F345" s="58" t="str">
        <f>IFERROR(VLOOKUP(SECRETARIA[[#This Row],[No. IP]],IP[],2,TRUE),"")</f>
        <v/>
      </c>
      <c r="G345" s="59" t="str">
        <f>IFERROR(VLOOKUP(SECRETARIA[[#This Row],[No. IP]],IP[],10,TRUE),"")</f>
        <v/>
      </c>
      <c r="H345" s="46"/>
      <c r="I345" s="47"/>
      <c r="J345" s="48"/>
      <c r="K345" s="49"/>
      <c r="L345" s="50"/>
      <c r="M345" s="50"/>
      <c r="N345" s="55">
        <f>+IFERROR(SECRETARIA[[#This Row],[Total Ejecutado]]/SECRETARIA[[#This Row],[Total]],0)</f>
        <v>0</v>
      </c>
      <c r="O345" s="56">
        <f>+SUM(SECRETARIA[[#This Row],[Recursos propios 2022]:[Cofinanciación Nación
 2022]])</f>
        <v>0</v>
      </c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1"/>
      <c r="AD345" s="53"/>
      <c r="AE345" s="53"/>
      <c r="AF345" s="54"/>
    </row>
    <row r="346" spans="1:32" x14ac:dyDescent="0.25">
      <c r="A346" s="46"/>
      <c r="B346" s="57" t="str">
        <f>IFERROR(VLOOKUP(SECRETARIA[[#This Row],[No. IP]],IP[],3,TRUE),"")</f>
        <v/>
      </c>
      <c r="C346" s="58" t="str">
        <f>IFERROR(VLOOKUP(SECRETARIA[[#This Row],[No. IP]],IP[],4,TRUE),"")</f>
        <v/>
      </c>
      <c r="D346" s="58" t="str">
        <f>IFERROR(VLOOKUP(SECRETARIA[[#This Row],[No. IP]],IP[],6,TRUE),"")</f>
        <v/>
      </c>
      <c r="E346" s="58" t="str">
        <f>IFERROR(VLOOKUP(SECRETARIA[[#This Row],[No. IP]],IP[],7,TRUE),"")</f>
        <v/>
      </c>
      <c r="F346" s="58" t="str">
        <f>IFERROR(VLOOKUP(SECRETARIA[[#This Row],[No. IP]],IP[],2,TRUE),"")</f>
        <v/>
      </c>
      <c r="G346" s="59" t="str">
        <f>IFERROR(VLOOKUP(SECRETARIA[[#This Row],[No. IP]],IP[],10,TRUE),"")</f>
        <v/>
      </c>
      <c r="H346" s="46"/>
      <c r="I346" s="47"/>
      <c r="J346" s="48"/>
      <c r="K346" s="49"/>
      <c r="L346" s="50"/>
      <c r="M346" s="50"/>
      <c r="N346" s="55">
        <f>+IFERROR(SECRETARIA[[#This Row],[Total Ejecutado]]/SECRETARIA[[#This Row],[Total]],0)</f>
        <v>0</v>
      </c>
      <c r="O346" s="56">
        <f>+SUM(SECRETARIA[[#This Row],[Recursos propios 2022]:[Cofinanciación Nación
 2022]])</f>
        <v>0</v>
      </c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1"/>
      <c r="AD346" s="53"/>
      <c r="AE346" s="53"/>
      <c r="AF346" s="54"/>
    </row>
    <row r="347" spans="1:32" x14ac:dyDescent="0.25">
      <c r="A347" s="46"/>
      <c r="B347" s="57" t="str">
        <f>IFERROR(VLOOKUP(SECRETARIA[[#This Row],[No. IP]],IP[],3,TRUE),"")</f>
        <v/>
      </c>
      <c r="C347" s="58" t="str">
        <f>IFERROR(VLOOKUP(SECRETARIA[[#This Row],[No. IP]],IP[],4,TRUE),"")</f>
        <v/>
      </c>
      <c r="D347" s="58" t="str">
        <f>IFERROR(VLOOKUP(SECRETARIA[[#This Row],[No. IP]],IP[],6,TRUE),"")</f>
        <v/>
      </c>
      <c r="E347" s="58" t="str">
        <f>IFERROR(VLOOKUP(SECRETARIA[[#This Row],[No. IP]],IP[],7,TRUE),"")</f>
        <v/>
      </c>
      <c r="F347" s="58" t="str">
        <f>IFERROR(VLOOKUP(SECRETARIA[[#This Row],[No. IP]],IP[],2,TRUE),"")</f>
        <v/>
      </c>
      <c r="G347" s="59" t="str">
        <f>IFERROR(VLOOKUP(SECRETARIA[[#This Row],[No. IP]],IP[],10,TRUE),"")</f>
        <v/>
      </c>
      <c r="H347" s="46"/>
      <c r="I347" s="47"/>
      <c r="J347" s="48"/>
      <c r="K347" s="49"/>
      <c r="L347" s="50"/>
      <c r="M347" s="50"/>
      <c r="N347" s="55">
        <f>+IFERROR(SECRETARIA[[#This Row],[Total Ejecutado]]/SECRETARIA[[#This Row],[Total]],0)</f>
        <v>0</v>
      </c>
      <c r="O347" s="56">
        <f>+SUM(SECRETARIA[[#This Row],[Recursos propios 2022]:[Cofinanciación Nación
 2022]])</f>
        <v>0</v>
      </c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1"/>
      <c r="AD347" s="53"/>
      <c r="AE347" s="53"/>
      <c r="AF347" s="54"/>
    </row>
    <row r="348" spans="1:32" x14ac:dyDescent="0.25">
      <c r="A348" s="46"/>
      <c r="B348" s="57" t="str">
        <f>IFERROR(VLOOKUP(SECRETARIA[[#This Row],[No. IP]],IP[],3,TRUE),"")</f>
        <v/>
      </c>
      <c r="C348" s="58" t="str">
        <f>IFERROR(VLOOKUP(SECRETARIA[[#This Row],[No. IP]],IP[],4,TRUE),"")</f>
        <v/>
      </c>
      <c r="D348" s="58" t="str">
        <f>IFERROR(VLOOKUP(SECRETARIA[[#This Row],[No. IP]],IP[],6,TRUE),"")</f>
        <v/>
      </c>
      <c r="E348" s="58" t="str">
        <f>IFERROR(VLOOKUP(SECRETARIA[[#This Row],[No. IP]],IP[],7,TRUE),"")</f>
        <v/>
      </c>
      <c r="F348" s="58" t="str">
        <f>IFERROR(VLOOKUP(SECRETARIA[[#This Row],[No. IP]],IP[],2,TRUE),"")</f>
        <v/>
      </c>
      <c r="G348" s="59" t="str">
        <f>IFERROR(VLOOKUP(SECRETARIA[[#This Row],[No. IP]],IP[],10,TRUE),"")</f>
        <v/>
      </c>
      <c r="H348" s="46"/>
      <c r="I348" s="47"/>
      <c r="J348" s="48"/>
      <c r="K348" s="49"/>
      <c r="L348" s="50"/>
      <c r="M348" s="50"/>
      <c r="N348" s="55">
        <f>+IFERROR(SECRETARIA[[#This Row],[Total Ejecutado]]/SECRETARIA[[#This Row],[Total]],0)</f>
        <v>0</v>
      </c>
      <c r="O348" s="56">
        <f>+SUM(SECRETARIA[[#This Row],[Recursos propios 2022]:[Cofinanciación Nación
 2022]])</f>
        <v>0</v>
      </c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1"/>
      <c r="AD348" s="53"/>
      <c r="AE348" s="53"/>
      <c r="AF348" s="54"/>
    </row>
    <row r="349" spans="1:32" x14ac:dyDescent="0.25">
      <c r="A349" s="46"/>
      <c r="B349" s="57" t="str">
        <f>IFERROR(VLOOKUP(SECRETARIA[[#This Row],[No. IP]],IP[],3,TRUE),"")</f>
        <v/>
      </c>
      <c r="C349" s="58" t="str">
        <f>IFERROR(VLOOKUP(SECRETARIA[[#This Row],[No. IP]],IP[],4,TRUE),"")</f>
        <v/>
      </c>
      <c r="D349" s="58" t="str">
        <f>IFERROR(VLOOKUP(SECRETARIA[[#This Row],[No. IP]],IP[],6,TRUE),"")</f>
        <v/>
      </c>
      <c r="E349" s="58" t="str">
        <f>IFERROR(VLOOKUP(SECRETARIA[[#This Row],[No. IP]],IP[],7,TRUE),"")</f>
        <v/>
      </c>
      <c r="F349" s="58" t="str">
        <f>IFERROR(VLOOKUP(SECRETARIA[[#This Row],[No. IP]],IP[],2,TRUE),"")</f>
        <v/>
      </c>
      <c r="G349" s="59" t="str">
        <f>IFERROR(VLOOKUP(SECRETARIA[[#This Row],[No. IP]],IP[],10,TRUE),"")</f>
        <v/>
      </c>
      <c r="H349" s="46"/>
      <c r="I349" s="47"/>
      <c r="J349" s="48"/>
      <c r="K349" s="49"/>
      <c r="L349" s="50"/>
      <c r="M349" s="50"/>
      <c r="N349" s="55">
        <f>+IFERROR(SECRETARIA[[#This Row],[Total Ejecutado]]/SECRETARIA[[#This Row],[Total]],0)</f>
        <v>0</v>
      </c>
      <c r="O349" s="56">
        <f>+SUM(SECRETARIA[[#This Row],[Recursos propios 2022]:[Cofinanciación Nación
 2022]])</f>
        <v>0</v>
      </c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1"/>
      <c r="AD349" s="53"/>
      <c r="AE349" s="53"/>
      <c r="AF349" s="54"/>
    </row>
    <row r="350" spans="1:32" x14ac:dyDescent="0.25">
      <c r="A350" s="46"/>
      <c r="B350" s="57" t="str">
        <f>IFERROR(VLOOKUP(SECRETARIA[[#This Row],[No. IP]],IP[],3,TRUE),"")</f>
        <v/>
      </c>
      <c r="C350" s="58" t="str">
        <f>IFERROR(VLOOKUP(SECRETARIA[[#This Row],[No. IP]],IP[],4,TRUE),"")</f>
        <v/>
      </c>
      <c r="D350" s="58" t="str">
        <f>IFERROR(VLOOKUP(SECRETARIA[[#This Row],[No. IP]],IP[],6,TRUE),"")</f>
        <v/>
      </c>
      <c r="E350" s="58" t="str">
        <f>IFERROR(VLOOKUP(SECRETARIA[[#This Row],[No. IP]],IP[],7,TRUE),"")</f>
        <v/>
      </c>
      <c r="F350" s="58" t="str">
        <f>IFERROR(VLOOKUP(SECRETARIA[[#This Row],[No. IP]],IP[],2,TRUE),"")</f>
        <v/>
      </c>
      <c r="G350" s="59" t="str">
        <f>IFERROR(VLOOKUP(SECRETARIA[[#This Row],[No. IP]],IP[],10,TRUE),"")</f>
        <v/>
      </c>
      <c r="H350" s="46"/>
      <c r="I350" s="47"/>
      <c r="J350" s="48"/>
      <c r="K350" s="49"/>
      <c r="L350" s="50"/>
      <c r="M350" s="50"/>
      <c r="N350" s="55">
        <f>+IFERROR(SECRETARIA[[#This Row],[Total Ejecutado]]/SECRETARIA[[#This Row],[Total]],0)</f>
        <v>0</v>
      </c>
      <c r="O350" s="56">
        <f>+SUM(SECRETARIA[[#This Row],[Recursos propios 2022]:[Cofinanciación Nación
 2022]])</f>
        <v>0</v>
      </c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1"/>
      <c r="AD350" s="53"/>
      <c r="AE350" s="53"/>
      <c r="AF350" s="54"/>
    </row>
    <row r="351" spans="1:32" x14ac:dyDescent="0.25">
      <c r="A351" s="46"/>
      <c r="B351" s="57" t="str">
        <f>IFERROR(VLOOKUP(SECRETARIA[[#This Row],[No. IP]],IP[],3,TRUE),"")</f>
        <v/>
      </c>
      <c r="C351" s="58" t="str">
        <f>IFERROR(VLOOKUP(SECRETARIA[[#This Row],[No. IP]],IP[],4,TRUE),"")</f>
        <v/>
      </c>
      <c r="D351" s="58" t="str">
        <f>IFERROR(VLOOKUP(SECRETARIA[[#This Row],[No. IP]],IP[],6,TRUE),"")</f>
        <v/>
      </c>
      <c r="E351" s="58" t="str">
        <f>IFERROR(VLOOKUP(SECRETARIA[[#This Row],[No. IP]],IP[],7,TRUE),"")</f>
        <v/>
      </c>
      <c r="F351" s="58" t="str">
        <f>IFERROR(VLOOKUP(SECRETARIA[[#This Row],[No. IP]],IP[],2,TRUE),"")</f>
        <v/>
      </c>
      <c r="G351" s="59" t="str">
        <f>IFERROR(VLOOKUP(SECRETARIA[[#This Row],[No. IP]],IP[],10,TRUE),"")</f>
        <v/>
      </c>
      <c r="H351" s="46"/>
      <c r="I351" s="47"/>
      <c r="J351" s="48"/>
      <c r="K351" s="49"/>
      <c r="L351" s="50"/>
      <c r="M351" s="50"/>
      <c r="N351" s="55">
        <f>+IFERROR(SECRETARIA[[#This Row],[Total Ejecutado]]/SECRETARIA[[#This Row],[Total]],0)</f>
        <v>0</v>
      </c>
      <c r="O351" s="56">
        <f>+SUM(SECRETARIA[[#This Row],[Recursos propios 2022]:[Cofinanciación Nación
 2022]])</f>
        <v>0</v>
      </c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1"/>
      <c r="AD351" s="53"/>
      <c r="AE351" s="53"/>
      <c r="AF351" s="54"/>
    </row>
    <row r="352" spans="1:32" x14ac:dyDescent="0.25">
      <c r="A352" s="46"/>
      <c r="B352" s="57" t="str">
        <f>IFERROR(VLOOKUP(SECRETARIA[[#This Row],[No. IP]],IP[],3,TRUE),"")</f>
        <v/>
      </c>
      <c r="C352" s="58" t="str">
        <f>IFERROR(VLOOKUP(SECRETARIA[[#This Row],[No. IP]],IP[],4,TRUE),"")</f>
        <v/>
      </c>
      <c r="D352" s="58" t="str">
        <f>IFERROR(VLOOKUP(SECRETARIA[[#This Row],[No. IP]],IP[],6,TRUE),"")</f>
        <v/>
      </c>
      <c r="E352" s="58" t="str">
        <f>IFERROR(VLOOKUP(SECRETARIA[[#This Row],[No. IP]],IP[],7,TRUE),"")</f>
        <v/>
      </c>
      <c r="F352" s="58" t="str">
        <f>IFERROR(VLOOKUP(SECRETARIA[[#This Row],[No. IP]],IP[],2,TRUE),"")</f>
        <v/>
      </c>
      <c r="G352" s="59" t="str">
        <f>IFERROR(VLOOKUP(SECRETARIA[[#This Row],[No. IP]],IP[],10,TRUE),"")</f>
        <v/>
      </c>
      <c r="H352" s="46"/>
      <c r="I352" s="47"/>
      <c r="J352" s="48"/>
      <c r="K352" s="49"/>
      <c r="L352" s="50"/>
      <c r="M352" s="50"/>
      <c r="N352" s="55">
        <f>+IFERROR(SECRETARIA[[#This Row],[Total Ejecutado]]/SECRETARIA[[#This Row],[Total]],0)</f>
        <v>0</v>
      </c>
      <c r="O352" s="56">
        <f>+SUM(SECRETARIA[[#This Row],[Recursos propios 2022]:[Cofinanciación Nación
 2022]])</f>
        <v>0</v>
      </c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1"/>
      <c r="AD352" s="53"/>
      <c r="AE352" s="53"/>
      <c r="AF352" s="54"/>
    </row>
    <row r="353" spans="1:32" x14ac:dyDescent="0.25">
      <c r="A353" s="46"/>
      <c r="B353" s="57" t="str">
        <f>IFERROR(VLOOKUP(SECRETARIA[[#This Row],[No. IP]],IP[],3,TRUE),"")</f>
        <v/>
      </c>
      <c r="C353" s="58" t="str">
        <f>IFERROR(VLOOKUP(SECRETARIA[[#This Row],[No. IP]],IP[],4,TRUE),"")</f>
        <v/>
      </c>
      <c r="D353" s="58" t="str">
        <f>IFERROR(VLOOKUP(SECRETARIA[[#This Row],[No. IP]],IP[],6,TRUE),"")</f>
        <v/>
      </c>
      <c r="E353" s="58" t="str">
        <f>IFERROR(VLOOKUP(SECRETARIA[[#This Row],[No. IP]],IP[],7,TRUE),"")</f>
        <v/>
      </c>
      <c r="F353" s="58" t="str">
        <f>IFERROR(VLOOKUP(SECRETARIA[[#This Row],[No. IP]],IP[],2,TRUE),"")</f>
        <v/>
      </c>
      <c r="G353" s="59" t="str">
        <f>IFERROR(VLOOKUP(SECRETARIA[[#This Row],[No. IP]],IP[],10,TRUE),"")</f>
        <v/>
      </c>
      <c r="H353" s="46"/>
      <c r="I353" s="47"/>
      <c r="J353" s="48"/>
      <c r="K353" s="49"/>
      <c r="L353" s="50"/>
      <c r="M353" s="50"/>
      <c r="N353" s="55">
        <f>+IFERROR(SECRETARIA[[#This Row],[Total Ejecutado]]/SECRETARIA[[#This Row],[Total]],0)</f>
        <v>0</v>
      </c>
      <c r="O353" s="56">
        <f>+SUM(SECRETARIA[[#This Row],[Recursos propios 2022]:[Cofinanciación Nación
 2022]])</f>
        <v>0</v>
      </c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1"/>
      <c r="AD353" s="53"/>
      <c r="AE353" s="53"/>
      <c r="AF353" s="54"/>
    </row>
    <row r="354" spans="1:32" x14ac:dyDescent="0.25">
      <c r="A354" s="46"/>
      <c r="B354" s="57" t="str">
        <f>IFERROR(VLOOKUP(SECRETARIA[[#This Row],[No. IP]],IP[],3,TRUE),"")</f>
        <v/>
      </c>
      <c r="C354" s="58" t="str">
        <f>IFERROR(VLOOKUP(SECRETARIA[[#This Row],[No. IP]],IP[],4,TRUE),"")</f>
        <v/>
      </c>
      <c r="D354" s="58" t="str">
        <f>IFERROR(VLOOKUP(SECRETARIA[[#This Row],[No. IP]],IP[],6,TRUE),"")</f>
        <v/>
      </c>
      <c r="E354" s="58" t="str">
        <f>IFERROR(VLOOKUP(SECRETARIA[[#This Row],[No. IP]],IP[],7,TRUE),"")</f>
        <v/>
      </c>
      <c r="F354" s="58" t="str">
        <f>IFERROR(VLOOKUP(SECRETARIA[[#This Row],[No. IP]],IP[],2,TRUE),"")</f>
        <v/>
      </c>
      <c r="G354" s="59" t="str">
        <f>IFERROR(VLOOKUP(SECRETARIA[[#This Row],[No. IP]],IP[],10,TRUE),"")</f>
        <v/>
      </c>
      <c r="H354" s="46"/>
      <c r="I354" s="47"/>
      <c r="J354" s="48"/>
      <c r="K354" s="49"/>
      <c r="L354" s="50"/>
      <c r="M354" s="50"/>
      <c r="N354" s="55">
        <f>+IFERROR(SECRETARIA[[#This Row],[Total Ejecutado]]/SECRETARIA[[#This Row],[Total]],0)</f>
        <v>0</v>
      </c>
      <c r="O354" s="56">
        <f>+SUM(SECRETARIA[[#This Row],[Recursos propios 2022]:[Cofinanciación Nación
 2022]])</f>
        <v>0</v>
      </c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1"/>
      <c r="AD354" s="53"/>
      <c r="AE354" s="53"/>
      <c r="AF354" s="54"/>
    </row>
    <row r="355" spans="1:32" x14ac:dyDescent="0.25">
      <c r="A355" s="46"/>
      <c r="B355" s="57" t="str">
        <f>IFERROR(VLOOKUP(SECRETARIA[[#This Row],[No. IP]],IP[],3,TRUE),"")</f>
        <v/>
      </c>
      <c r="C355" s="58" t="str">
        <f>IFERROR(VLOOKUP(SECRETARIA[[#This Row],[No. IP]],IP[],4,TRUE),"")</f>
        <v/>
      </c>
      <c r="D355" s="58" t="str">
        <f>IFERROR(VLOOKUP(SECRETARIA[[#This Row],[No. IP]],IP[],6,TRUE),"")</f>
        <v/>
      </c>
      <c r="E355" s="58" t="str">
        <f>IFERROR(VLOOKUP(SECRETARIA[[#This Row],[No. IP]],IP[],7,TRUE),"")</f>
        <v/>
      </c>
      <c r="F355" s="58" t="str">
        <f>IFERROR(VLOOKUP(SECRETARIA[[#This Row],[No. IP]],IP[],2,TRUE),"")</f>
        <v/>
      </c>
      <c r="G355" s="59" t="str">
        <f>IFERROR(VLOOKUP(SECRETARIA[[#This Row],[No. IP]],IP[],10,TRUE),"")</f>
        <v/>
      </c>
      <c r="H355" s="46"/>
      <c r="I355" s="47"/>
      <c r="J355" s="48"/>
      <c r="K355" s="49"/>
      <c r="L355" s="50"/>
      <c r="M355" s="50"/>
      <c r="N355" s="55">
        <f>+IFERROR(SECRETARIA[[#This Row],[Total Ejecutado]]/SECRETARIA[[#This Row],[Total]],0)</f>
        <v>0</v>
      </c>
      <c r="O355" s="56">
        <f>+SUM(SECRETARIA[[#This Row],[Recursos propios 2022]:[Cofinanciación Nación
 2022]])</f>
        <v>0</v>
      </c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1"/>
      <c r="AD355" s="53"/>
      <c r="AE355" s="53"/>
      <c r="AF355" s="54"/>
    </row>
    <row r="356" spans="1:32" x14ac:dyDescent="0.25">
      <c r="A356" s="46"/>
      <c r="B356" s="57" t="str">
        <f>IFERROR(VLOOKUP(SECRETARIA[[#This Row],[No. IP]],IP[],3,TRUE),"")</f>
        <v/>
      </c>
      <c r="C356" s="58" t="str">
        <f>IFERROR(VLOOKUP(SECRETARIA[[#This Row],[No. IP]],IP[],4,TRUE),"")</f>
        <v/>
      </c>
      <c r="D356" s="58" t="str">
        <f>IFERROR(VLOOKUP(SECRETARIA[[#This Row],[No. IP]],IP[],6,TRUE),"")</f>
        <v/>
      </c>
      <c r="E356" s="58" t="str">
        <f>IFERROR(VLOOKUP(SECRETARIA[[#This Row],[No. IP]],IP[],7,TRUE),"")</f>
        <v/>
      </c>
      <c r="F356" s="58" t="str">
        <f>IFERROR(VLOOKUP(SECRETARIA[[#This Row],[No. IP]],IP[],2,TRUE),"")</f>
        <v/>
      </c>
      <c r="G356" s="59" t="str">
        <f>IFERROR(VLOOKUP(SECRETARIA[[#This Row],[No. IP]],IP[],10,TRUE),"")</f>
        <v/>
      </c>
      <c r="H356" s="46"/>
      <c r="I356" s="47"/>
      <c r="J356" s="48"/>
      <c r="K356" s="49"/>
      <c r="L356" s="50"/>
      <c r="M356" s="50"/>
      <c r="N356" s="55">
        <f>+IFERROR(SECRETARIA[[#This Row],[Total Ejecutado]]/SECRETARIA[[#This Row],[Total]],0)</f>
        <v>0</v>
      </c>
      <c r="O356" s="56">
        <f>+SUM(SECRETARIA[[#This Row],[Recursos propios 2022]:[Cofinanciación Nación
 2022]])</f>
        <v>0</v>
      </c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1"/>
      <c r="AD356" s="53"/>
      <c r="AE356" s="53"/>
      <c r="AF356" s="54"/>
    </row>
    <row r="357" spans="1:32" x14ac:dyDescent="0.25">
      <c r="A357" s="46"/>
      <c r="B357" s="57" t="str">
        <f>IFERROR(VLOOKUP(SECRETARIA[[#This Row],[No. IP]],IP[],3,TRUE),"")</f>
        <v/>
      </c>
      <c r="C357" s="58" t="str">
        <f>IFERROR(VLOOKUP(SECRETARIA[[#This Row],[No. IP]],IP[],4,TRUE),"")</f>
        <v/>
      </c>
      <c r="D357" s="58" t="str">
        <f>IFERROR(VLOOKUP(SECRETARIA[[#This Row],[No. IP]],IP[],6,TRUE),"")</f>
        <v/>
      </c>
      <c r="E357" s="58" t="str">
        <f>IFERROR(VLOOKUP(SECRETARIA[[#This Row],[No. IP]],IP[],7,TRUE),"")</f>
        <v/>
      </c>
      <c r="F357" s="58" t="str">
        <f>IFERROR(VLOOKUP(SECRETARIA[[#This Row],[No. IP]],IP[],2,TRUE),"")</f>
        <v/>
      </c>
      <c r="G357" s="59" t="str">
        <f>IFERROR(VLOOKUP(SECRETARIA[[#This Row],[No. IP]],IP[],10,TRUE),"")</f>
        <v/>
      </c>
      <c r="H357" s="46"/>
      <c r="I357" s="47"/>
      <c r="J357" s="48"/>
      <c r="K357" s="49"/>
      <c r="L357" s="50"/>
      <c r="M357" s="50"/>
      <c r="N357" s="55">
        <f>+IFERROR(SECRETARIA[[#This Row],[Total Ejecutado]]/SECRETARIA[[#This Row],[Total]],0)</f>
        <v>0</v>
      </c>
      <c r="O357" s="56">
        <f>+SUM(SECRETARIA[[#This Row],[Recursos propios 2022]:[Cofinanciación Nación
 2022]])</f>
        <v>0</v>
      </c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1"/>
      <c r="AD357" s="53"/>
      <c r="AE357" s="53"/>
      <c r="AF357" s="54"/>
    </row>
    <row r="358" spans="1:32" x14ac:dyDescent="0.25">
      <c r="A358" s="46"/>
      <c r="B358" s="57" t="str">
        <f>IFERROR(VLOOKUP(SECRETARIA[[#This Row],[No. IP]],IP[],3,TRUE),"")</f>
        <v/>
      </c>
      <c r="C358" s="58" t="str">
        <f>IFERROR(VLOOKUP(SECRETARIA[[#This Row],[No. IP]],IP[],4,TRUE),"")</f>
        <v/>
      </c>
      <c r="D358" s="58" t="str">
        <f>IFERROR(VLOOKUP(SECRETARIA[[#This Row],[No. IP]],IP[],6,TRUE),"")</f>
        <v/>
      </c>
      <c r="E358" s="58" t="str">
        <f>IFERROR(VLOOKUP(SECRETARIA[[#This Row],[No. IP]],IP[],7,TRUE),"")</f>
        <v/>
      </c>
      <c r="F358" s="58" t="str">
        <f>IFERROR(VLOOKUP(SECRETARIA[[#This Row],[No. IP]],IP[],2,TRUE),"")</f>
        <v/>
      </c>
      <c r="G358" s="59" t="str">
        <f>IFERROR(VLOOKUP(SECRETARIA[[#This Row],[No. IP]],IP[],10,TRUE),"")</f>
        <v/>
      </c>
      <c r="H358" s="46"/>
      <c r="I358" s="47"/>
      <c r="J358" s="48"/>
      <c r="K358" s="49"/>
      <c r="L358" s="50"/>
      <c r="M358" s="50"/>
      <c r="N358" s="55">
        <f>+IFERROR(SECRETARIA[[#This Row],[Total Ejecutado]]/SECRETARIA[[#This Row],[Total]],0)</f>
        <v>0</v>
      </c>
      <c r="O358" s="56">
        <f>+SUM(SECRETARIA[[#This Row],[Recursos propios 2022]:[Cofinanciación Nación
 2022]])</f>
        <v>0</v>
      </c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1"/>
      <c r="AD358" s="53"/>
      <c r="AE358" s="53"/>
      <c r="AF358" s="54"/>
    </row>
    <row r="359" spans="1:32" x14ac:dyDescent="0.25">
      <c r="A359" s="46"/>
      <c r="B359" s="57" t="str">
        <f>IFERROR(VLOOKUP(SECRETARIA[[#This Row],[No. IP]],IP[],3,TRUE),"")</f>
        <v/>
      </c>
      <c r="C359" s="58" t="str">
        <f>IFERROR(VLOOKUP(SECRETARIA[[#This Row],[No. IP]],IP[],4,TRUE),"")</f>
        <v/>
      </c>
      <c r="D359" s="58" t="str">
        <f>IFERROR(VLOOKUP(SECRETARIA[[#This Row],[No. IP]],IP[],6,TRUE),"")</f>
        <v/>
      </c>
      <c r="E359" s="58" t="str">
        <f>IFERROR(VLOOKUP(SECRETARIA[[#This Row],[No. IP]],IP[],7,TRUE),"")</f>
        <v/>
      </c>
      <c r="F359" s="58" t="str">
        <f>IFERROR(VLOOKUP(SECRETARIA[[#This Row],[No. IP]],IP[],2,TRUE),"")</f>
        <v/>
      </c>
      <c r="G359" s="59" t="str">
        <f>IFERROR(VLOOKUP(SECRETARIA[[#This Row],[No. IP]],IP[],10,TRUE),"")</f>
        <v/>
      </c>
      <c r="H359" s="46"/>
      <c r="I359" s="47"/>
      <c r="J359" s="48"/>
      <c r="K359" s="49"/>
      <c r="L359" s="50"/>
      <c r="M359" s="50"/>
      <c r="N359" s="55">
        <f>+IFERROR(SECRETARIA[[#This Row],[Total Ejecutado]]/SECRETARIA[[#This Row],[Total]],0)</f>
        <v>0</v>
      </c>
      <c r="O359" s="56">
        <f>+SUM(SECRETARIA[[#This Row],[Recursos propios 2022]:[Cofinanciación Nación
 2022]])</f>
        <v>0</v>
      </c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1"/>
      <c r="AD359" s="53"/>
      <c r="AE359" s="53"/>
      <c r="AF359" s="54"/>
    </row>
    <row r="360" spans="1:32" x14ac:dyDescent="0.25">
      <c r="A360" s="46"/>
      <c r="B360" s="57" t="str">
        <f>IFERROR(VLOOKUP(SECRETARIA[[#This Row],[No. IP]],IP[],3,TRUE),"")</f>
        <v/>
      </c>
      <c r="C360" s="58" t="str">
        <f>IFERROR(VLOOKUP(SECRETARIA[[#This Row],[No. IP]],IP[],4,TRUE),"")</f>
        <v/>
      </c>
      <c r="D360" s="58" t="str">
        <f>IFERROR(VLOOKUP(SECRETARIA[[#This Row],[No. IP]],IP[],6,TRUE),"")</f>
        <v/>
      </c>
      <c r="E360" s="58" t="str">
        <f>IFERROR(VLOOKUP(SECRETARIA[[#This Row],[No. IP]],IP[],7,TRUE),"")</f>
        <v/>
      </c>
      <c r="F360" s="58" t="str">
        <f>IFERROR(VLOOKUP(SECRETARIA[[#This Row],[No. IP]],IP[],2,TRUE),"")</f>
        <v/>
      </c>
      <c r="G360" s="59" t="str">
        <f>IFERROR(VLOOKUP(SECRETARIA[[#This Row],[No. IP]],IP[],10,TRUE),"")</f>
        <v/>
      </c>
      <c r="H360" s="46"/>
      <c r="I360" s="47"/>
      <c r="J360" s="48"/>
      <c r="K360" s="49"/>
      <c r="L360" s="50"/>
      <c r="M360" s="50"/>
      <c r="N360" s="55">
        <f>+IFERROR(SECRETARIA[[#This Row],[Total Ejecutado]]/SECRETARIA[[#This Row],[Total]],0)</f>
        <v>0</v>
      </c>
      <c r="O360" s="56">
        <f>+SUM(SECRETARIA[[#This Row],[Recursos propios 2022]:[Cofinanciación Nación
 2022]])</f>
        <v>0</v>
      </c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1"/>
      <c r="AD360" s="53"/>
      <c r="AE360" s="53"/>
      <c r="AF360" s="54"/>
    </row>
    <row r="361" spans="1:32" x14ac:dyDescent="0.25">
      <c r="A361" s="46"/>
      <c r="B361" s="57" t="str">
        <f>IFERROR(VLOOKUP(SECRETARIA[[#This Row],[No. IP]],IP[],3,TRUE),"")</f>
        <v/>
      </c>
      <c r="C361" s="58" t="str">
        <f>IFERROR(VLOOKUP(SECRETARIA[[#This Row],[No. IP]],IP[],4,TRUE),"")</f>
        <v/>
      </c>
      <c r="D361" s="58" t="str">
        <f>IFERROR(VLOOKUP(SECRETARIA[[#This Row],[No. IP]],IP[],6,TRUE),"")</f>
        <v/>
      </c>
      <c r="E361" s="58" t="str">
        <f>IFERROR(VLOOKUP(SECRETARIA[[#This Row],[No. IP]],IP[],7,TRUE),"")</f>
        <v/>
      </c>
      <c r="F361" s="58" t="str">
        <f>IFERROR(VLOOKUP(SECRETARIA[[#This Row],[No. IP]],IP[],2,TRUE),"")</f>
        <v/>
      </c>
      <c r="G361" s="59" t="str">
        <f>IFERROR(VLOOKUP(SECRETARIA[[#This Row],[No. IP]],IP[],10,TRUE),"")</f>
        <v/>
      </c>
      <c r="H361" s="46"/>
      <c r="I361" s="47"/>
      <c r="J361" s="48"/>
      <c r="K361" s="49"/>
      <c r="L361" s="50"/>
      <c r="M361" s="50"/>
      <c r="N361" s="55">
        <f>+IFERROR(SECRETARIA[[#This Row],[Total Ejecutado]]/SECRETARIA[[#This Row],[Total]],0)</f>
        <v>0</v>
      </c>
      <c r="O361" s="56">
        <f>+SUM(SECRETARIA[[#This Row],[Recursos propios 2022]:[Cofinanciación Nación
 2022]])</f>
        <v>0</v>
      </c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1"/>
      <c r="AD361" s="53"/>
      <c r="AE361" s="53"/>
      <c r="AF361" s="54"/>
    </row>
    <row r="362" spans="1:32" x14ac:dyDescent="0.25">
      <c r="A362" s="46"/>
      <c r="B362" s="57" t="str">
        <f>IFERROR(VLOOKUP(SECRETARIA[[#This Row],[No. IP]],IP[],3,TRUE),"")</f>
        <v/>
      </c>
      <c r="C362" s="58" t="str">
        <f>IFERROR(VLOOKUP(SECRETARIA[[#This Row],[No. IP]],IP[],4,TRUE),"")</f>
        <v/>
      </c>
      <c r="D362" s="58" t="str">
        <f>IFERROR(VLOOKUP(SECRETARIA[[#This Row],[No. IP]],IP[],6,TRUE),"")</f>
        <v/>
      </c>
      <c r="E362" s="58" t="str">
        <f>IFERROR(VLOOKUP(SECRETARIA[[#This Row],[No. IP]],IP[],7,TRUE),"")</f>
        <v/>
      </c>
      <c r="F362" s="58" t="str">
        <f>IFERROR(VLOOKUP(SECRETARIA[[#This Row],[No. IP]],IP[],2,TRUE),"")</f>
        <v/>
      </c>
      <c r="G362" s="59" t="str">
        <f>IFERROR(VLOOKUP(SECRETARIA[[#This Row],[No. IP]],IP[],10,TRUE),"")</f>
        <v/>
      </c>
      <c r="H362" s="46"/>
      <c r="I362" s="47"/>
      <c r="J362" s="48"/>
      <c r="K362" s="49"/>
      <c r="L362" s="50"/>
      <c r="M362" s="50"/>
      <c r="N362" s="55">
        <f>+IFERROR(SECRETARIA[[#This Row],[Total Ejecutado]]/SECRETARIA[[#This Row],[Total]],0)</f>
        <v>0</v>
      </c>
      <c r="O362" s="56">
        <f>+SUM(SECRETARIA[[#This Row],[Recursos propios 2022]:[Cofinanciación Nación
 2022]])</f>
        <v>0</v>
      </c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1"/>
      <c r="AD362" s="53"/>
      <c r="AE362" s="53"/>
      <c r="AF362" s="54"/>
    </row>
    <row r="363" spans="1:32" x14ac:dyDescent="0.25">
      <c r="A363" s="46"/>
      <c r="B363" s="57" t="str">
        <f>IFERROR(VLOOKUP(SECRETARIA[[#This Row],[No. IP]],IP[],3,TRUE),"")</f>
        <v/>
      </c>
      <c r="C363" s="58" t="str">
        <f>IFERROR(VLOOKUP(SECRETARIA[[#This Row],[No. IP]],IP[],4,TRUE),"")</f>
        <v/>
      </c>
      <c r="D363" s="58" t="str">
        <f>IFERROR(VLOOKUP(SECRETARIA[[#This Row],[No. IP]],IP[],6,TRUE),"")</f>
        <v/>
      </c>
      <c r="E363" s="58" t="str">
        <f>IFERROR(VLOOKUP(SECRETARIA[[#This Row],[No. IP]],IP[],7,TRUE),"")</f>
        <v/>
      </c>
      <c r="F363" s="58" t="str">
        <f>IFERROR(VLOOKUP(SECRETARIA[[#This Row],[No. IP]],IP[],2,TRUE),"")</f>
        <v/>
      </c>
      <c r="G363" s="59" t="str">
        <f>IFERROR(VLOOKUP(SECRETARIA[[#This Row],[No. IP]],IP[],10,TRUE),"")</f>
        <v/>
      </c>
      <c r="H363" s="46"/>
      <c r="I363" s="47"/>
      <c r="J363" s="48"/>
      <c r="K363" s="49"/>
      <c r="L363" s="50"/>
      <c r="M363" s="50"/>
      <c r="N363" s="55">
        <f>+IFERROR(SECRETARIA[[#This Row],[Total Ejecutado]]/SECRETARIA[[#This Row],[Total]],0)</f>
        <v>0</v>
      </c>
      <c r="O363" s="56">
        <f>+SUM(SECRETARIA[[#This Row],[Recursos propios 2022]:[Cofinanciación Nación
 2022]])</f>
        <v>0</v>
      </c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1"/>
      <c r="AD363" s="53"/>
      <c r="AE363" s="53"/>
      <c r="AF363" s="54"/>
    </row>
    <row r="364" spans="1:32" x14ac:dyDescent="0.25">
      <c r="A364" s="46"/>
      <c r="B364" s="57" t="str">
        <f>IFERROR(VLOOKUP(SECRETARIA[[#This Row],[No. IP]],IP[],3,TRUE),"")</f>
        <v/>
      </c>
      <c r="C364" s="58" t="str">
        <f>IFERROR(VLOOKUP(SECRETARIA[[#This Row],[No. IP]],IP[],4,TRUE),"")</f>
        <v/>
      </c>
      <c r="D364" s="58" t="str">
        <f>IFERROR(VLOOKUP(SECRETARIA[[#This Row],[No. IP]],IP[],6,TRUE),"")</f>
        <v/>
      </c>
      <c r="E364" s="58" t="str">
        <f>IFERROR(VLOOKUP(SECRETARIA[[#This Row],[No. IP]],IP[],7,TRUE),"")</f>
        <v/>
      </c>
      <c r="F364" s="58" t="str">
        <f>IFERROR(VLOOKUP(SECRETARIA[[#This Row],[No. IP]],IP[],2,TRUE),"")</f>
        <v/>
      </c>
      <c r="G364" s="59" t="str">
        <f>IFERROR(VLOOKUP(SECRETARIA[[#This Row],[No. IP]],IP[],10,TRUE),"")</f>
        <v/>
      </c>
      <c r="H364" s="46"/>
      <c r="I364" s="47"/>
      <c r="J364" s="48"/>
      <c r="K364" s="49"/>
      <c r="L364" s="50"/>
      <c r="M364" s="50"/>
      <c r="N364" s="55">
        <f>+IFERROR(SECRETARIA[[#This Row],[Total Ejecutado]]/SECRETARIA[[#This Row],[Total]],0)</f>
        <v>0</v>
      </c>
      <c r="O364" s="56">
        <f>+SUM(SECRETARIA[[#This Row],[Recursos propios 2022]:[Cofinanciación Nación
 2022]])</f>
        <v>0</v>
      </c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1"/>
      <c r="AD364" s="53"/>
      <c r="AE364" s="53"/>
      <c r="AF364" s="54"/>
    </row>
    <row r="365" spans="1:32" x14ac:dyDescent="0.25">
      <c r="A365" s="46"/>
      <c r="B365" s="57" t="str">
        <f>IFERROR(VLOOKUP(SECRETARIA[[#This Row],[No. IP]],IP[],3,TRUE),"")</f>
        <v/>
      </c>
      <c r="C365" s="58" t="str">
        <f>IFERROR(VLOOKUP(SECRETARIA[[#This Row],[No. IP]],IP[],4,TRUE),"")</f>
        <v/>
      </c>
      <c r="D365" s="58" t="str">
        <f>IFERROR(VLOOKUP(SECRETARIA[[#This Row],[No. IP]],IP[],6,TRUE),"")</f>
        <v/>
      </c>
      <c r="E365" s="58" t="str">
        <f>IFERROR(VLOOKUP(SECRETARIA[[#This Row],[No. IP]],IP[],7,TRUE),"")</f>
        <v/>
      </c>
      <c r="F365" s="58" t="str">
        <f>IFERROR(VLOOKUP(SECRETARIA[[#This Row],[No. IP]],IP[],2,TRUE),"")</f>
        <v/>
      </c>
      <c r="G365" s="59" t="str">
        <f>IFERROR(VLOOKUP(SECRETARIA[[#This Row],[No. IP]],IP[],10,TRUE),"")</f>
        <v/>
      </c>
      <c r="H365" s="46"/>
      <c r="I365" s="47"/>
      <c r="J365" s="48"/>
      <c r="K365" s="49"/>
      <c r="L365" s="50"/>
      <c r="M365" s="50"/>
      <c r="N365" s="55">
        <f>+IFERROR(SECRETARIA[[#This Row],[Total Ejecutado]]/SECRETARIA[[#This Row],[Total]],0)</f>
        <v>0</v>
      </c>
      <c r="O365" s="56">
        <f>+SUM(SECRETARIA[[#This Row],[Recursos propios 2022]:[Cofinanciación Nación
 2022]])</f>
        <v>0</v>
      </c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1"/>
      <c r="AD365" s="53"/>
      <c r="AE365" s="53"/>
      <c r="AF365" s="54"/>
    </row>
    <row r="366" spans="1:32" x14ac:dyDescent="0.25">
      <c r="A366" s="46"/>
      <c r="B366" s="57" t="str">
        <f>IFERROR(VLOOKUP(SECRETARIA[[#This Row],[No. IP]],IP[],3,TRUE),"")</f>
        <v/>
      </c>
      <c r="C366" s="58" t="str">
        <f>IFERROR(VLOOKUP(SECRETARIA[[#This Row],[No. IP]],IP[],4,TRUE),"")</f>
        <v/>
      </c>
      <c r="D366" s="58" t="str">
        <f>IFERROR(VLOOKUP(SECRETARIA[[#This Row],[No. IP]],IP[],6,TRUE),"")</f>
        <v/>
      </c>
      <c r="E366" s="58" t="str">
        <f>IFERROR(VLOOKUP(SECRETARIA[[#This Row],[No. IP]],IP[],7,TRUE),"")</f>
        <v/>
      </c>
      <c r="F366" s="58" t="str">
        <f>IFERROR(VLOOKUP(SECRETARIA[[#This Row],[No. IP]],IP[],2,TRUE),"")</f>
        <v/>
      </c>
      <c r="G366" s="59" t="str">
        <f>IFERROR(VLOOKUP(SECRETARIA[[#This Row],[No. IP]],IP[],10,TRUE),"")</f>
        <v/>
      </c>
      <c r="H366" s="46"/>
      <c r="I366" s="47"/>
      <c r="J366" s="48"/>
      <c r="K366" s="49"/>
      <c r="L366" s="50"/>
      <c r="M366" s="50"/>
      <c r="N366" s="55">
        <f>+IFERROR(SECRETARIA[[#This Row],[Total Ejecutado]]/SECRETARIA[[#This Row],[Total]],0)</f>
        <v>0</v>
      </c>
      <c r="O366" s="56">
        <f>+SUM(SECRETARIA[[#This Row],[Recursos propios 2022]:[Cofinanciación Nación
 2022]])</f>
        <v>0</v>
      </c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1"/>
      <c r="AD366" s="53"/>
      <c r="AE366" s="53"/>
      <c r="AF366" s="54"/>
    </row>
    <row r="367" spans="1:32" x14ac:dyDescent="0.25">
      <c r="A367" s="46"/>
      <c r="B367" s="57" t="str">
        <f>IFERROR(VLOOKUP(SECRETARIA[[#This Row],[No. IP]],IP[],3,TRUE),"")</f>
        <v/>
      </c>
      <c r="C367" s="58" t="str">
        <f>IFERROR(VLOOKUP(SECRETARIA[[#This Row],[No. IP]],IP[],4,TRUE),"")</f>
        <v/>
      </c>
      <c r="D367" s="58" t="str">
        <f>IFERROR(VLOOKUP(SECRETARIA[[#This Row],[No. IP]],IP[],6,TRUE),"")</f>
        <v/>
      </c>
      <c r="E367" s="58" t="str">
        <f>IFERROR(VLOOKUP(SECRETARIA[[#This Row],[No. IP]],IP[],7,TRUE),"")</f>
        <v/>
      </c>
      <c r="F367" s="58" t="str">
        <f>IFERROR(VLOOKUP(SECRETARIA[[#This Row],[No. IP]],IP[],2,TRUE),"")</f>
        <v/>
      </c>
      <c r="G367" s="59" t="str">
        <f>IFERROR(VLOOKUP(SECRETARIA[[#This Row],[No. IP]],IP[],10,TRUE),"")</f>
        <v/>
      </c>
      <c r="H367" s="46"/>
      <c r="I367" s="47"/>
      <c r="J367" s="48"/>
      <c r="K367" s="49"/>
      <c r="L367" s="50"/>
      <c r="M367" s="50"/>
      <c r="N367" s="55">
        <f>+IFERROR(SECRETARIA[[#This Row],[Total Ejecutado]]/SECRETARIA[[#This Row],[Total]],0)</f>
        <v>0</v>
      </c>
      <c r="O367" s="56">
        <f>+SUM(SECRETARIA[[#This Row],[Recursos propios 2022]:[Cofinanciación Nación
 2022]])</f>
        <v>0</v>
      </c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1"/>
      <c r="AD367" s="53"/>
      <c r="AE367" s="53"/>
      <c r="AF367" s="54"/>
    </row>
    <row r="368" spans="1:32" x14ac:dyDescent="0.25">
      <c r="A368" s="46"/>
      <c r="B368" s="57" t="str">
        <f>IFERROR(VLOOKUP(SECRETARIA[[#This Row],[No. IP]],IP[],3,TRUE),"")</f>
        <v/>
      </c>
      <c r="C368" s="58" t="str">
        <f>IFERROR(VLOOKUP(SECRETARIA[[#This Row],[No. IP]],IP[],4,TRUE),"")</f>
        <v/>
      </c>
      <c r="D368" s="58" t="str">
        <f>IFERROR(VLOOKUP(SECRETARIA[[#This Row],[No. IP]],IP[],6,TRUE),"")</f>
        <v/>
      </c>
      <c r="E368" s="58" t="str">
        <f>IFERROR(VLOOKUP(SECRETARIA[[#This Row],[No. IP]],IP[],7,TRUE),"")</f>
        <v/>
      </c>
      <c r="F368" s="58" t="str">
        <f>IFERROR(VLOOKUP(SECRETARIA[[#This Row],[No. IP]],IP[],2,TRUE),"")</f>
        <v/>
      </c>
      <c r="G368" s="59" t="str">
        <f>IFERROR(VLOOKUP(SECRETARIA[[#This Row],[No. IP]],IP[],10,TRUE),"")</f>
        <v/>
      </c>
      <c r="H368" s="46"/>
      <c r="I368" s="47"/>
      <c r="J368" s="48"/>
      <c r="K368" s="49"/>
      <c r="L368" s="50"/>
      <c r="M368" s="50"/>
      <c r="N368" s="55">
        <f>+IFERROR(SECRETARIA[[#This Row],[Total Ejecutado]]/SECRETARIA[[#This Row],[Total]],0)</f>
        <v>0</v>
      </c>
      <c r="O368" s="56">
        <f>+SUM(SECRETARIA[[#This Row],[Recursos propios 2022]:[Cofinanciación Nación
 2022]])</f>
        <v>0</v>
      </c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1"/>
      <c r="AD368" s="53"/>
      <c r="AE368" s="53"/>
      <c r="AF368" s="54"/>
    </row>
    <row r="369" spans="1:32" x14ac:dyDescent="0.25">
      <c r="A369" s="46"/>
      <c r="B369" s="57" t="str">
        <f>IFERROR(VLOOKUP(SECRETARIA[[#This Row],[No. IP]],IP[],3,TRUE),"")</f>
        <v/>
      </c>
      <c r="C369" s="58" t="str">
        <f>IFERROR(VLOOKUP(SECRETARIA[[#This Row],[No. IP]],IP[],4,TRUE),"")</f>
        <v/>
      </c>
      <c r="D369" s="58" t="str">
        <f>IFERROR(VLOOKUP(SECRETARIA[[#This Row],[No. IP]],IP[],6,TRUE),"")</f>
        <v/>
      </c>
      <c r="E369" s="58" t="str">
        <f>IFERROR(VLOOKUP(SECRETARIA[[#This Row],[No. IP]],IP[],7,TRUE),"")</f>
        <v/>
      </c>
      <c r="F369" s="58" t="str">
        <f>IFERROR(VLOOKUP(SECRETARIA[[#This Row],[No. IP]],IP[],2,TRUE),"")</f>
        <v/>
      </c>
      <c r="G369" s="59" t="str">
        <f>IFERROR(VLOOKUP(SECRETARIA[[#This Row],[No. IP]],IP[],10,TRUE),"")</f>
        <v/>
      </c>
      <c r="H369" s="46"/>
      <c r="I369" s="47"/>
      <c r="J369" s="48"/>
      <c r="K369" s="49"/>
      <c r="L369" s="50"/>
      <c r="M369" s="50"/>
      <c r="N369" s="55">
        <f>+IFERROR(SECRETARIA[[#This Row],[Total Ejecutado]]/SECRETARIA[[#This Row],[Total]],0)</f>
        <v>0</v>
      </c>
      <c r="O369" s="56">
        <f>+SUM(SECRETARIA[[#This Row],[Recursos propios 2022]:[Cofinanciación Nación
 2022]])</f>
        <v>0</v>
      </c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1"/>
      <c r="AD369" s="53"/>
      <c r="AE369" s="53"/>
      <c r="AF369" s="54"/>
    </row>
    <row r="370" spans="1:32" x14ac:dyDescent="0.25">
      <c r="A370" s="46"/>
      <c r="B370" s="57" t="str">
        <f>IFERROR(VLOOKUP(SECRETARIA[[#This Row],[No. IP]],IP[],3,TRUE),"")</f>
        <v/>
      </c>
      <c r="C370" s="58" t="str">
        <f>IFERROR(VLOOKUP(SECRETARIA[[#This Row],[No. IP]],IP[],4,TRUE),"")</f>
        <v/>
      </c>
      <c r="D370" s="58" t="str">
        <f>IFERROR(VLOOKUP(SECRETARIA[[#This Row],[No. IP]],IP[],6,TRUE),"")</f>
        <v/>
      </c>
      <c r="E370" s="58" t="str">
        <f>IFERROR(VLOOKUP(SECRETARIA[[#This Row],[No. IP]],IP[],7,TRUE),"")</f>
        <v/>
      </c>
      <c r="F370" s="58" t="str">
        <f>IFERROR(VLOOKUP(SECRETARIA[[#This Row],[No. IP]],IP[],2,TRUE),"")</f>
        <v/>
      </c>
      <c r="G370" s="59" t="str">
        <f>IFERROR(VLOOKUP(SECRETARIA[[#This Row],[No. IP]],IP[],10,TRUE),"")</f>
        <v/>
      </c>
      <c r="H370" s="46"/>
      <c r="I370" s="47"/>
      <c r="J370" s="48"/>
      <c r="K370" s="49"/>
      <c r="L370" s="50"/>
      <c r="M370" s="50"/>
      <c r="N370" s="55">
        <f>+IFERROR(SECRETARIA[[#This Row],[Total Ejecutado]]/SECRETARIA[[#This Row],[Total]],0)</f>
        <v>0</v>
      </c>
      <c r="O370" s="56">
        <f>+SUM(SECRETARIA[[#This Row],[Recursos propios 2022]:[Cofinanciación Nación
 2022]])</f>
        <v>0</v>
      </c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1"/>
      <c r="AD370" s="53"/>
      <c r="AE370" s="53"/>
      <c r="AF370" s="54"/>
    </row>
    <row r="371" spans="1:32" x14ac:dyDescent="0.25">
      <c r="A371" s="46"/>
      <c r="B371" s="57" t="str">
        <f>IFERROR(VLOOKUP(SECRETARIA[[#This Row],[No. IP]],IP[],3,TRUE),"")</f>
        <v/>
      </c>
      <c r="C371" s="58" t="str">
        <f>IFERROR(VLOOKUP(SECRETARIA[[#This Row],[No. IP]],IP[],4,TRUE),"")</f>
        <v/>
      </c>
      <c r="D371" s="58" t="str">
        <f>IFERROR(VLOOKUP(SECRETARIA[[#This Row],[No. IP]],IP[],6,TRUE),"")</f>
        <v/>
      </c>
      <c r="E371" s="58" t="str">
        <f>IFERROR(VLOOKUP(SECRETARIA[[#This Row],[No. IP]],IP[],7,TRUE),"")</f>
        <v/>
      </c>
      <c r="F371" s="58" t="str">
        <f>IFERROR(VLOOKUP(SECRETARIA[[#This Row],[No. IP]],IP[],2,TRUE),"")</f>
        <v/>
      </c>
      <c r="G371" s="59" t="str">
        <f>IFERROR(VLOOKUP(SECRETARIA[[#This Row],[No. IP]],IP[],10,TRUE),"")</f>
        <v/>
      </c>
      <c r="H371" s="46"/>
      <c r="I371" s="47"/>
      <c r="J371" s="48"/>
      <c r="K371" s="49"/>
      <c r="L371" s="50"/>
      <c r="M371" s="50"/>
      <c r="N371" s="55">
        <f>+IFERROR(SECRETARIA[[#This Row],[Total Ejecutado]]/SECRETARIA[[#This Row],[Total]],0)</f>
        <v>0</v>
      </c>
      <c r="O371" s="56">
        <f>+SUM(SECRETARIA[[#This Row],[Recursos propios 2022]:[Cofinanciación Nación
 2022]])</f>
        <v>0</v>
      </c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1"/>
      <c r="AD371" s="53"/>
      <c r="AE371" s="53"/>
      <c r="AF371" s="54"/>
    </row>
    <row r="372" spans="1:32" x14ac:dyDescent="0.25">
      <c r="A372" s="46"/>
      <c r="B372" s="57" t="str">
        <f>IFERROR(VLOOKUP(SECRETARIA[[#This Row],[No. IP]],IP[],3,TRUE),"")</f>
        <v/>
      </c>
      <c r="C372" s="58" t="str">
        <f>IFERROR(VLOOKUP(SECRETARIA[[#This Row],[No. IP]],IP[],4,TRUE),"")</f>
        <v/>
      </c>
      <c r="D372" s="58" t="str">
        <f>IFERROR(VLOOKUP(SECRETARIA[[#This Row],[No. IP]],IP[],6,TRUE),"")</f>
        <v/>
      </c>
      <c r="E372" s="58" t="str">
        <f>IFERROR(VLOOKUP(SECRETARIA[[#This Row],[No. IP]],IP[],7,TRUE),"")</f>
        <v/>
      </c>
      <c r="F372" s="58" t="str">
        <f>IFERROR(VLOOKUP(SECRETARIA[[#This Row],[No. IP]],IP[],2,TRUE),"")</f>
        <v/>
      </c>
      <c r="G372" s="59" t="str">
        <f>IFERROR(VLOOKUP(SECRETARIA[[#This Row],[No. IP]],IP[],10,TRUE),"")</f>
        <v/>
      </c>
      <c r="H372" s="46"/>
      <c r="I372" s="47"/>
      <c r="J372" s="48"/>
      <c r="K372" s="49"/>
      <c r="L372" s="50"/>
      <c r="M372" s="50"/>
      <c r="N372" s="55">
        <f>+IFERROR(SECRETARIA[[#This Row],[Total Ejecutado]]/SECRETARIA[[#This Row],[Total]],0)</f>
        <v>0</v>
      </c>
      <c r="O372" s="56">
        <f>+SUM(SECRETARIA[[#This Row],[Recursos propios 2022]:[Cofinanciación Nación
 2022]])</f>
        <v>0</v>
      </c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1"/>
      <c r="AD372" s="53"/>
      <c r="AE372" s="53"/>
      <c r="AF372" s="54"/>
    </row>
    <row r="373" spans="1:32" x14ac:dyDescent="0.25">
      <c r="A373" s="46"/>
      <c r="B373" s="57" t="str">
        <f>IFERROR(VLOOKUP(SECRETARIA[[#This Row],[No. IP]],IP[],3,TRUE),"")</f>
        <v/>
      </c>
      <c r="C373" s="58" t="str">
        <f>IFERROR(VLOOKUP(SECRETARIA[[#This Row],[No. IP]],IP[],4,TRUE),"")</f>
        <v/>
      </c>
      <c r="D373" s="58" t="str">
        <f>IFERROR(VLOOKUP(SECRETARIA[[#This Row],[No. IP]],IP[],6,TRUE),"")</f>
        <v/>
      </c>
      <c r="E373" s="58" t="str">
        <f>IFERROR(VLOOKUP(SECRETARIA[[#This Row],[No. IP]],IP[],7,TRUE),"")</f>
        <v/>
      </c>
      <c r="F373" s="58" t="str">
        <f>IFERROR(VLOOKUP(SECRETARIA[[#This Row],[No. IP]],IP[],2,TRUE),"")</f>
        <v/>
      </c>
      <c r="G373" s="59" t="str">
        <f>IFERROR(VLOOKUP(SECRETARIA[[#This Row],[No. IP]],IP[],10,TRUE),"")</f>
        <v/>
      </c>
      <c r="H373" s="46"/>
      <c r="I373" s="47"/>
      <c r="J373" s="48"/>
      <c r="K373" s="49"/>
      <c r="L373" s="50"/>
      <c r="M373" s="50"/>
      <c r="N373" s="55">
        <f>+IFERROR(SECRETARIA[[#This Row],[Total Ejecutado]]/SECRETARIA[[#This Row],[Total]],0)</f>
        <v>0</v>
      </c>
      <c r="O373" s="56">
        <f>+SUM(SECRETARIA[[#This Row],[Recursos propios 2022]:[Cofinanciación Nación
 2022]])</f>
        <v>0</v>
      </c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1"/>
      <c r="AD373" s="53"/>
      <c r="AE373" s="53"/>
      <c r="AF373" s="54"/>
    </row>
    <row r="374" spans="1:32" x14ac:dyDescent="0.25">
      <c r="A374" s="46"/>
      <c r="B374" s="57" t="str">
        <f>IFERROR(VLOOKUP(SECRETARIA[[#This Row],[No. IP]],IP[],3,TRUE),"")</f>
        <v/>
      </c>
      <c r="C374" s="58" t="str">
        <f>IFERROR(VLOOKUP(SECRETARIA[[#This Row],[No. IP]],IP[],4,TRUE),"")</f>
        <v/>
      </c>
      <c r="D374" s="58" t="str">
        <f>IFERROR(VLOOKUP(SECRETARIA[[#This Row],[No. IP]],IP[],6,TRUE),"")</f>
        <v/>
      </c>
      <c r="E374" s="58" t="str">
        <f>IFERROR(VLOOKUP(SECRETARIA[[#This Row],[No. IP]],IP[],7,TRUE),"")</f>
        <v/>
      </c>
      <c r="F374" s="58" t="str">
        <f>IFERROR(VLOOKUP(SECRETARIA[[#This Row],[No. IP]],IP[],2,TRUE),"")</f>
        <v/>
      </c>
      <c r="G374" s="59" t="str">
        <f>IFERROR(VLOOKUP(SECRETARIA[[#This Row],[No. IP]],IP[],10,TRUE),"")</f>
        <v/>
      </c>
      <c r="H374" s="46"/>
      <c r="I374" s="47"/>
      <c r="J374" s="48"/>
      <c r="K374" s="49"/>
      <c r="L374" s="50"/>
      <c r="M374" s="50"/>
      <c r="N374" s="55">
        <f>+IFERROR(SECRETARIA[[#This Row],[Total Ejecutado]]/SECRETARIA[[#This Row],[Total]],0)</f>
        <v>0</v>
      </c>
      <c r="O374" s="56">
        <f>+SUM(SECRETARIA[[#This Row],[Recursos propios 2022]:[Cofinanciación Nación
 2022]])</f>
        <v>0</v>
      </c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1"/>
      <c r="AD374" s="53"/>
      <c r="AE374" s="53"/>
      <c r="AF374" s="54"/>
    </row>
    <row r="375" spans="1:32" x14ac:dyDescent="0.25">
      <c r="A375" s="46"/>
      <c r="B375" s="57" t="str">
        <f>IFERROR(VLOOKUP(SECRETARIA[[#This Row],[No. IP]],IP[],3,TRUE),"")</f>
        <v/>
      </c>
      <c r="C375" s="58" t="str">
        <f>IFERROR(VLOOKUP(SECRETARIA[[#This Row],[No. IP]],IP[],4,TRUE),"")</f>
        <v/>
      </c>
      <c r="D375" s="58" t="str">
        <f>IFERROR(VLOOKUP(SECRETARIA[[#This Row],[No. IP]],IP[],6,TRUE),"")</f>
        <v/>
      </c>
      <c r="E375" s="58" t="str">
        <f>IFERROR(VLOOKUP(SECRETARIA[[#This Row],[No. IP]],IP[],7,TRUE),"")</f>
        <v/>
      </c>
      <c r="F375" s="58" t="str">
        <f>IFERROR(VLOOKUP(SECRETARIA[[#This Row],[No. IP]],IP[],2,TRUE),"")</f>
        <v/>
      </c>
      <c r="G375" s="59" t="str">
        <f>IFERROR(VLOOKUP(SECRETARIA[[#This Row],[No. IP]],IP[],10,TRUE),"")</f>
        <v/>
      </c>
      <c r="H375" s="46"/>
      <c r="I375" s="47"/>
      <c r="J375" s="48"/>
      <c r="K375" s="49"/>
      <c r="L375" s="50"/>
      <c r="M375" s="50"/>
      <c r="N375" s="55">
        <f>+IFERROR(SECRETARIA[[#This Row],[Total Ejecutado]]/SECRETARIA[[#This Row],[Total]],0)</f>
        <v>0</v>
      </c>
      <c r="O375" s="56">
        <f>+SUM(SECRETARIA[[#This Row],[Recursos propios 2022]:[Cofinanciación Nación
 2022]])</f>
        <v>0</v>
      </c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1"/>
      <c r="AD375" s="53"/>
      <c r="AE375" s="53"/>
      <c r="AF375" s="54"/>
    </row>
    <row r="376" spans="1:32" x14ac:dyDescent="0.25">
      <c r="A376" s="46"/>
      <c r="B376" s="57" t="str">
        <f>IFERROR(VLOOKUP(SECRETARIA[[#This Row],[No. IP]],IP[],3,TRUE),"")</f>
        <v/>
      </c>
      <c r="C376" s="58" t="str">
        <f>IFERROR(VLOOKUP(SECRETARIA[[#This Row],[No. IP]],IP[],4,TRUE),"")</f>
        <v/>
      </c>
      <c r="D376" s="58" t="str">
        <f>IFERROR(VLOOKUP(SECRETARIA[[#This Row],[No. IP]],IP[],6,TRUE),"")</f>
        <v/>
      </c>
      <c r="E376" s="58" t="str">
        <f>IFERROR(VLOOKUP(SECRETARIA[[#This Row],[No. IP]],IP[],7,TRUE),"")</f>
        <v/>
      </c>
      <c r="F376" s="58" t="str">
        <f>IFERROR(VLOOKUP(SECRETARIA[[#This Row],[No. IP]],IP[],2,TRUE),"")</f>
        <v/>
      </c>
      <c r="G376" s="59" t="str">
        <f>IFERROR(VLOOKUP(SECRETARIA[[#This Row],[No. IP]],IP[],10,TRUE),"")</f>
        <v/>
      </c>
      <c r="H376" s="46"/>
      <c r="I376" s="47"/>
      <c r="J376" s="48"/>
      <c r="K376" s="49"/>
      <c r="L376" s="50"/>
      <c r="M376" s="50"/>
      <c r="N376" s="55">
        <f>+IFERROR(SECRETARIA[[#This Row],[Total Ejecutado]]/SECRETARIA[[#This Row],[Total]],0)</f>
        <v>0</v>
      </c>
      <c r="O376" s="56">
        <f>+SUM(SECRETARIA[[#This Row],[Recursos propios 2022]:[Cofinanciación Nación
 2022]])</f>
        <v>0</v>
      </c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1"/>
      <c r="AD376" s="53"/>
      <c r="AE376" s="53"/>
      <c r="AF376" s="54"/>
    </row>
    <row r="377" spans="1:32" x14ac:dyDescent="0.25">
      <c r="A377" s="46"/>
      <c r="B377" s="57" t="str">
        <f>IFERROR(VLOOKUP(SECRETARIA[[#This Row],[No. IP]],IP[],3,TRUE),"")</f>
        <v/>
      </c>
      <c r="C377" s="58" t="str">
        <f>IFERROR(VLOOKUP(SECRETARIA[[#This Row],[No. IP]],IP[],4,TRUE),"")</f>
        <v/>
      </c>
      <c r="D377" s="58" t="str">
        <f>IFERROR(VLOOKUP(SECRETARIA[[#This Row],[No. IP]],IP[],6,TRUE),"")</f>
        <v/>
      </c>
      <c r="E377" s="58" t="str">
        <f>IFERROR(VLOOKUP(SECRETARIA[[#This Row],[No. IP]],IP[],7,TRUE),"")</f>
        <v/>
      </c>
      <c r="F377" s="58" t="str">
        <f>IFERROR(VLOOKUP(SECRETARIA[[#This Row],[No. IP]],IP[],2,TRUE),"")</f>
        <v/>
      </c>
      <c r="G377" s="59" t="str">
        <f>IFERROR(VLOOKUP(SECRETARIA[[#This Row],[No. IP]],IP[],10,TRUE),"")</f>
        <v/>
      </c>
      <c r="H377" s="46"/>
      <c r="I377" s="47"/>
      <c r="J377" s="48"/>
      <c r="K377" s="49"/>
      <c r="L377" s="50"/>
      <c r="M377" s="50"/>
      <c r="N377" s="55">
        <f>+IFERROR(SECRETARIA[[#This Row],[Total Ejecutado]]/SECRETARIA[[#This Row],[Total]],0)</f>
        <v>0</v>
      </c>
      <c r="O377" s="56">
        <f>+SUM(SECRETARIA[[#This Row],[Recursos propios 2022]:[Cofinanciación Nación
 2022]])</f>
        <v>0</v>
      </c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1"/>
      <c r="AD377" s="53"/>
      <c r="AE377" s="53"/>
      <c r="AF377" s="54"/>
    </row>
    <row r="378" spans="1:32" x14ac:dyDescent="0.25">
      <c r="A378" s="46"/>
      <c r="B378" s="57" t="str">
        <f>IFERROR(VLOOKUP(SECRETARIA[[#This Row],[No. IP]],IP[],3,TRUE),"")</f>
        <v/>
      </c>
      <c r="C378" s="58" t="str">
        <f>IFERROR(VLOOKUP(SECRETARIA[[#This Row],[No. IP]],IP[],4,TRUE),"")</f>
        <v/>
      </c>
      <c r="D378" s="58" t="str">
        <f>IFERROR(VLOOKUP(SECRETARIA[[#This Row],[No. IP]],IP[],6,TRUE),"")</f>
        <v/>
      </c>
      <c r="E378" s="58" t="str">
        <f>IFERROR(VLOOKUP(SECRETARIA[[#This Row],[No. IP]],IP[],7,TRUE),"")</f>
        <v/>
      </c>
      <c r="F378" s="58" t="str">
        <f>IFERROR(VLOOKUP(SECRETARIA[[#This Row],[No. IP]],IP[],2,TRUE),"")</f>
        <v/>
      </c>
      <c r="G378" s="59" t="str">
        <f>IFERROR(VLOOKUP(SECRETARIA[[#This Row],[No. IP]],IP[],10,TRUE),"")</f>
        <v/>
      </c>
      <c r="H378" s="46"/>
      <c r="I378" s="47"/>
      <c r="J378" s="48"/>
      <c r="K378" s="49"/>
      <c r="L378" s="50"/>
      <c r="M378" s="50"/>
      <c r="N378" s="55">
        <f>+IFERROR(SECRETARIA[[#This Row],[Total Ejecutado]]/SECRETARIA[[#This Row],[Total]],0)</f>
        <v>0</v>
      </c>
      <c r="O378" s="56">
        <f>+SUM(SECRETARIA[[#This Row],[Recursos propios 2022]:[Cofinanciación Nación
 2022]])</f>
        <v>0</v>
      </c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1"/>
      <c r="AD378" s="53"/>
      <c r="AE378" s="53"/>
      <c r="AF378" s="54"/>
    </row>
    <row r="379" spans="1:32" x14ac:dyDescent="0.25">
      <c r="A379" s="46"/>
      <c r="B379" s="57" t="str">
        <f>IFERROR(VLOOKUP(SECRETARIA[[#This Row],[No. IP]],IP[],3,TRUE),"")</f>
        <v/>
      </c>
      <c r="C379" s="58" t="str">
        <f>IFERROR(VLOOKUP(SECRETARIA[[#This Row],[No. IP]],IP[],4,TRUE),"")</f>
        <v/>
      </c>
      <c r="D379" s="58" t="str">
        <f>IFERROR(VLOOKUP(SECRETARIA[[#This Row],[No. IP]],IP[],6,TRUE),"")</f>
        <v/>
      </c>
      <c r="E379" s="58" t="str">
        <f>IFERROR(VLOOKUP(SECRETARIA[[#This Row],[No. IP]],IP[],7,TRUE),"")</f>
        <v/>
      </c>
      <c r="F379" s="58" t="str">
        <f>IFERROR(VLOOKUP(SECRETARIA[[#This Row],[No. IP]],IP[],2,TRUE),"")</f>
        <v/>
      </c>
      <c r="G379" s="59" t="str">
        <f>IFERROR(VLOOKUP(SECRETARIA[[#This Row],[No. IP]],IP[],10,TRUE),"")</f>
        <v/>
      </c>
      <c r="H379" s="46"/>
      <c r="I379" s="47"/>
      <c r="J379" s="48"/>
      <c r="K379" s="49"/>
      <c r="L379" s="50"/>
      <c r="M379" s="50"/>
      <c r="N379" s="55">
        <f>+IFERROR(SECRETARIA[[#This Row],[Total Ejecutado]]/SECRETARIA[[#This Row],[Total]],0)</f>
        <v>0</v>
      </c>
      <c r="O379" s="56">
        <f>+SUM(SECRETARIA[[#This Row],[Recursos propios 2022]:[Cofinanciación Nación
 2022]])</f>
        <v>0</v>
      </c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1"/>
      <c r="AD379" s="53"/>
      <c r="AE379" s="53"/>
      <c r="AF379" s="54"/>
    </row>
    <row r="380" spans="1:32" x14ac:dyDescent="0.25">
      <c r="A380" s="46"/>
      <c r="B380" s="57" t="str">
        <f>IFERROR(VLOOKUP(SECRETARIA[[#This Row],[No. IP]],IP[],3,TRUE),"")</f>
        <v/>
      </c>
      <c r="C380" s="58" t="str">
        <f>IFERROR(VLOOKUP(SECRETARIA[[#This Row],[No. IP]],IP[],4,TRUE),"")</f>
        <v/>
      </c>
      <c r="D380" s="58" t="str">
        <f>IFERROR(VLOOKUP(SECRETARIA[[#This Row],[No. IP]],IP[],6,TRUE),"")</f>
        <v/>
      </c>
      <c r="E380" s="58" t="str">
        <f>IFERROR(VLOOKUP(SECRETARIA[[#This Row],[No. IP]],IP[],7,TRUE),"")</f>
        <v/>
      </c>
      <c r="F380" s="58" t="str">
        <f>IFERROR(VLOOKUP(SECRETARIA[[#This Row],[No. IP]],IP[],2,TRUE),"")</f>
        <v/>
      </c>
      <c r="G380" s="59" t="str">
        <f>IFERROR(VLOOKUP(SECRETARIA[[#This Row],[No. IP]],IP[],10,TRUE),"")</f>
        <v/>
      </c>
      <c r="H380" s="46"/>
      <c r="I380" s="47"/>
      <c r="J380" s="48"/>
      <c r="K380" s="49"/>
      <c r="L380" s="50"/>
      <c r="M380" s="50"/>
      <c r="N380" s="55">
        <f>+IFERROR(SECRETARIA[[#This Row],[Total Ejecutado]]/SECRETARIA[[#This Row],[Total]],0)</f>
        <v>0</v>
      </c>
      <c r="O380" s="56">
        <f>+SUM(SECRETARIA[[#This Row],[Recursos propios 2022]:[Cofinanciación Nación
 2022]])</f>
        <v>0</v>
      </c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1"/>
      <c r="AD380" s="53"/>
      <c r="AE380" s="53"/>
      <c r="AF380" s="54"/>
    </row>
    <row r="381" spans="1:32" x14ac:dyDescent="0.25">
      <c r="A381" s="46"/>
      <c r="B381" s="57" t="str">
        <f>IFERROR(VLOOKUP(SECRETARIA[[#This Row],[No. IP]],IP[],3,TRUE),"")</f>
        <v/>
      </c>
      <c r="C381" s="58" t="str">
        <f>IFERROR(VLOOKUP(SECRETARIA[[#This Row],[No. IP]],IP[],4,TRUE),"")</f>
        <v/>
      </c>
      <c r="D381" s="58" t="str">
        <f>IFERROR(VLOOKUP(SECRETARIA[[#This Row],[No. IP]],IP[],6,TRUE),"")</f>
        <v/>
      </c>
      <c r="E381" s="58" t="str">
        <f>IFERROR(VLOOKUP(SECRETARIA[[#This Row],[No. IP]],IP[],7,TRUE),"")</f>
        <v/>
      </c>
      <c r="F381" s="58" t="str">
        <f>IFERROR(VLOOKUP(SECRETARIA[[#This Row],[No. IP]],IP[],2,TRUE),"")</f>
        <v/>
      </c>
      <c r="G381" s="59" t="str">
        <f>IFERROR(VLOOKUP(SECRETARIA[[#This Row],[No. IP]],IP[],10,TRUE),"")</f>
        <v/>
      </c>
      <c r="H381" s="46"/>
      <c r="I381" s="47"/>
      <c r="J381" s="48"/>
      <c r="K381" s="49"/>
      <c r="L381" s="50"/>
      <c r="M381" s="50"/>
      <c r="N381" s="55">
        <f>+IFERROR(SECRETARIA[[#This Row],[Total Ejecutado]]/SECRETARIA[[#This Row],[Total]],0)</f>
        <v>0</v>
      </c>
      <c r="O381" s="56">
        <f>+SUM(SECRETARIA[[#This Row],[Recursos propios 2022]:[Cofinanciación Nación
 2022]])</f>
        <v>0</v>
      </c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1"/>
      <c r="AD381" s="53"/>
      <c r="AE381" s="53"/>
      <c r="AF381" s="54"/>
    </row>
    <row r="382" spans="1:32" x14ac:dyDescent="0.25">
      <c r="A382" s="46"/>
      <c r="B382" s="57" t="str">
        <f>IFERROR(VLOOKUP(SECRETARIA[[#This Row],[No. IP]],IP[],3,TRUE),"")</f>
        <v/>
      </c>
      <c r="C382" s="58" t="str">
        <f>IFERROR(VLOOKUP(SECRETARIA[[#This Row],[No. IP]],IP[],4,TRUE),"")</f>
        <v/>
      </c>
      <c r="D382" s="58" t="str">
        <f>IFERROR(VLOOKUP(SECRETARIA[[#This Row],[No. IP]],IP[],6,TRUE),"")</f>
        <v/>
      </c>
      <c r="E382" s="58" t="str">
        <f>IFERROR(VLOOKUP(SECRETARIA[[#This Row],[No. IP]],IP[],7,TRUE),"")</f>
        <v/>
      </c>
      <c r="F382" s="58" t="str">
        <f>IFERROR(VLOOKUP(SECRETARIA[[#This Row],[No. IP]],IP[],2,TRUE),"")</f>
        <v/>
      </c>
      <c r="G382" s="59" t="str">
        <f>IFERROR(VLOOKUP(SECRETARIA[[#This Row],[No. IP]],IP[],10,TRUE),"")</f>
        <v/>
      </c>
      <c r="H382" s="46"/>
      <c r="I382" s="47"/>
      <c r="J382" s="48"/>
      <c r="K382" s="49"/>
      <c r="L382" s="50"/>
      <c r="M382" s="50"/>
      <c r="N382" s="55">
        <f>+IFERROR(SECRETARIA[[#This Row],[Total Ejecutado]]/SECRETARIA[[#This Row],[Total]],0)</f>
        <v>0</v>
      </c>
      <c r="O382" s="56">
        <f>+SUM(SECRETARIA[[#This Row],[Recursos propios 2022]:[Cofinanciación Nación
 2022]])</f>
        <v>0</v>
      </c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1"/>
      <c r="AD382" s="53"/>
      <c r="AE382" s="53"/>
      <c r="AF382" s="54"/>
    </row>
    <row r="383" spans="1:32" x14ac:dyDescent="0.25">
      <c r="A383" s="46"/>
      <c r="B383" s="57" t="str">
        <f>IFERROR(VLOOKUP(SECRETARIA[[#This Row],[No. IP]],IP[],3,TRUE),"")</f>
        <v/>
      </c>
      <c r="C383" s="58" t="str">
        <f>IFERROR(VLOOKUP(SECRETARIA[[#This Row],[No. IP]],IP[],4,TRUE),"")</f>
        <v/>
      </c>
      <c r="D383" s="58" t="str">
        <f>IFERROR(VLOOKUP(SECRETARIA[[#This Row],[No. IP]],IP[],6,TRUE),"")</f>
        <v/>
      </c>
      <c r="E383" s="58" t="str">
        <f>IFERROR(VLOOKUP(SECRETARIA[[#This Row],[No. IP]],IP[],7,TRUE),"")</f>
        <v/>
      </c>
      <c r="F383" s="58" t="str">
        <f>IFERROR(VLOOKUP(SECRETARIA[[#This Row],[No. IP]],IP[],2,TRUE),"")</f>
        <v/>
      </c>
      <c r="G383" s="59" t="str">
        <f>IFERROR(VLOOKUP(SECRETARIA[[#This Row],[No. IP]],IP[],10,TRUE),"")</f>
        <v/>
      </c>
      <c r="H383" s="46"/>
      <c r="I383" s="47"/>
      <c r="J383" s="48"/>
      <c r="K383" s="49"/>
      <c r="L383" s="50"/>
      <c r="M383" s="50"/>
      <c r="N383" s="55">
        <f>+IFERROR(SECRETARIA[[#This Row],[Total Ejecutado]]/SECRETARIA[[#This Row],[Total]],0)</f>
        <v>0</v>
      </c>
      <c r="O383" s="56">
        <f>+SUM(SECRETARIA[[#This Row],[Recursos propios 2022]:[Cofinanciación Nación
 2022]])</f>
        <v>0</v>
      </c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1"/>
      <c r="AD383" s="53"/>
      <c r="AE383" s="53"/>
      <c r="AF383" s="54"/>
    </row>
    <row r="384" spans="1:32" x14ac:dyDescent="0.25">
      <c r="A384" s="46"/>
      <c r="B384" s="57" t="str">
        <f>IFERROR(VLOOKUP(SECRETARIA[[#This Row],[No. IP]],IP[],3,TRUE),"")</f>
        <v/>
      </c>
      <c r="C384" s="58" t="str">
        <f>IFERROR(VLOOKUP(SECRETARIA[[#This Row],[No. IP]],IP[],4,TRUE),"")</f>
        <v/>
      </c>
      <c r="D384" s="58" t="str">
        <f>IFERROR(VLOOKUP(SECRETARIA[[#This Row],[No. IP]],IP[],6,TRUE),"")</f>
        <v/>
      </c>
      <c r="E384" s="58" t="str">
        <f>IFERROR(VLOOKUP(SECRETARIA[[#This Row],[No. IP]],IP[],7,TRUE),"")</f>
        <v/>
      </c>
      <c r="F384" s="58" t="str">
        <f>IFERROR(VLOOKUP(SECRETARIA[[#This Row],[No. IP]],IP[],2,TRUE),"")</f>
        <v/>
      </c>
      <c r="G384" s="59" t="str">
        <f>IFERROR(VLOOKUP(SECRETARIA[[#This Row],[No. IP]],IP[],10,TRUE),"")</f>
        <v/>
      </c>
      <c r="H384" s="46"/>
      <c r="I384" s="47"/>
      <c r="J384" s="48"/>
      <c r="K384" s="49"/>
      <c r="L384" s="50"/>
      <c r="M384" s="50"/>
      <c r="N384" s="55">
        <f>+IFERROR(SECRETARIA[[#This Row],[Total Ejecutado]]/SECRETARIA[[#This Row],[Total]],0)</f>
        <v>0</v>
      </c>
      <c r="O384" s="56">
        <f>+SUM(SECRETARIA[[#This Row],[Recursos propios 2022]:[Cofinanciación Nación
 2022]])</f>
        <v>0</v>
      </c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1"/>
      <c r="AD384" s="53"/>
      <c r="AE384" s="53"/>
      <c r="AF384" s="54"/>
    </row>
    <row r="385" spans="1:32" x14ac:dyDescent="0.25">
      <c r="A385" s="46"/>
      <c r="B385" s="57" t="str">
        <f>IFERROR(VLOOKUP(SECRETARIA[[#This Row],[No. IP]],IP[],3,TRUE),"")</f>
        <v/>
      </c>
      <c r="C385" s="58" t="str">
        <f>IFERROR(VLOOKUP(SECRETARIA[[#This Row],[No. IP]],IP[],4,TRUE),"")</f>
        <v/>
      </c>
      <c r="D385" s="58" t="str">
        <f>IFERROR(VLOOKUP(SECRETARIA[[#This Row],[No. IP]],IP[],6,TRUE),"")</f>
        <v/>
      </c>
      <c r="E385" s="58" t="str">
        <f>IFERROR(VLOOKUP(SECRETARIA[[#This Row],[No. IP]],IP[],7,TRUE),"")</f>
        <v/>
      </c>
      <c r="F385" s="58" t="str">
        <f>IFERROR(VLOOKUP(SECRETARIA[[#This Row],[No. IP]],IP[],2,TRUE),"")</f>
        <v/>
      </c>
      <c r="G385" s="59" t="str">
        <f>IFERROR(VLOOKUP(SECRETARIA[[#This Row],[No. IP]],IP[],10,TRUE),"")</f>
        <v/>
      </c>
      <c r="H385" s="46"/>
      <c r="I385" s="47"/>
      <c r="J385" s="48"/>
      <c r="K385" s="49"/>
      <c r="L385" s="50"/>
      <c r="M385" s="50"/>
      <c r="N385" s="55">
        <f>+IFERROR(SECRETARIA[[#This Row],[Total Ejecutado]]/SECRETARIA[[#This Row],[Total]],0)</f>
        <v>0</v>
      </c>
      <c r="O385" s="56">
        <f>+SUM(SECRETARIA[[#This Row],[Recursos propios 2022]:[Cofinanciación Nación
 2022]])</f>
        <v>0</v>
      </c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1"/>
      <c r="AD385" s="53"/>
      <c r="AE385" s="53"/>
      <c r="AF385" s="54"/>
    </row>
    <row r="386" spans="1:32" x14ac:dyDescent="0.25">
      <c r="A386" s="46"/>
      <c r="B386" s="57" t="str">
        <f>IFERROR(VLOOKUP(SECRETARIA[[#This Row],[No. IP]],IP[],3,TRUE),"")</f>
        <v/>
      </c>
      <c r="C386" s="58" t="str">
        <f>IFERROR(VLOOKUP(SECRETARIA[[#This Row],[No. IP]],IP[],4,TRUE),"")</f>
        <v/>
      </c>
      <c r="D386" s="58" t="str">
        <f>IFERROR(VLOOKUP(SECRETARIA[[#This Row],[No. IP]],IP[],6,TRUE),"")</f>
        <v/>
      </c>
      <c r="E386" s="58" t="str">
        <f>IFERROR(VLOOKUP(SECRETARIA[[#This Row],[No. IP]],IP[],7,TRUE),"")</f>
        <v/>
      </c>
      <c r="F386" s="58" t="str">
        <f>IFERROR(VLOOKUP(SECRETARIA[[#This Row],[No. IP]],IP[],2,TRUE),"")</f>
        <v/>
      </c>
      <c r="G386" s="59" t="str">
        <f>IFERROR(VLOOKUP(SECRETARIA[[#This Row],[No. IP]],IP[],10,TRUE),"")</f>
        <v/>
      </c>
      <c r="H386" s="46"/>
      <c r="I386" s="47"/>
      <c r="J386" s="48"/>
      <c r="K386" s="49"/>
      <c r="L386" s="50"/>
      <c r="M386" s="50"/>
      <c r="N386" s="55">
        <f>+IFERROR(SECRETARIA[[#This Row],[Total Ejecutado]]/SECRETARIA[[#This Row],[Total]],0)</f>
        <v>0</v>
      </c>
      <c r="O386" s="56">
        <f>+SUM(SECRETARIA[[#This Row],[Recursos propios 2022]:[Cofinanciación Nación
 2022]])</f>
        <v>0</v>
      </c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1"/>
      <c r="AD386" s="53"/>
      <c r="AE386" s="53"/>
      <c r="AF386" s="54"/>
    </row>
    <row r="387" spans="1:32" x14ac:dyDescent="0.25">
      <c r="A387" s="46"/>
      <c r="B387" s="57" t="str">
        <f>IFERROR(VLOOKUP(SECRETARIA[[#This Row],[No. IP]],IP[],3,TRUE),"")</f>
        <v/>
      </c>
      <c r="C387" s="58" t="str">
        <f>IFERROR(VLOOKUP(SECRETARIA[[#This Row],[No. IP]],IP[],4,TRUE),"")</f>
        <v/>
      </c>
      <c r="D387" s="58" t="str">
        <f>IFERROR(VLOOKUP(SECRETARIA[[#This Row],[No. IP]],IP[],6,TRUE),"")</f>
        <v/>
      </c>
      <c r="E387" s="58" t="str">
        <f>IFERROR(VLOOKUP(SECRETARIA[[#This Row],[No. IP]],IP[],7,TRUE),"")</f>
        <v/>
      </c>
      <c r="F387" s="58" t="str">
        <f>IFERROR(VLOOKUP(SECRETARIA[[#This Row],[No. IP]],IP[],2,TRUE),"")</f>
        <v/>
      </c>
      <c r="G387" s="59" t="str">
        <f>IFERROR(VLOOKUP(SECRETARIA[[#This Row],[No. IP]],IP[],10,TRUE),"")</f>
        <v/>
      </c>
      <c r="H387" s="46"/>
      <c r="I387" s="47"/>
      <c r="J387" s="48"/>
      <c r="K387" s="49"/>
      <c r="L387" s="50"/>
      <c r="M387" s="50"/>
      <c r="N387" s="55">
        <f>+IFERROR(SECRETARIA[[#This Row],[Total Ejecutado]]/SECRETARIA[[#This Row],[Total]],0)</f>
        <v>0</v>
      </c>
      <c r="O387" s="56">
        <f>+SUM(SECRETARIA[[#This Row],[Recursos propios 2022]:[Cofinanciación Nación
 2022]])</f>
        <v>0</v>
      </c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1"/>
      <c r="AD387" s="53"/>
      <c r="AE387" s="53"/>
      <c r="AF387" s="54"/>
    </row>
    <row r="388" spans="1:32" x14ac:dyDescent="0.25">
      <c r="A388" s="46"/>
      <c r="B388" s="57" t="str">
        <f>IFERROR(VLOOKUP(SECRETARIA[[#This Row],[No. IP]],IP[],3,TRUE),"")</f>
        <v/>
      </c>
      <c r="C388" s="58" t="str">
        <f>IFERROR(VLOOKUP(SECRETARIA[[#This Row],[No. IP]],IP[],4,TRUE),"")</f>
        <v/>
      </c>
      <c r="D388" s="58" t="str">
        <f>IFERROR(VLOOKUP(SECRETARIA[[#This Row],[No. IP]],IP[],6,TRUE),"")</f>
        <v/>
      </c>
      <c r="E388" s="58" t="str">
        <f>IFERROR(VLOOKUP(SECRETARIA[[#This Row],[No. IP]],IP[],7,TRUE),"")</f>
        <v/>
      </c>
      <c r="F388" s="58" t="str">
        <f>IFERROR(VLOOKUP(SECRETARIA[[#This Row],[No. IP]],IP[],2,TRUE),"")</f>
        <v/>
      </c>
      <c r="G388" s="59" t="str">
        <f>IFERROR(VLOOKUP(SECRETARIA[[#This Row],[No. IP]],IP[],10,TRUE),"")</f>
        <v/>
      </c>
      <c r="H388" s="46"/>
      <c r="I388" s="47"/>
      <c r="J388" s="48"/>
      <c r="K388" s="49"/>
      <c r="L388" s="50"/>
      <c r="M388" s="50"/>
      <c r="N388" s="55">
        <f>+IFERROR(SECRETARIA[[#This Row],[Total Ejecutado]]/SECRETARIA[[#This Row],[Total]],0)</f>
        <v>0</v>
      </c>
      <c r="O388" s="56">
        <f>+SUM(SECRETARIA[[#This Row],[Recursos propios 2022]:[Cofinanciación Nación
 2022]])</f>
        <v>0</v>
      </c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1"/>
      <c r="AD388" s="53"/>
      <c r="AE388" s="53"/>
      <c r="AF388" s="54"/>
    </row>
    <row r="389" spans="1:32" x14ac:dyDescent="0.25">
      <c r="A389" s="46"/>
      <c r="B389" s="57" t="str">
        <f>IFERROR(VLOOKUP(SECRETARIA[[#This Row],[No. IP]],IP[],3,TRUE),"")</f>
        <v/>
      </c>
      <c r="C389" s="58" t="str">
        <f>IFERROR(VLOOKUP(SECRETARIA[[#This Row],[No. IP]],IP[],4,TRUE),"")</f>
        <v/>
      </c>
      <c r="D389" s="58" t="str">
        <f>IFERROR(VLOOKUP(SECRETARIA[[#This Row],[No. IP]],IP[],6,TRUE),"")</f>
        <v/>
      </c>
      <c r="E389" s="58" t="str">
        <f>IFERROR(VLOOKUP(SECRETARIA[[#This Row],[No. IP]],IP[],7,TRUE),"")</f>
        <v/>
      </c>
      <c r="F389" s="58" t="str">
        <f>IFERROR(VLOOKUP(SECRETARIA[[#This Row],[No. IP]],IP[],2,TRUE),"")</f>
        <v/>
      </c>
      <c r="G389" s="59" t="str">
        <f>IFERROR(VLOOKUP(SECRETARIA[[#This Row],[No. IP]],IP[],10,TRUE),"")</f>
        <v/>
      </c>
      <c r="H389" s="46"/>
      <c r="I389" s="47"/>
      <c r="J389" s="48"/>
      <c r="K389" s="49"/>
      <c r="L389" s="50"/>
      <c r="M389" s="50"/>
      <c r="N389" s="55">
        <f>+IFERROR(SECRETARIA[[#This Row],[Total Ejecutado]]/SECRETARIA[[#This Row],[Total]],0)</f>
        <v>0</v>
      </c>
      <c r="O389" s="56">
        <f>+SUM(SECRETARIA[[#This Row],[Recursos propios 2022]:[Cofinanciación Nación
 2022]])</f>
        <v>0</v>
      </c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1"/>
      <c r="AD389" s="53"/>
      <c r="AE389" s="53"/>
      <c r="AF389" s="54"/>
    </row>
    <row r="390" spans="1:32" x14ac:dyDescent="0.25">
      <c r="A390" s="46"/>
      <c r="B390" s="57" t="str">
        <f>IFERROR(VLOOKUP(SECRETARIA[[#This Row],[No. IP]],IP[],3,TRUE),"")</f>
        <v/>
      </c>
      <c r="C390" s="58" t="str">
        <f>IFERROR(VLOOKUP(SECRETARIA[[#This Row],[No. IP]],IP[],4,TRUE),"")</f>
        <v/>
      </c>
      <c r="D390" s="58" t="str">
        <f>IFERROR(VLOOKUP(SECRETARIA[[#This Row],[No. IP]],IP[],6,TRUE),"")</f>
        <v/>
      </c>
      <c r="E390" s="58" t="str">
        <f>IFERROR(VLOOKUP(SECRETARIA[[#This Row],[No. IP]],IP[],7,TRUE),"")</f>
        <v/>
      </c>
      <c r="F390" s="58" t="str">
        <f>IFERROR(VLOOKUP(SECRETARIA[[#This Row],[No. IP]],IP[],2,TRUE),"")</f>
        <v/>
      </c>
      <c r="G390" s="59" t="str">
        <f>IFERROR(VLOOKUP(SECRETARIA[[#This Row],[No. IP]],IP[],10,TRUE),"")</f>
        <v/>
      </c>
      <c r="H390" s="46"/>
      <c r="I390" s="47"/>
      <c r="J390" s="48"/>
      <c r="K390" s="49"/>
      <c r="L390" s="50"/>
      <c r="M390" s="50"/>
      <c r="N390" s="55">
        <f>+IFERROR(SECRETARIA[[#This Row],[Total Ejecutado]]/SECRETARIA[[#This Row],[Total]],0)</f>
        <v>0</v>
      </c>
      <c r="O390" s="56">
        <f>+SUM(SECRETARIA[[#This Row],[Recursos propios 2022]:[Cofinanciación Nación
 2022]])</f>
        <v>0</v>
      </c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1"/>
      <c r="AD390" s="53"/>
      <c r="AE390" s="53"/>
      <c r="AF390" s="54"/>
    </row>
    <row r="391" spans="1:32" x14ac:dyDescent="0.25">
      <c r="A391" s="46"/>
      <c r="B391" s="57" t="str">
        <f>IFERROR(VLOOKUP(SECRETARIA[[#This Row],[No. IP]],IP[],3,TRUE),"")</f>
        <v/>
      </c>
      <c r="C391" s="58" t="str">
        <f>IFERROR(VLOOKUP(SECRETARIA[[#This Row],[No. IP]],IP[],4,TRUE),"")</f>
        <v/>
      </c>
      <c r="D391" s="58" t="str">
        <f>IFERROR(VLOOKUP(SECRETARIA[[#This Row],[No. IP]],IP[],6,TRUE),"")</f>
        <v/>
      </c>
      <c r="E391" s="58" t="str">
        <f>IFERROR(VLOOKUP(SECRETARIA[[#This Row],[No. IP]],IP[],7,TRUE),"")</f>
        <v/>
      </c>
      <c r="F391" s="58" t="str">
        <f>IFERROR(VLOOKUP(SECRETARIA[[#This Row],[No. IP]],IP[],2,TRUE),"")</f>
        <v/>
      </c>
      <c r="G391" s="59" t="str">
        <f>IFERROR(VLOOKUP(SECRETARIA[[#This Row],[No. IP]],IP[],10,TRUE),"")</f>
        <v/>
      </c>
      <c r="H391" s="46"/>
      <c r="I391" s="47"/>
      <c r="J391" s="48"/>
      <c r="K391" s="49"/>
      <c r="L391" s="50"/>
      <c r="M391" s="50"/>
      <c r="N391" s="55">
        <f>+IFERROR(SECRETARIA[[#This Row],[Total Ejecutado]]/SECRETARIA[[#This Row],[Total]],0)</f>
        <v>0</v>
      </c>
      <c r="O391" s="56">
        <f>+SUM(SECRETARIA[[#This Row],[Recursos propios 2022]:[Cofinanciación Nación
 2022]])</f>
        <v>0</v>
      </c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1"/>
      <c r="AD391" s="53"/>
      <c r="AE391" s="53"/>
      <c r="AF391" s="54"/>
    </row>
    <row r="392" spans="1:32" x14ac:dyDescent="0.25">
      <c r="A392" s="46"/>
      <c r="B392" s="57" t="str">
        <f>IFERROR(VLOOKUP(SECRETARIA[[#This Row],[No. IP]],IP[],3,TRUE),"")</f>
        <v/>
      </c>
      <c r="C392" s="58" t="str">
        <f>IFERROR(VLOOKUP(SECRETARIA[[#This Row],[No. IP]],IP[],4,TRUE),"")</f>
        <v/>
      </c>
      <c r="D392" s="58" t="str">
        <f>IFERROR(VLOOKUP(SECRETARIA[[#This Row],[No. IP]],IP[],6,TRUE),"")</f>
        <v/>
      </c>
      <c r="E392" s="58" t="str">
        <f>IFERROR(VLOOKUP(SECRETARIA[[#This Row],[No. IP]],IP[],7,TRUE),"")</f>
        <v/>
      </c>
      <c r="F392" s="58" t="str">
        <f>IFERROR(VLOOKUP(SECRETARIA[[#This Row],[No. IP]],IP[],2,TRUE),"")</f>
        <v/>
      </c>
      <c r="G392" s="59" t="str">
        <f>IFERROR(VLOOKUP(SECRETARIA[[#This Row],[No. IP]],IP[],10,TRUE),"")</f>
        <v/>
      </c>
      <c r="H392" s="46"/>
      <c r="I392" s="47"/>
      <c r="J392" s="48"/>
      <c r="K392" s="49"/>
      <c r="L392" s="50"/>
      <c r="M392" s="50"/>
      <c r="N392" s="55">
        <f>+IFERROR(SECRETARIA[[#This Row],[Total Ejecutado]]/SECRETARIA[[#This Row],[Total]],0)</f>
        <v>0</v>
      </c>
      <c r="O392" s="56">
        <f>+SUM(SECRETARIA[[#This Row],[Recursos propios 2022]:[Cofinanciación Nación
 2022]])</f>
        <v>0</v>
      </c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1"/>
      <c r="AD392" s="53"/>
      <c r="AE392" s="53"/>
      <c r="AF392" s="54"/>
    </row>
    <row r="393" spans="1:32" x14ac:dyDescent="0.25">
      <c r="A393" s="46"/>
      <c r="B393" s="57" t="str">
        <f>IFERROR(VLOOKUP(SECRETARIA[[#This Row],[No. IP]],IP[],3,TRUE),"")</f>
        <v/>
      </c>
      <c r="C393" s="58" t="str">
        <f>IFERROR(VLOOKUP(SECRETARIA[[#This Row],[No. IP]],IP[],4,TRUE),"")</f>
        <v/>
      </c>
      <c r="D393" s="58" t="str">
        <f>IFERROR(VLOOKUP(SECRETARIA[[#This Row],[No. IP]],IP[],6,TRUE),"")</f>
        <v/>
      </c>
      <c r="E393" s="58" t="str">
        <f>IFERROR(VLOOKUP(SECRETARIA[[#This Row],[No. IP]],IP[],7,TRUE),"")</f>
        <v/>
      </c>
      <c r="F393" s="58" t="str">
        <f>IFERROR(VLOOKUP(SECRETARIA[[#This Row],[No. IP]],IP[],2,TRUE),"")</f>
        <v/>
      </c>
      <c r="G393" s="59" t="str">
        <f>IFERROR(VLOOKUP(SECRETARIA[[#This Row],[No. IP]],IP[],10,TRUE),"")</f>
        <v/>
      </c>
      <c r="H393" s="46"/>
      <c r="I393" s="47"/>
      <c r="J393" s="48"/>
      <c r="K393" s="49"/>
      <c r="L393" s="50"/>
      <c r="M393" s="50"/>
      <c r="N393" s="55">
        <f>+IFERROR(SECRETARIA[[#This Row],[Total Ejecutado]]/SECRETARIA[[#This Row],[Total]],0)</f>
        <v>0</v>
      </c>
      <c r="O393" s="56">
        <f>+SUM(SECRETARIA[[#This Row],[Recursos propios 2022]:[Cofinanciación Nación
 2022]])</f>
        <v>0</v>
      </c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1"/>
      <c r="AD393" s="53"/>
      <c r="AE393" s="53"/>
      <c r="AF393" s="54"/>
    </row>
    <row r="394" spans="1:32" x14ac:dyDescent="0.25">
      <c r="A394" s="46"/>
      <c r="B394" s="57" t="str">
        <f>IFERROR(VLOOKUP(SECRETARIA[[#This Row],[No. IP]],IP[],3,TRUE),"")</f>
        <v/>
      </c>
      <c r="C394" s="58" t="str">
        <f>IFERROR(VLOOKUP(SECRETARIA[[#This Row],[No. IP]],IP[],4,TRUE),"")</f>
        <v/>
      </c>
      <c r="D394" s="58" t="str">
        <f>IFERROR(VLOOKUP(SECRETARIA[[#This Row],[No. IP]],IP[],6,TRUE),"")</f>
        <v/>
      </c>
      <c r="E394" s="58" t="str">
        <f>IFERROR(VLOOKUP(SECRETARIA[[#This Row],[No. IP]],IP[],7,TRUE),"")</f>
        <v/>
      </c>
      <c r="F394" s="58" t="str">
        <f>IFERROR(VLOOKUP(SECRETARIA[[#This Row],[No. IP]],IP[],2,TRUE),"")</f>
        <v/>
      </c>
      <c r="G394" s="59" t="str">
        <f>IFERROR(VLOOKUP(SECRETARIA[[#This Row],[No. IP]],IP[],10,TRUE),"")</f>
        <v/>
      </c>
      <c r="H394" s="46"/>
      <c r="I394" s="47"/>
      <c r="J394" s="48"/>
      <c r="K394" s="49"/>
      <c r="L394" s="50"/>
      <c r="M394" s="50"/>
      <c r="N394" s="55">
        <f>+IFERROR(SECRETARIA[[#This Row],[Total Ejecutado]]/SECRETARIA[[#This Row],[Total]],0)</f>
        <v>0</v>
      </c>
      <c r="O394" s="56">
        <f>+SUM(SECRETARIA[[#This Row],[Recursos propios 2022]:[Cofinanciación Nación
 2022]])</f>
        <v>0</v>
      </c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1"/>
      <c r="AD394" s="53"/>
      <c r="AE394" s="53"/>
      <c r="AF394" s="54"/>
    </row>
    <row r="395" spans="1:32" x14ac:dyDescent="0.25">
      <c r="A395" s="46"/>
      <c r="B395" s="57" t="str">
        <f>IFERROR(VLOOKUP(SECRETARIA[[#This Row],[No. IP]],IP[],3,TRUE),"")</f>
        <v/>
      </c>
      <c r="C395" s="58" t="str">
        <f>IFERROR(VLOOKUP(SECRETARIA[[#This Row],[No. IP]],IP[],4,TRUE),"")</f>
        <v/>
      </c>
      <c r="D395" s="58" t="str">
        <f>IFERROR(VLOOKUP(SECRETARIA[[#This Row],[No. IP]],IP[],6,TRUE),"")</f>
        <v/>
      </c>
      <c r="E395" s="58" t="str">
        <f>IFERROR(VLOOKUP(SECRETARIA[[#This Row],[No. IP]],IP[],7,TRUE),"")</f>
        <v/>
      </c>
      <c r="F395" s="58" t="str">
        <f>IFERROR(VLOOKUP(SECRETARIA[[#This Row],[No. IP]],IP[],2,TRUE),"")</f>
        <v/>
      </c>
      <c r="G395" s="59" t="str">
        <f>IFERROR(VLOOKUP(SECRETARIA[[#This Row],[No. IP]],IP[],10,TRUE),"")</f>
        <v/>
      </c>
      <c r="H395" s="46"/>
      <c r="I395" s="47"/>
      <c r="J395" s="48"/>
      <c r="K395" s="49"/>
      <c r="L395" s="50"/>
      <c r="M395" s="50"/>
      <c r="N395" s="55">
        <f>+IFERROR(SECRETARIA[[#This Row],[Total Ejecutado]]/SECRETARIA[[#This Row],[Total]],0)</f>
        <v>0</v>
      </c>
      <c r="O395" s="56">
        <f>+SUM(SECRETARIA[[#This Row],[Recursos propios 2022]:[Cofinanciación Nación
 2022]])</f>
        <v>0</v>
      </c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1"/>
      <c r="AD395" s="53"/>
      <c r="AE395" s="53"/>
      <c r="AF395" s="54"/>
    </row>
    <row r="396" spans="1:32" x14ac:dyDescent="0.25">
      <c r="A396" s="46"/>
      <c r="B396" s="57" t="str">
        <f>IFERROR(VLOOKUP(SECRETARIA[[#This Row],[No. IP]],IP[],3,TRUE),"")</f>
        <v/>
      </c>
      <c r="C396" s="58" t="str">
        <f>IFERROR(VLOOKUP(SECRETARIA[[#This Row],[No. IP]],IP[],4,TRUE),"")</f>
        <v/>
      </c>
      <c r="D396" s="58" t="str">
        <f>IFERROR(VLOOKUP(SECRETARIA[[#This Row],[No. IP]],IP[],6,TRUE),"")</f>
        <v/>
      </c>
      <c r="E396" s="58" t="str">
        <f>IFERROR(VLOOKUP(SECRETARIA[[#This Row],[No. IP]],IP[],7,TRUE),"")</f>
        <v/>
      </c>
      <c r="F396" s="58" t="str">
        <f>IFERROR(VLOOKUP(SECRETARIA[[#This Row],[No. IP]],IP[],2,TRUE),"")</f>
        <v/>
      </c>
      <c r="G396" s="59" t="str">
        <f>IFERROR(VLOOKUP(SECRETARIA[[#This Row],[No. IP]],IP[],10,TRUE),"")</f>
        <v/>
      </c>
      <c r="H396" s="46"/>
      <c r="I396" s="47"/>
      <c r="J396" s="48"/>
      <c r="K396" s="49"/>
      <c r="L396" s="50"/>
      <c r="M396" s="50"/>
      <c r="N396" s="55">
        <f>+IFERROR(SECRETARIA[[#This Row],[Total Ejecutado]]/SECRETARIA[[#This Row],[Total]],0)</f>
        <v>0</v>
      </c>
      <c r="O396" s="56">
        <f>+SUM(SECRETARIA[[#This Row],[Recursos propios 2022]:[Cofinanciación Nación
 2022]])</f>
        <v>0</v>
      </c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1"/>
      <c r="AD396" s="53"/>
      <c r="AE396" s="53"/>
      <c r="AF396" s="54"/>
    </row>
    <row r="397" spans="1:32" x14ac:dyDescent="0.25">
      <c r="A397" s="46"/>
      <c r="B397" s="57" t="str">
        <f>IFERROR(VLOOKUP(SECRETARIA[[#This Row],[No. IP]],IP[],3,TRUE),"")</f>
        <v/>
      </c>
      <c r="C397" s="58" t="str">
        <f>IFERROR(VLOOKUP(SECRETARIA[[#This Row],[No. IP]],IP[],4,TRUE),"")</f>
        <v/>
      </c>
      <c r="D397" s="58" t="str">
        <f>IFERROR(VLOOKUP(SECRETARIA[[#This Row],[No. IP]],IP[],6,TRUE),"")</f>
        <v/>
      </c>
      <c r="E397" s="58" t="str">
        <f>IFERROR(VLOOKUP(SECRETARIA[[#This Row],[No. IP]],IP[],7,TRUE),"")</f>
        <v/>
      </c>
      <c r="F397" s="58" t="str">
        <f>IFERROR(VLOOKUP(SECRETARIA[[#This Row],[No. IP]],IP[],2,TRUE),"")</f>
        <v/>
      </c>
      <c r="G397" s="59" t="str">
        <f>IFERROR(VLOOKUP(SECRETARIA[[#This Row],[No. IP]],IP[],10,TRUE),"")</f>
        <v/>
      </c>
      <c r="H397" s="46"/>
      <c r="I397" s="47"/>
      <c r="J397" s="48"/>
      <c r="K397" s="49"/>
      <c r="L397" s="50"/>
      <c r="M397" s="50"/>
      <c r="N397" s="55">
        <f>+IFERROR(SECRETARIA[[#This Row],[Total Ejecutado]]/SECRETARIA[[#This Row],[Total]],0)</f>
        <v>0</v>
      </c>
      <c r="O397" s="56">
        <f>+SUM(SECRETARIA[[#This Row],[Recursos propios 2022]:[Cofinanciación Nación
 2022]])</f>
        <v>0</v>
      </c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1"/>
      <c r="AD397" s="53"/>
      <c r="AE397" s="53"/>
      <c r="AF397" s="54"/>
    </row>
    <row r="398" spans="1:32" x14ac:dyDescent="0.25">
      <c r="A398" s="46"/>
      <c r="B398" s="57" t="str">
        <f>IFERROR(VLOOKUP(SECRETARIA[[#This Row],[No. IP]],IP[],3,TRUE),"")</f>
        <v/>
      </c>
      <c r="C398" s="58" t="str">
        <f>IFERROR(VLOOKUP(SECRETARIA[[#This Row],[No. IP]],IP[],4,TRUE),"")</f>
        <v/>
      </c>
      <c r="D398" s="58" t="str">
        <f>IFERROR(VLOOKUP(SECRETARIA[[#This Row],[No. IP]],IP[],6,TRUE),"")</f>
        <v/>
      </c>
      <c r="E398" s="58" t="str">
        <f>IFERROR(VLOOKUP(SECRETARIA[[#This Row],[No. IP]],IP[],7,TRUE),"")</f>
        <v/>
      </c>
      <c r="F398" s="58" t="str">
        <f>IFERROR(VLOOKUP(SECRETARIA[[#This Row],[No. IP]],IP[],2,TRUE),"")</f>
        <v/>
      </c>
      <c r="G398" s="59" t="str">
        <f>IFERROR(VLOOKUP(SECRETARIA[[#This Row],[No. IP]],IP[],10,TRUE),"")</f>
        <v/>
      </c>
      <c r="H398" s="46"/>
      <c r="I398" s="47"/>
      <c r="J398" s="48"/>
      <c r="K398" s="49"/>
      <c r="L398" s="50"/>
      <c r="M398" s="50"/>
      <c r="N398" s="55">
        <f>+IFERROR(SECRETARIA[[#This Row],[Total Ejecutado]]/SECRETARIA[[#This Row],[Total]],0)</f>
        <v>0</v>
      </c>
      <c r="O398" s="56">
        <f>+SUM(SECRETARIA[[#This Row],[Recursos propios 2022]:[Cofinanciación Nación
 2022]])</f>
        <v>0</v>
      </c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1"/>
      <c r="AD398" s="53"/>
      <c r="AE398" s="53"/>
      <c r="AF398" s="54"/>
    </row>
    <row r="399" spans="1:32" x14ac:dyDescent="0.25">
      <c r="A399" s="46"/>
      <c r="B399" s="57" t="str">
        <f>IFERROR(VLOOKUP(SECRETARIA[[#This Row],[No. IP]],IP[],3,TRUE),"")</f>
        <v/>
      </c>
      <c r="C399" s="58" t="str">
        <f>IFERROR(VLOOKUP(SECRETARIA[[#This Row],[No. IP]],IP[],4,TRUE),"")</f>
        <v/>
      </c>
      <c r="D399" s="58" t="str">
        <f>IFERROR(VLOOKUP(SECRETARIA[[#This Row],[No. IP]],IP[],6,TRUE),"")</f>
        <v/>
      </c>
      <c r="E399" s="58" t="str">
        <f>IFERROR(VLOOKUP(SECRETARIA[[#This Row],[No. IP]],IP[],7,TRUE),"")</f>
        <v/>
      </c>
      <c r="F399" s="58" t="str">
        <f>IFERROR(VLOOKUP(SECRETARIA[[#This Row],[No. IP]],IP[],2,TRUE),"")</f>
        <v/>
      </c>
      <c r="G399" s="59" t="str">
        <f>IFERROR(VLOOKUP(SECRETARIA[[#This Row],[No. IP]],IP[],10,TRUE),"")</f>
        <v/>
      </c>
      <c r="H399" s="46"/>
      <c r="I399" s="47"/>
      <c r="J399" s="48"/>
      <c r="K399" s="49"/>
      <c r="L399" s="50"/>
      <c r="M399" s="50"/>
      <c r="N399" s="55">
        <f>+IFERROR(SECRETARIA[[#This Row],[Total Ejecutado]]/SECRETARIA[[#This Row],[Total]],0)</f>
        <v>0</v>
      </c>
      <c r="O399" s="56">
        <f>+SUM(SECRETARIA[[#This Row],[Recursos propios 2022]:[Cofinanciación Nación
 2022]])</f>
        <v>0</v>
      </c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1"/>
      <c r="AD399" s="53"/>
      <c r="AE399" s="53"/>
      <c r="AF399" s="54"/>
    </row>
    <row r="400" spans="1:32" x14ac:dyDescent="0.25">
      <c r="A400" s="46"/>
      <c r="B400" s="57" t="str">
        <f>IFERROR(VLOOKUP(SECRETARIA[[#This Row],[No. IP]],IP[],3,TRUE),"")</f>
        <v/>
      </c>
      <c r="C400" s="58" t="str">
        <f>IFERROR(VLOOKUP(SECRETARIA[[#This Row],[No. IP]],IP[],4,TRUE),"")</f>
        <v/>
      </c>
      <c r="D400" s="58" t="str">
        <f>IFERROR(VLOOKUP(SECRETARIA[[#This Row],[No. IP]],IP[],6,TRUE),"")</f>
        <v/>
      </c>
      <c r="E400" s="58" t="str">
        <f>IFERROR(VLOOKUP(SECRETARIA[[#This Row],[No. IP]],IP[],7,TRUE),"")</f>
        <v/>
      </c>
      <c r="F400" s="58" t="str">
        <f>IFERROR(VLOOKUP(SECRETARIA[[#This Row],[No. IP]],IP[],2,TRUE),"")</f>
        <v/>
      </c>
      <c r="G400" s="59" t="str">
        <f>IFERROR(VLOOKUP(SECRETARIA[[#This Row],[No. IP]],IP[],10,TRUE),"")</f>
        <v/>
      </c>
      <c r="H400" s="46"/>
      <c r="I400" s="47"/>
      <c r="J400" s="48"/>
      <c r="K400" s="49"/>
      <c r="L400" s="50"/>
      <c r="M400" s="50"/>
      <c r="N400" s="55">
        <f>+IFERROR(SECRETARIA[[#This Row],[Total Ejecutado]]/SECRETARIA[[#This Row],[Total]],0)</f>
        <v>0</v>
      </c>
      <c r="O400" s="56">
        <f>+SUM(SECRETARIA[[#This Row],[Recursos propios 2022]:[Cofinanciación Nación
 2022]])</f>
        <v>0</v>
      </c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1"/>
      <c r="AD400" s="53"/>
      <c r="AE400" s="53"/>
      <c r="AF400" s="54"/>
    </row>
    <row r="401" spans="1:32" x14ac:dyDescent="0.25">
      <c r="A401" s="46"/>
      <c r="B401" s="57" t="str">
        <f>IFERROR(VLOOKUP(SECRETARIA[[#This Row],[No. IP]],IP[],3,TRUE),"")</f>
        <v/>
      </c>
      <c r="C401" s="58" t="str">
        <f>IFERROR(VLOOKUP(SECRETARIA[[#This Row],[No. IP]],IP[],4,TRUE),"")</f>
        <v/>
      </c>
      <c r="D401" s="58" t="str">
        <f>IFERROR(VLOOKUP(SECRETARIA[[#This Row],[No. IP]],IP[],6,TRUE),"")</f>
        <v/>
      </c>
      <c r="E401" s="58" t="str">
        <f>IFERROR(VLOOKUP(SECRETARIA[[#This Row],[No. IP]],IP[],7,TRUE),"")</f>
        <v/>
      </c>
      <c r="F401" s="58" t="str">
        <f>IFERROR(VLOOKUP(SECRETARIA[[#This Row],[No. IP]],IP[],2,TRUE),"")</f>
        <v/>
      </c>
      <c r="G401" s="59" t="str">
        <f>IFERROR(VLOOKUP(SECRETARIA[[#This Row],[No. IP]],IP[],10,TRUE),"")</f>
        <v/>
      </c>
      <c r="H401" s="46"/>
      <c r="I401" s="47"/>
      <c r="J401" s="48"/>
      <c r="K401" s="49"/>
      <c r="L401" s="50"/>
      <c r="M401" s="50"/>
      <c r="N401" s="55">
        <f>+IFERROR(SECRETARIA[[#This Row],[Total Ejecutado]]/SECRETARIA[[#This Row],[Total]],0)</f>
        <v>0</v>
      </c>
      <c r="O401" s="56">
        <f>+SUM(SECRETARIA[[#This Row],[Recursos propios 2022]:[Cofinanciación Nación
 2022]])</f>
        <v>0</v>
      </c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1"/>
      <c r="AD401" s="53"/>
      <c r="AE401" s="53"/>
      <c r="AF401" s="54"/>
    </row>
    <row r="402" spans="1:32" x14ac:dyDescent="0.25">
      <c r="A402" s="46"/>
      <c r="B402" s="57" t="str">
        <f>IFERROR(VLOOKUP(SECRETARIA[[#This Row],[No. IP]],IP[],3,TRUE),"")</f>
        <v/>
      </c>
      <c r="C402" s="58" t="str">
        <f>IFERROR(VLOOKUP(SECRETARIA[[#This Row],[No. IP]],IP[],4,TRUE),"")</f>
        <v/>
      </c>
      <c r="D402" s="58" t="str">
        <f>IFERROR(VLOOKUP(SECRETARIA[[#This Row],[No. IP]],IP[],6,TRUE),"")</f>
        <v/>
      </c>
      <c r="E402" s="58" t="str">
        <f>IFERROR(VLOOKUP(SECRETARIA[[#This Row],[No. IP]],IP[],7,TRUE),"")</f>
        <v/>
      </c>
      <c r="F402" s="58" t="str">
        <f>IFERROR(VLOOKUP(SECRETARIA[[#This Row],[No. IP]],IP[],2,TRUE),"")</f>
        <v/>
      </c>
      <c r="G402" s="59" t="str">
        <f>IFERROR(VLOOKUP(SECRETARIA[[#This Row],[No. IP]],IP[],10,TRUE),"")</f>
        <v/>
      </c>
      <c r="H402" s="46"/>
      <c r="I402" s="47"/>
      <c r="J402" s="48"/>
      <c r="K402" s="49"/>
      <c r="L402" s="50"/>
      <c r="M402" s="50"/>
      <c r="N402" s="55">
        <f>+IFERROR(SECRETARIA[[#This Row],[Total Ejecutado]]/SECRETARIA[[#This Row],[Total]],0)</f>
        <v>0</v>
      </c>
      <c r="O402" s="56">
        <f>+SUM(SECRETARIA[[#This Row],[Recursos propios 2022]:[Cofinanciación Nación
 2022]])</f>
        <v>0</v>
      </c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1"/>
      <c r="AD402" s="53"/>
      <c r="AE402" s="53"/>
      <c r="AF402" s="54"/>
    </row>
    <row r="403" spans="1:32" x14ac:dyDescent="0.25">
      <c r="A403" s="46"/>
      <c r="B403" s="57" t="str">
        <f>IFERROR(VLOOKUP(SECRETARIA[[#This Row],[No. IP]],IP[],3,TRUE),"")</f>
        <v/>
      </c>
      <c r="C403" s="58" t="str">
        <f>IFERROR(VLOOKUP(SECRETARIA[[#This Row],[No. IP]],IP[],4,TRUE),"")</f>
        <v/>
      </c>
      <c r="D403" s="58" t="str">
        <f>IFERROR(VLOOKUP(SECRETARIA[[#This Row],[No. IP]],IP[],6,TRUE),"")</f>
        <v/>
      </c>
      <c r="E403" s="58" t="str">
        <f>IFERROR(VLOOKUP(SECRETARIA[[#This Row],[No. IP]],IP[],7,TRUE),"")</f>
        <v/>
      </c>
      <c r="F403" s="58" t="str">
        <f>IFERROR(VLOOKUP(SECRETARIA[[#This Row],[No. IP]],IP[],2,TRUE),"")</f>
        <v/>
      </c>
      <c r="G403" s="59" t="str">
        <f>IFERROR(VLOOKUP(SECRETARIA[[#This Row],[No. IP]],IP[],10,TRUE),"")</f>
        <v/>
      </c>
      <c r="H403" s="46"/>
      <c r="I403" s="47"/>
      <c r="J403" s="48"/>
      <c r="K403" s="49"/>
      <c r="L403" s="50"/>
      <c r="M403" s="50"/>
      <c r="N403" s="55">
        <f>+IFERROR(SECRETARIA[[#This Row],[Total Ejecutado]]/SECRETARIA[[#This Row],[Total]],0)</f>
        <v>0</v>
      </c>
      <c r="O403" s="56">
        <f>+SUM(SECRETARIA[[#This Row],[Recursos propios 2022]:[Cofinanciación Nación
 2022]])</f>
        <v>0</v>
      </c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1"/>
      <c r="AD403" s="53"/>
      <c r="AE403" s="53"/>
      <c r="AF403" s="54"/>
    </row>
    <row r="404" spans="1:32" x14ac:dyDescent="0.25">
      <c r="A404" s="46"/>
      <c r="B404" s="57" t="str">
        <f>IFERROR(VLOOKUP(SECRETARIA[[#This Row],[No. IP]],IP[],3,TRUE),"")</f>
        <v/>
      </c>
      <c r="C404" s="58" t="str">
        <f>IFERROR(VLOOKUP(SECRETARIA[[#This Row],[No. IP]],IP[],4,TRUE),"")</f>
        <v/>
      </c>
      <c r="D404" s="58" t="str">
        <f>IFERROR(VLOOKUP(SECRETARIA[[#This Row],[No. IP]],IP[],6,TRUE),"")</f>
        <v/>
      </c>
      <c r="E404" s="58" t="str">
        <f>IFERROR(VLOOKUP(SECRETARIA[[#This Row],[No. IP]],IP[],7,TRUE),"")</f>
        <v/>
      </c>
      <c r="F404" s="58" t="str">
        <f>IFERROR(VLOOKUP(SECRETARIA[[#This Row],[No. IP]],IP[],2,TRUE),"")</f>
        <v/>
      </c>
      <c r="G404" s="59" t="str">
        <f>IFERROR(VLOOKUP(SECRETARIA[[#This Row],[No. IP]],IP[],10,TRUE),"")</f>
        <v/>
      </c>
      <c r="H404" s="46"/>
      <c r="I404" s="47"/>
      <c r="J404" s="48"/>
      <c r="K404" s="49"/>
      <c r="L404" s="50"/>
      <c r="M404" s="50"/>
      <c r="N404" s="55">
        <f>+IFERROR(SECRETARIA[[#This Row],[Total Ejecutado]]/SECRETARIA[[#This Row],[Total]],0)</f>
        <v>0</v>
      </c>
      <c r="O404" s="56">
        <f>+SUM(SECRETARIA[[#This Row],[Recursos propios 2022]:[Cofinanciación Nación
 2022]])</f>
        <v>0</v>
      </c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1"/>
      <c r="AD404" s="53"/>
      <c r="AE404" s="53"/>
      <c r="AF404" s="54"/>
    </row>
    <row r="405" spans="1:32" x14ac:dyDescent="0.25">
      <c r="A405" s="46"/>
      <c r="B405" s="57" t="str">
        <f>IFERROR(VLOOKUP(SECRETARIA[[#This Row],[No. IP]],IP[],3,TRUE),"")</f>
        <v/>
      </c>
      <c r="C405" s="58" t="str">
        <f>IFERROR(VLOOKUP(SECRETARIA[[#This Row],[No. IP]],IP[],4,TRUE),"")</f>
        <v/>
      </c>
      <c r="D405" s="58" t="str">
        <f>IFERROR(VLOOKUP(SECRETARIA[[#This Row],[No. IP]],IP[],6,TRUE),"")</f>
        <v/>
      </c>
      <c r="E405" s="58" t="str">
        <f>IFERROR(VLOOKUP(SECRETARIA[[#This Row],[No. IP]],IP[],7,TRUE),"")</f>
        <v/>
      </c>
      <c r="F405" s="58" t="str">
        <f>IFERROR(VLOOKUP(SECRETARIA[[#This Row],[No. IP]],IP[],2,TRUE),"")</f>
        <v/>
      </c>
      <c r="G405" s="59" t="str">
        <f>IFERROR(VLOOKUP(SECRETARIA[[#This Row],[No. IP]],IP[],10,TRUE),"")</f>
        <v/>
      </c>
      <c r="H405" s="46"/>
      <c r="I405" s="47"/>
      <c r="J405" s="48"/>
      <c r="K405" s="49"/>
      <c r="L405" s="50"/>
      <c r="M405" s="50"/>
      <c r="N405" s="55">
        <f>+IFERROR(SECRETARIA[[#This Row],[Total Ejecutado]]/SECRETARIA[[#This Row],[Total]],0)</f>
        <v>0</v>
      </c>
      <c r="O405" s="56">
        <f>+SUM(SECRETARIA[[#This Row],[Recursos propios 2022]:[Cofinanciación Nación
 2022]])</f>
        <v>0</v>
      </c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1"/>
      <c r="AD405" s="53"/>
      <c r="AE405" s="53"/>
      <c r="AF405" s="54"/>
    </row>
    <row r="406" spans="1:32" x14ac:dyDescent="0.25">
      <c r="A406" s="46"/>
      <c r="B406" s="57" t="str">
        <f>IFERROR(VLOOKUP(SECRETARIA[[#This Row],[No. IP]],IP[],3,TRUE),"")</f>
        <v/>
      </c>
      <c r="C406" s="58" t="str">
        <f>IFERROR(VLOOKUP(SECRETARIA[[#This Row],[No. IP]],IP[],4,TRUE),"")</f>
        <v/>
      </c>
      <c r="D406" s="58" t="str">
        <f>IFERROR(VLOOKUP(SECRETARIA[[#This Row],[No. IP]],IP[],6,TRUE),"")</f>
        <v/>
      </c>
      <c r="E406" s="58" t="str">
        <f>IFERROR(VLOOKUP(SECRETARIA[[#This Row],[No. IP]],IP[],7,TRUE),"")</f>
        <v/>
      </c>
      <c r="F406" s="58" t="str">
        <f>IFERROR(VLOOKUP(SECRETARIA[[#This Row],[No. IP]],IP[],2,TRUE),"")</f>
        <v/>
      </c>
      <c r="G406" s="59" t="str">
        <f>IFERROR(VLOOKUP(SECRETARIA[[#This Row],[No. IP]],IP[],10,TRUE),"")</f>
        <v/>
      </c>
      <c r="H406" s="46"/>
      <c r="I406" s="47"/>
      <c r="J406" s="48"/>
      <c r="K406" s="49"/>
      <c r="L406" s="50"/>
      <c r="M406" s="50"/>
      <c r="N406" s="55">
        <f>+IFERROR(SECRETARIA[[#This Row],[Total Ejecutado]]/SECRETARIA[[#This Row],[Total]],0)</f>
        <v>0</v>
      </c>
      <c r="O406" s="56">
        <f>+SUM(SECRETARIA[[#This Row],[Recursos propios 2022]:[Cofinanciación Nación
 2022]])</f>
        <v>0</v>
      </c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1"/>
      <c r="AD406" s="53"/>
      <c r="AE406" s="53"/>
      <c r="AF406" s="54"/>
    </row>
    <row r="407" spans="1:32" x14ac:dyDescent="0.25">
      <c r="A407" s="46"/>
      <c r="B407" s="57" t="str">
        <f>IFERROR(VLOOKUP(SECRETARIA[[#This Row],[No. IP]],IP[],3,TRUE),"")</f>
        <v/>
      </c>
      <c r="C407" s="58" t="str">
        <f>IFERROR(VLOOKUP(SECRETARIA[[#This Row],[No. IP]],IP[],4,TRUE),"")</f>
        <v/>
      </c>
      <c r="D407" s="58" t="str">
        <f>IFERROR(VLOOKUP(SECRETARIA[[#This Row],[No. IP]],IP[],6,TRUE),"")</f>
        <v/>
      </c>
      <c r="E407" s="58" t="str">
        <f>IFERROR(VLOOKUP(SECRETARIA[[#This Row],[No. IP]],IP[],7,TRUE),"")</f>
        <v/>
      </c>
      <c r="F407" s="58" t="str">
        <f>IFERROR(VLOOKUP(SECRETARIA[[#This Row],[No. IP]],IP[],2,TRUE),"")</f>
        <v/>
      </c>
      <c r="G407" s="59" t="str">
        <f>IFERROR(VLOOKUP(SECRETARIA[[#This Row],[No. IP]],IP[],10,TRUE),"")</f>
        <v/>
      </c>
      <c r="H407" s="46"/>
      <c r="I407" s="47"/>
      <c r="J407" s="48"/>
      <c r="K407" s="49"/>
      <c r="L407" s="50"/>
      <c r="M407" s="50"/>
      <c r="N407" s="55">
        <f>+IFERROR(SECRETARIA[[#This Row],[Total Ejecutado]]/SECRETARIA[[#This Row],[Total]],0)</f>
        <v>0</v>
      </c>
      <c r="O407" s="56">
        <f>+SUM(SECRETARIA[[#This Row],[Recursos propios 2022]:[Cofinanciación Nación
 2022]])</f>
        <v>0</v>
      </c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1"/>
      <c r="AD407" s="53"/>
      <c r="AE407" s="53"/>
      <c r="AF407" s="54"/>
    </row>
    <row r="408" spans="1:32" x14ac:dyDescent="0.25">
      <c r="A408" s="46"/>
      <c r="B408" s="57" t="str">
        <f>IFERROR(VLOOKUP(SECRETARIA[[#This Row],[No. IP]],IP[],3,TRUE),"")</f>
        <v/>
      </c>
      <c r="C408" s="58" t="str">
        <f>IFERROR(VLOOKUP(SECRETARIA[[#This Row],[No. IP]],IP[],4,TRUE),"")</f>
        <v/>
      </c>
      <c r="D408" s="58" t="str">
        <f>IFERROR(VLOOKUP(SECRETARIA[[#This Row],[No. IP]],IP[],6,TRUE),"")</f>
        <v/>
      </c>
      <c r="E408" s="58" t="str">
        <f>IFERROR(VLOOKUP(SECRETARIA[[#This Row],[No. IP]],IP[],7,TRUE),"")</f>
        <v/>
      </c>
      <c r="F408" s="58" t="str">
        <f>IFERROR(VLOOKUP(SECRETARIA[[#This Row],[No. IP]],IP[],2,TRUE),"")</f>
        <v/>
      </c>
      <c r="G408" s="59" t="str">
        <f>IFERROR(VLOOKUP(SECRETARIA[[#This Row],[No. IP]],IP[],10,TRUE),"")</f>
        <v/>
      </c>
      <c r="H408" s="46"/>
      <c r="I408" s="47"/>
      <c r="J408" s="48"/>
      <c r="K408" s="49"/>
      <c r="L408" s="50"/>
      <c r="M408" s="50"/>
      <c r="N408" s="55">
        <f>+IFERROR(SECRETARIA[[#This Row],[Total Ejecutado]]/SECRETARIA[[#This Row],[Total]],0)</f>
        <v>0</v>
      </c>
      <c r="O408" s="56">
        <f>+SUM(SECRETARIA[[#This Row],[Recursos propios 2022]:[Cofinanciación Nación
 2022]])</f>
        <v>0</v>
      </c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1"/>
      <c r="AD408" s="53"/>
      <c r="AE408" s="53"/>
      <c r="AF408" s="54"/>
    </row>
    <row r="409" spans="1:32" x14ac:dyDescent="0.25">
      <c r="A409" s="46"/>
      <c r="B409" s="57" t="str">
        <f>IFERROR(VLOOKUP(SECRETARIA[[#This Row],[No. IP]],IP[],3,TRUE),"")</f>
        <v/>
      </c>
      <c r="C409" s="58" t="str">
        <f>IFERROR(VLOOKUP(SECRETARIA[[#This Row],[No. IP]],IP[],4,TRUE),"")</f>
        <v/>
      </c>
      <c r="D409" s="58" t="str">
        <f>IFERROR(VLOOKUP(SECRETARIA[[#This Row],[No. IP]],IP[],6,TRUE),"")</f>
        <v/>
      </c>
      <c r="E409" s="58" t="str">
        <f>IFERROR(VLOOKUP(SECRETARIA[[#This Row],[No. IP]],IP[],7,TRUE),"")</f>
        <v/>
      </c>
      <c r="F409" s="58" t="str">
        <f>IFERROR(VLOOKUP(SECRETARIA[[#This Row],[No. IP]],IP[],2,TRUE),"")</f>
        <v/>
      </c>
      <c r="G409" s="59" t="str">
        <f>IFERROR(VLOOKUP(SECRETARIA[[#This Row],[No. IP]],IP[],10,TRUE),"")</f>
        <v/>
      </c>
      <c r="H409" s="46"/>
      <c r="I409" s="47"/>
      <c r="J409" s="48"/>
      <c r="K409" s="49"/>
      <c r="L409" s="50"/>
      <c r="M409" s="50"/>
      <c r="N409" s="55">
        <f>+IFERROR(SECRETARIA[[#This Row],[Total Ejecutado]]/SECRETARIA[[#This Row],[Total]],0)</f>
        <v>0</v>
      </c>
      <c r="O409" s="56">
        <f>+SUM(SECRETARIA[[#This Row],[Recursos propios 2022]:[Cofinanciación Nación
 2022]])</f>
        <v>0</v>
      </c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1"/>
      <c r="AD409" s="53"/>
      <c r="AE409" s="53"/>
      <c r="AF409" s="54"/>
    </row>
    <row r="410" spans="1:32" x14ac:dyDescent="0.25">
      <c r="A410" s="46"/>
      <c r="B410" s="57" t="str">
        <f>IFERROR(VLOOKUP(SECRETARIA[[#This Row],[No. IP]],IP[],3,TRUE),"")</f>
        <v/>
      </c>
      <c r="C410" s="58" t="str">
        <f>IFERROR(VLOOKUP(SECRETARIA[[#This Row],[No. IP]],IP[],4,TRUE),"")</f>
        <v/>
      </c>
      <c r="D410" s="58" t="str">
        <f>IFERROR(VLOOKUP(SECRETARIA[[#This Row],[No. IP]],IP[],6,TRUE),"")</f>
        <v/>
      </c>
      <c r="E410" s="58" t="str">
        <f>IFERROR(VLOOKUP(SECRETARIA[[#This Row],[No. IP]],IP[],7,TRUE),"")</f>
        <v/>
      </c>
      <c r="F410" s="58" t="str">
        <f>IFERROR(VLOOKUP(SECRETARIA[[#This Row],[No. IP]],IP[],2,TRUE),"")</f>
        <v/>
      </c>
      <c r="G410" s="59" t="str">
        <f>IFERROR(VLOOKUP(SECRETARIA[[#This Row],[No. IP]],IP[],10,TRUE),"")</f>
        <v/>
      </c>
      <c r="H410" s="46"/>
      <c r="I410" s="47"/>
      <c r="J410" s="48"/>
      <c r="K410" s="49"/>
      <c r="L410" s="50"/>
      <c r="M410" s="50"/>
      <c r="N410" s="55">
        <f>+IFERROR(SECRETARIA[[#This Row],[Total Ejecutado]]/SECRETARIA[[#This Row],[Total]],0)</f>
        <v>0</v>
      </c>
      <c r="O410" s="56">
        <f>+SUM(SECRETARIA[[#This Row],[Recursos propios 2022]:[Cofinanciación Nación
 2022]])</f>
        <v>0</v>
      </c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1"/>
      <c r="AD410" s="53"/>
      <c r="AE410" s="53"/>
      <c r="AF410" s="54"/>
    </row>
    <row r="411" spans="1:32" x14ac:dyDescent="0.25">
      <c r="A411" s="46"/>
      <c r="B411" s="57" t="str">
        <f>IFERROR(VLOOKUP(SECRETARIA[[#This Row],[No. IP]],IP[],3,TRUE),"")</f>
        <v/>
      </c>
      <c r="C411" s="58" t="str">
        <f>IFERROR(VLOOKUP(SECRETARIA[[#This Row],[No. IP]],IP[],4,TRUE),"")</f>
        <v/>
      </c>
      <c r="D411" s="58" t="str">
        <f>IFERROR(VLOOKUP(SECRETARIA[[#This Row],[No. IP]],IP[],6,TRUE),"")</f>
        <v/>
      </c>
      <c r="E411" s="58" t="str">
        <f>IFERROR(VLOOKUP(SECRETARIA[[#This Row],[No. IP]],IP[],7,TRUE),"")</f>
        <v/>
      </c>
      <c r="F411" s="58" t="str">
        <f>IFERROR(VLOOKUP(SECRETARIA[[#This Row],[No. IP]],IP[],2,TRUE),"")</f>
        <v/>
      </c>
      <c r="G411" s="59" t="str">
        <f>IFERROR(VLOOKUP(SECRETARIA[[#This Row],[No. IP]],IP[],10,TRUE),"")</f>
        <v/>
      </c>
      <c r="H411" s="46"/>
      <c r="I411" s="47"/>
      <c r="J411" s="48"/>
      <c r="K411" s="49"/>
      <c r="L411" s="50"/>
      <c r="M411" s="50"/>
      <c r="N411" s="55">
        <f>+IFERROR(SECRETARIA[[#This Row],[Total Ejecutado]]/SECRETARIA[[#This Row],[Total]],0)</f>
        <v>0</v>
      </c>
      <c r="O411" s="56">
        <f>+SUM(SECRETARIA[[#This Row],[Recursos propios 2022]:[Cofinanciación Nación
 2022]])</f>
        <v>0</v>
      </c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1"/>
      <c r="AD411" s="53"/>
      <c r="AE411" s="53"/>
      <c r="AF411" s="54"/>
    </row>
    <row r="412" spans="1:32" x14ac:dyDescent="0.25">
      <c r="A412" s="46"/>
      <c r="B412" s="57" t="str">
        <f>IFERROR(VLOOKUP(SECRETARIA[[#This Row],[No. IP]],IP[],3,TRUE),"")</f>
        <v/>
      </c>
      <c r="C412" s="58" t="str">
        <f>IFERROR(VLOOKUP(SECRETARIA[[#This Row],[No. IP]],IP[],4,TRUE),"")</f>
        <v/>
      </c>
      <c r="D412" s="58" t="str">
        <f>IFERROR(VLOOKUP(SECRETARIA[[#This Row],[No. IP]],IP[],6,TRUE),"")</f>
        <v/>
      </c>
      <c r="E412" s="58" t="str">
        <f>IFERROR(VLOOKUP(SECRETARIA[[#This Row],[No. IP]],IP[],7,TRUE),"")</f>
        <v/>
      </c>
      <c r="F412" s="58" t="str">
        <f>IFERROR(VLOOKUP(SECRETARIA[[#This Row],[No. IP]],IP[],2,TRUE),"")</f>
        <v/>
      </c>
      <c r="G412" s="59" t="str">
        <f>IFERROR(VLOOKUP(SECRETARIA[[#This Row],[No. IP]],IP[],10,TRUE),"")</f>
        <v/>
      </c>
      <c r="H412" s="46"/>
      <c r="I412" s="47"/>
      <c r="J412" s="48"/>
      <c r="K412" s="49"/>
      <c r="L412" s="50"/>
      <c r="M412" s="50"/>
      <c r="N412" s="55">
        <f>+IFERROR(SECRETARIA[[#This Row],[Total Ejecutado]]/SECRETARIA[[#This Row],[Total]],0)</f>
        <v>0</v>
      </c>
      <c r="O412" s="56">
        <f>+SUM(SECRETARIA[[#This Row],[Recursos propios 2022]:[Cofinanciación Nación
 2022]])</f>
        <v>0</v>
      </c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1"/>
      <c r="AD412" s="53"/>
      <c r="AE412" s="53"/>
      <c r="AF412" s="54"/>
    </row>
    <row r="413" spans="1:32" x14ac:dyDescent="0.25">
      <c r="A413" s="46"/>
      <c r="B413" s="57" t="str">
        <f>IFERROR(VLOOKUP(SECRETARIA[[#This Row],[No. IP]],IP[],3,TRUE),"")</f>
        <v/>
      </c>
      <c r="C413" s="58" t="str">
        <f>IFERROR(VLOOKUP(SECRETARIA[[#This Row],[No. IP]],IP[],4,TRUE),"")</f>
        <v/>
      </c>
      <c r="D413" s="58" t="str">
        <f>IFERROR(VLOOKUP(SECRETARIA[[#This Row],[No. IP]],IP[],6,TRUE),"")</f>
        <v/>
      </c>
      <c r="E413" s="58" t="str">
        <f>IFERROR(VLOOKUP(SECRETARIA[[#This Row],[No. IP]],IP[],7,TRUE),"")</f>
        <v/>
      </c>
      <c r="F413" s="58" t="str">
        <f>IFERROR(VLOOKUP(SECRETARIA[[#This Row],[No. IP]],IP[],2,TRUE),"")</f>
        <v/>
      </c>
      <c r="G413" s="59" t="str">
        <f>IFERROR(VLOOKUP(SECRETARIA[[#This Row],[No. IP]],IP[],10,TRUE),"")</f>
        <v/>
      </c>
      <c r="H413" s="46"/>
      <c r="I413" s="47"/>
      <c r="J413" s="48"/>
      <c r="K413" s="49"/>
      <c r="L413" s="50"/>
      <c r="M413" s="50"/>
      <c r="N413" s="55">
        <f>+IFERROR(SECRETARIA[[#This Row],[Total Ejecutado]]/SECRETARIA[[#This Row],[Total]],0)</f>
        <v>0</v>
      </c>
      <c r="O413" s="56">
        <f>+SUM(SECRETARIA[[#This Row],[Recursos propios 2022]:[Cofinanciación Nación
 2022]])</f>
        <v>0</v>
      </c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1"/>
      <c r="AD413" s="53"/>
      <c r="AE413" s="53"/>
      <c r="AF413" s="54"/>
    </row>
    <row r="414" spans="1:32" x14ac:dyDescent="0.25">
      <c r="A414" s="46"/>
      <c r="B414" s="57" t="str">
        <f>IFERROR(VLOOKUP(SECRETARIA[[#This Row],[No. IP]],IP[],3,TRUE),"")</f>
        <v/>
      </c>
      <c r="C414" s="58" t="str">
        <f>IFERROR(VLOOKUP(SECRETARIA[[#This Row],[No. IP]],IP[],4,TRUE),"")</f>
        <v/>
      </c>
      <c r="D414" s="58" t="str">
        <f>IFERROR(VLOOKUP(SECRETARIA[[#This Row],[No. IP]],IP[],6,TRUE),"")</f>
        <v/>
      </c>
      <c r="E414" s="58" t="str">
        <f>IFERROR(VLOOKUP(SECRETARIA[[#This Row],[No. IP]],IP[],7,TRUE),"")</f>
        <v/>
      </c>
      <c r="F414" s="58" t="str">
        <f>IFERROR(VLOOKUP(SECRETARIA[[#This Row],[No. IP]],IP[],2,TRUE),"")</f>
        <v/>
      </c>
      <c r="G414" s="59" t="str">
        <f>IFERROR(VLOOKUP(SECRETARIA[[#This Row],[No. IP]],IP[],10,TRUE),"")</f>
        <v/>
      </c>
      <c r="H414" s="46"/>
      <c r="I414" s="47"/>
      <c r="J414" s="48"/>
      <c r="K414" s="49"/>
      <c r="L414" s="50"/>
      <c r="M414" s="50"/>
      <c r="N414" s="55">
        <f>+IFERROR(SECRETARIA[[#This Row],[Total Ejecutado]]/SECRETARIA[[#This Row],[Total]],0)</f>
        <v>0</v>
      </c>
      <c r="O414" s="56">
        <f>+SUM(SECRETARIA[[#This Row],[Recursos propios 2022]:[Cofinanciación Nación
 2022]])</f>
        <v>0</v>
      </c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1"/>
      <c r="AD414" s="53"/>
      <c r="AE414" s="53"/>
      <c r="AF414" s="54"/>
    </row>
    <row r="415" spans="1:32" x14ac:dyDescent="0.25">
      <c r="A415" s="46"/>
      <c r="B415" s="57" t="str">
        <f>IFERROR(VLOOKUP(SECRETARIA[[#This Row],[No. IP]],IP[],3,TRUE),"")</f>
        <v/>
      </c>
      <c r="C415" s="58" t="str">
        <f>IFERROR(VLOOKUP(SECRETARIA[[#This Row],[No. IP]],IP[],4,TRUE),"")</f>
        <v/>
      </c>
      <c r="D415" s="58" t="str">
        <f>IFERROR(VLOOKUP(SECRETARIA[[#This Row],[No. IP]],IP[],6,TRUE),"")</f>
        <v/>
      </c>
      <c r="E415" s="58" t="str">
        <f>IFERROR(VLOOKUP(SECRETARIA[[#This Row],[No. IP]],IP[],7,TRUE),"")</f>
        <v/>
      </c>
      <c r="F415" s="58" t="str">
        <f>IFERROR(VLOOKUP(SECRETARIA[[#This Row],[No. IP]],IP[],2,TRUE),"")</f>
        <v/>
      </c>
      <c r="G415" s="59" t="str">
        <f>IFERROR(VLOOKUP(SECRETARIA[[#This Row],[No. IP]],IP[],10,TRUE),"")</f>
        <v/>
      </c>
      <c r="H415" s="46"/>
      <c r="I415" s="47"/>
      <c r="J415" s="48"/>
      <c r="K415" s="49"/>
      <c r="L415" s="50"/>
      <c r="M415" s="50"/>
      <c r="N415" s="55">
        <f>+IFERROR(SECRETARIA[[#This Row],[Total Ejecutado]]/SECRETARIA[[#This Row],[Total]],0)</f>
        <v>0</v>
      </c>
      <c r="O415" s="56">
        <f>+SUM(SECRETARIA[[#This Row],[Recursos propios 2022]:[Cofinanciación Nación
 2022]])</f>
        <v>0</v>
      </c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1"/>
      <c r="AD415" s="53"/>
      <c r="AE415" s="53"/>
      <c r="AF415" s="54"/>
    </row>
    <row r="416" spans="1:32" x14ac:dyDescent="0.25">
      <c r="A416" s="46"/>
      <c r="B416" s="57" t="str">
        <f>IFERROR(VLOOKUP(SECRETARIA[[#This Row],[No. IP]],IP[],3,TRUE),"")</f>
        <v/>
      </c>
      <c r="C416" s="58" t="str">
        <f>IFERROR(VLOOKUP(SECRETARIA[[#This Row],[No. IP]],IP[],4,TRUE),"")</f>
        <v/>
      </c>
      <c r="D416" s="58" t="str">
        <f>IFERROR(VLOOKUP(SECRETARIA[[#This Row],[No. IP]],IP[],6,TRUE),"")</f>
        <v/>
      </c>
      <c r="E416" s="58" t="str">
        <f>IFERROR(VLOOKUP(SECRETARIA[[#This Row],[No. IP]],IP[],7,TRUE),"")</f>
        <v/>
      </c>
      <c r="F416" s="58" t="str">
        <f>IFERROR(VLOOKUP(SECRETARIA[[#This Row],[No. IP]],IP[],2,TRUE),"")</f>
        <v/>
      </c>
      <c r="G416" s="59" t="str">
        <f>IFERROR(VLOOKUP(SECRETARIA[[#This Row],[No. IP]],IP[],10,TRUE),"")</f>
        <v/>
      </c>
      <c r="H416" s="46"/>
      <c r="I416" s="47"/>
      <c r="J416" s="48"/>
      <c r="K416" s="49"/>
      <c r="L416" s="50"/>
      <c r="M416" s="50"/>
      <c r="N416" s="55">
        <f>+IFERROR(SECRETARIA[[#This Row],[Total Ejecutado]]/SECRETARIA[[#This Row],[Total]],0)</f>
        <v>0</v>
      </c>
      <c r="O416" s="56">
        <f>+SUM(SECRETARIA[[#This Row],[Recursos propios 2022]:[Cofinanciación Nación
 2022]])</f>
        <v>0</v>
      </c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1"/>
      <c r="AD416" s="53"/>
      <c r="AE416" s="53"/>
      <c r="AF416" s="54"/>
    </row>
    <row r="417" spans="1:32" x14ac:dyDescent="0.25">
      <c r="A417" s="46"/>
      <c r="B417" s="57" t="str">
        <f>IFERROR(VLOOKUP(SECRETARIA[[#This Row],[No. IP]],IP[],3,TRUE),"")</f>
        <v/>
      </c>
      <c r="C417" s="58" t="str">
        <f>IFERROR(VLOOKUP(SECRETARIA[[#This Row],[No. IP]],IP[],4,TRUE),"")</f>
        <v/>
      </c>
      <c r="D417" s="58" t="str">
        <f>IFERROR(VLOOKUP(SECRETARIA[[#This Row],[No. IP]],IP[],6,TRUE),"")</f>
        <v/>
      </c>
      <c r="E417" s="58" t="str">
        <f>IFERROR(VLOOKUP(SECRETARIA[[#This Row],[No. IP]],IP[],7,TRUE),"")</f>
        <v/>
      </c>
      <c r="F417" s="58" t="str">
        <f>IFERROR(VLOOKUP(SECRETARIA[[#This Row],[No. IP]],IP[],2,TRUE),"")</f>
        <v/>
      </c>
      <c r="G417" s="59" t="str">
        <f>IFERROR(VLOOKUP(SECRETARIA[[#This Row],[No. IP]],IP[],10,TRUE),"")</f>
        <v/>
      </c>
      <c r="H417" s="46"/>
      <c r="I417" s="47"/>
      <c r="J417" s="48"/>
      <c r="K417" s="49"/>
      <c r="L417" s="50"/>
      <c r="M417" s="50"/>
      <c r="N417" s="55">
        <f>+IFERROR(SECRETARIA[[#This Row],[Total Ejecutado]]/SECRETARIA[[#This Row],[Total]],0)</f>
        <v>0</v>
      </c>
      <c r="O417" s="56">
        <f>+SUM(SECRETARIA[[#This Row],[Recursos propios 2022]:[Cofinanciación Nación
 2022]])</f>
        <v>0</v>
      </c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1"/>
      <c r="AD417" s="53"/>
      <c r="AE417" s="53"/>
      <c r="AF417" s="54"/>
    </row>
    <row r="418" spans="1:32" x14ac:dyDescent="0.25">
      <c r="A418" s="46"/>
      <c r="B418" s="57" t="str">
        <f>IFERROR(VLOOKUP(SECRETARIA[[#This Row],[No. IP]],IP[],3,TRUE),"")</f>
        <v/>
      </c>
      <c r="C418" s="58" t="str">
        <f>IFERROR(VLOOKUP(SECRETARIA[[#This Row],[No. IP]],IP[],4,TRUE),"")</f>
        <v/>
      </c>
      <c r="D418" s="58" t="str">
        <f>IFERROR(VLOOKUP(SECRETARIA[[#This Row],[No. IP]],IP[],6,TRUE),"")</f>
        <v/>
      </c>
      <c r="E418" s="58" t="str">
        <f>IFERROR(VLOOKUP(SECRETARIA[[#This Row],[No. IP]],IP[],7,TRUE),"")</f>
        <v/>
      </c>
      <c r="F418" s="58" t="str">
        <f>IFERROR(VLOOKUP(SECRETARIA[[#This Row],[No. IP]],IP[],2,TRUE),"")</f>
        <v/>
      </c>
      <c r="G418" s="59" t="str">
        <f>IFERROR(VLOOKUP(SECRETARIA[[#This Row],[No. IP]],IP[],10,TRUE),"")</f>
        <v/>
      </c>
      <c r="H418" s="46"/>
      <c r="I418" s="47"/>
      <c r="J418" s="48"/>
      <c r="K418" s="49"/>
      <c r="L418" s="50"/>
      <c r="M418" s="50"/>
      <c r="N418" s="55">
        <f>+IFERROR(SECRETARIA[[#This Row],[Total Ejecutado]]/SECRETARIA[[#This Row],[Total]],0)</f>
        <v>0</v>
      </c>
      <c r="O418" s="56">
        <f>+SUM(SECRETARIA[[#This Row],[Recursos propios 2022]:[Cofinanciación Nación
 2022]])</f>
        <v>0</v>
      </c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1"/>
      <c r="AD418" s="53"/>
      <c r="AE418" s="53"/>
      <c r="AF418" s="54"/>
    </row>
    <row r="419" spans="1:32" x14ac:dyDescent="0.25">
      <c r="A419" s="46"/>
      <c r="B419" s="57" t="str">
        <f>IFERROR(VLOOKUP(SECRETARIA[[#This Row],[No. IP]],IP[],3,TRUE),"")</f>
        <v/>
      </c>
      <c r="C419" s="58" t="str">
        <f>IFERROR(VLOOKUP(SECRETARIA[[#This Row],[No. IP]],IP[],4,TRUE),"")</f>
        <v/>
      </c>
      <c r="D419" s="58" t="str">
        <f>IFERROR(VLOOKUP(SECRETARIA[[#This Row],[No. IP]],IP[],6,TRUE),"")</f>
        <v/>
      </c>
      <c r="E419" s="58" t="str">
        <f>IFERROR(VLOOKUP(SECRETARIA[[#This Row],[No. IP]],IP[],7,TRUE),"")</f>
        <v/>
      </c>
      <c r="F419" s="58" t="str">
        <f>IFERROR(VLOOKUP(SECRETARIA[[#This Row],[No. IP]],IP[],2,TRUE),"")</f>
        <v/>
      </c>
      <c r="G419" s="59" t="str">
        <f>IFERROR(VLOOKUP(SECRETARIA[[#This Row],[No. IP]],IP[],10,TRUE),"")</f>
        <v/>
      </c>
      <c r="H419" s="46"/>
      <c r="I419" s="47"/>
      <c r="J419" s="48"/>
      <c r="K419" s="49"/>
      <c r="L419" s="50"/>
      <c r="M419" s="50"/>
      <c r="N419" s="55">
        <f>+IFERROR(SECRETARIA[[#This Row],[Total Ejecutado]]/SECRETARIA[[#This Row],[Total]],0)</f>
        <v>0</v>
      </c>
      <c r="O419" s="56">
        <f>+SUM(SECRETARIA[[#This Row],[Recursos propios 2022]:[Cofinanciación Nación
 2022]])</f>
        <v>0</v>
      </c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1"/>
      <c r="AD419" s="53"/>
      <c r="AE419" s="53"/>
      <c r="AF419" s="54"/>
    </row>
    <row r="420" spans="1:32" x14ac:dyDescent="0.25">
      <c r="A420" s="46"/>
      <c r="B420" s="57" t="str">
        <f>IFERROR(VLOOKUP(SECRETARIA[[#This Row],[No. IP]],IP[],3,TRUE),"")</f>
        <v/>
      </c>
      <c r="C420" s="58" t="str">
        <f>IFERROR(VLOOKUP(SECRETARIA[[#This Row],[No. IP]],IP[],4,TRUE),"")</f>
        <v/>
      </c>
      <c r="D420" s="58" t="str">
        <f>IFERROR(VLOOKUP(SECRETARIA[[#This Row],[No. IP]],IP[],6,TRUE),"")</f>
        <v/>
      </c>
      <c r="E420" s="58" t="str">
        <f>IFERROR(VLOOKUP(SECRETARIA[[#This Row],[No. IP]],IP[],7,TRUE),"")</f>
        <v/>
      </c>
      <c r="F420" s="58" t="str">
        <f>IFERROR(VLOOKUP(SECRETARIA[[#This Row],[No. IP]],IP[],2,TRUE),"")</f>
        <v/>
      </c>
      <c r="G420" s="59" t="str">
        <f>IFERROR(VLOOKUP(SECRETARIA[[#This Row],[No. IP]],IP[],10,TRUE),"")</f>
        <v/>
      </c>
      <c r="H420" s="46"/>
      <c r="I420" s="47"/>
      <c r="J420" s="48"/>
      <c r="K420" s="49"/>
      <c r="L420" s="50"/>
      <c r="M420" s="50"/>
      <c r="N420" s="55">
        <f>+IFERROR(SECRETARIA[[#This Row],[Total Ejecutado]]/SECRETARIA[[#This Row],[Total]],0)</f>
        <v>0</v>
      </c>
      <c r="O420" s="56">
        <f>+SUM(SECRETARIA[[#This Row],[Recursos propios 2022]:[Cofinanciación Nación
 2022]])</f>
        <v>0</v>
      </c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1"/>
      <c r="AD420" s="53"/>
      <c r="AE420" s="53"/>
      <c r="AF420" s="54"/>
    </row>
    <row r="421" spans="1:32" x14ac:dyDescent="0.25">
      <c r="A421" s="46"/>
      <c r="B421" s="57" t="str">
        <f>IFERROR(VLOOKUP(SECRETARIA[[#This Row],[No. IP]],IP[],3,TRUE),"")</f>
        <v/>
      </c>
      <c r="C421" s="58" t="str">
        <f>IFERROR(VLOOKUP(SECRETARIA[[#This Row],[No. IP]],IP[],4,TRUE),"")</f>
        <v/>
      </c>
      <c r="D421" s="58" t="str">
        <f>IFERROR(VLOOKUP(SECRETARIA[[#This Row],[No. IP]],IP[],6,TRUE),"")</f>
        <v/>
      </c>
      <c r="E421" s="58" t="str">
        <f>IFERROR(VLOOKUP(SECRETARIA[[#This Row],[No. IP]],IP[],7,TRUE),"")</f>
        <v/>
      </c>
      <c r="F421" s="58" t="str">
        <f>IFERROR(VLOOKUP(SECRETARIA[[#This Row],[No. IP]],IP[],2,TRUE),"")</f>
        <v/>
      </c>
      <c r="G421" s="59" t="str">
        <f>IFERROR(VLOOKUP(SECRETARIA[[#This Row],[No. IP]],IP[],10,TRUE),"")</f>
        <v/>
      </c>
      <c r="H421" s="46"/>
      <c r="I421" s="47"/>
      <c r="J421" s="48"/>
      <c r="K421" s="49"/>
      <c r="L421" s="50"/>
      <c r="M421" s="50"/>
      <c r="N421" s="55">
        <f>+IFERROR(SECRETARIA[[#This Row],[Total Ejecutado]]/SECRETARIA[[#This Row],[Total]],0)</f>
        <v>0</v>
      </c>
      <c r="O421" s="56">
        <f>+SUM(SECRETARIA[[#This Row],[Recursos propios 2022]:[Cofinanciación Nación
 2022]])</f>
        <v>0</v>
      </c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1"/>
      <c r="AD421" s="53"/>
      <c r="AE421" s="53"/>
      <c r="AF421" s="54"/>
    </row>
    <row r="422" spans="1:32" x14ac:dyDescent="0.25">
      <c r="A422" s="46"/>
      <c r="B422" s="57" t="str">
        <f>IFERROR(VLOOKUP(SECRETARIA[[#This Row],[No. IP]],IP[],3,TRUE),"")</f>
        <v/>
      </c>
      <c r="C422" s="58" t="str">
        <f>IFERROR(VLOOKUP(SECRETARIA[[#This Row],[No. IP]],IP[],4,TRUE),"")</f>
        <v/>
      </c>
      <c r="D422" s="58" t="str">
        <f>IFERROR(VLOOKUP(SECRETARIA[[#This Row],[No. IP]],IP[],6,TRUE),"")</f>
        <v/>
      </c>
      <c r="E422" s="58" t="str">
        <f>IFERROR(VLOOKUP(SECRETARIA[[#This Row],[No. IP]],IP[],7,TRUE),"")</f>
        <v/>
      </c>
      <c r="F422" s="58" t="str">
        <f>IFERROR(VLOOKUP(SECRETARIA[[#This Row],[No. IP]],IP[],2,TRUE),"")</f>
        <v/>
      </c>
      <c r="G422" s="59" t="str">
        <f>IFERROR(VLOOKUP(SECRETARIA[[#This Row],[No. IP]],IP[],10,TRUE),"")</f>
        <v/>
      </c>
      <c r="H422" s="46"/>
      <c r="I422" s="47"/>
      <c r="J422" s="48"/>
      <c r="K422" s="49"/>
      <c r="L422" s="50"/>
      <c r="M422" s="50"/>
      <c r="N422" s="55">
        <f>+IFERROR(SECRETARIA[[#This Row],[Total Ejecutado]]/SECRETARIA[[#This Row],[Total]],0)</f>
        <v>0</v>
      </c>
      <c r="O422" s="56">
        <f>+SUM(SECRETARIA[[#This Row],[Recursos propios 2022]:[Cofinanciación Nación
 2022]])</f>
        <v>0</v>
      </c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1"/>
      <c r="AD422" s="53"/>
      <c r="AE422" s="53"/>
      <c r="AF422" s="54"/>
    </row>
    <row r="423" spans="1:32" x14ac:dyDescent="0.25">
      <c r="A423" s="46"/>
      <c r="B423" s="57" t="str">
        <f>IFERROR(VLOOKUP(SECRETARIA[[#This Row],[No. IP]],IP[],3,TRUE),"")</f>
        <v/>
      </c>
      <c r="C423" s="58" t="str">
        <f>IFERROR(VLOOKUP(SECRETARIA[[#This Row],[No. IP]],IP[],4,TRUE),"")</f>
        <v/>
      </c>
      <c r="D423" s="58" t="str">
        <f>IFERROR(VLOOKUP(SECRETARIA[[#This Row],[No. IP]],IP[],6,TRUE),"")</f>
        <v/>
      </c>
      <c r="E423" s="58" t="str">
        <f>IFERROR(VLOOKUP(SECRETARIA[[#This Row],[No. IP]],IP[],7,TRUE),"")</f>
        <v/>
      </c>
      <c r="F423" s="58" t="str">
        <f>IFERROR(VLOOKUP(SECRETARIA[[#This Row],[No. IP]],IP[],2,TRUE),"")</f>
        <v/>
      </c>
      <c r="G423" s="59" t="str">
        <f>IFERROR(VLOOKUP(SECRETARIA[[#This Row],[No. IP]],IP[],10,TRUE),"")</f>
        <v/>
      </c>
      <c r="H423" s="46"/>
      <c r="I423" s="47"/>
      <c r="J423" s="48"/>
      <c r="K423" s="49"/>
      <c r="L423" s="50"/>
      <c r="M423" s="50"/>
      <c r="N423" s="55">
        <f>+IFERROR(SECRETARIA[[#This Row],[Total Ejecutado]]/SECRETARIA[[#This Row],[Total]],0)</f>
        <v>0</v>
      </c>
      <c r="O423" s="56">
        <f>+SUM(SECRETARIA[[#This Row],[Recursos propios 2022]:[Cofinanciación Nación
 2022]])</f>
        <v>0</v>
      </c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1"/>
      <c r="AD423" s="53"/>
      <c r="AE423" s="53"/>
      <c r="AF423" s="54"/>
    </row>
    <row r="424" spans="1:32" x14ac:dyDescent="0.25">
      <c r="A424" s="46"/>
      <c r="B424" s="57" t="str">
        <f>IFERROR(VLOOKUP(SECRETARIA[[#This Row],[No. IP]],IP[],3,TRUE),"")</f>
        <v/>
      </c>
      <c r="C424" s="58" t="str">
        <f>IFERROR(VLOOKUP(SECRETARIA[[#This Row],[No. IP]],IP[],4,TRUE),"")</f>
        <v/>
      </c>
      <c r="D424" s="58" t="str">
        <f>IFERROR(VLOOKUP(SECRETARIA[[#This Row],[No. IP]],IP[],6,TRUE),"")</f>
        <v/>
      </c>
      <c r="E424" s="58" t="str">
        <f>IFERROR(VLOOKUP(SECRETARIA[[#This Row],[No. IP]],IP[],7,TRUE),"")</f>
        <v/>
      </c>
      <c r="F424" s="58" t="str">
        <f>IFERROR(VLOOKUP(SECRETARIA[[#This Row],[No. IP]],IP[],2,TRUE),"")</f>
        <v/>
      </c>
      <c r="G424" s="59" t="str">
        <f>IFERROR(VLOOKUP(SECRETARIA[[#This Row],[No. IP]],IP[],10,TRUE),"")</f>
        <v/>
      </c>
      <c r="H424" s="46"/>
      <c r="I424" s="47"/>
      <c r="J424" s="48"/>
      <c r="K424" s="49"/>
      <c r="L424" s="50"/>
      <c r="M424" s="50"/>
      <c r="N424" s="55">
        <f>+IFERROR(SECRETARIA[[#This Row],[Total Ejecutado]]/SECRETARIA[[#This Row],[Total]],0)</f>
        <v>0</v>
      </c>
      <c r="O424" s="56">
        <f>+SUM(SECRETARIA[[#This Row],[Recursos propios 2022]:[Cofinanciación Nación
 2022]])</f>
        <v>0</v>
      </c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1"/>
      <c r="AD424" s="53"/>
      <c r="AE424" s="53"/>
      <c r="AF424" s="54"/>
    </row>
    <row r="425" spans="1:32" x14ac:dyDescent="0.25">
      <c r="A425" s="46"/>
      <c r="B425" s="57" t="str">
        <f>IFERROR(VLOOKUP(SECRETARIA[[#This Row],[No. IP]],IP[],3,TRUE),"")</f>
        <v/>
      </c>
      <c r="C425" s="58" t="str">
        <f>IFERROR(VLOOKUP(SECRETARIA[[#This Row],[No. IP]],IP[],4,TRUE),"")</f>
        <v/>
      </c>
      <c r="D425" s="58" t="str">
        <f>IFERROR(VLOOKUP(SECRETARIA[[#This Row],[No. IP]],IP[],6,TRUE),"")</f>
        <v/>
      </c>
      <c r="E425" s="58" t="str">
        <f>IFERROR(VLOOKUP(SECRETARIA[[#This Row],[No. IP]],IP[],7,TRUE),"")</f>
        <v/>
      </c>
      <c r="F425" s="58" t="str">
        <f>IFERROR(VLOOKUP(SECRETARIA[[#This Row],[No. IP]],IP[],2,TRUE),"")</f>
        <v/>
      </c>
      <c r="G425" s="59" t="str">
        <f>IFERROR(VLOOKUP(SECRETARIA[[#This Row],[No. IP]],IP[],10,TRUE),"")</f>
        <v/>
      </c>
      <c r="H425" s="46"/>
      <c r="I425" s="47"/>
      <c r="J425" s="48"/>
      <c r="K425" s="49"/>
      <c r="L425" s="50"/>
      <c r="M425" s="50"/>
      <c r="N425" s="55">
        <f>+IFERROR(SECRETARIA[[#This Row],[Total Ejecutado]]/SECRETARIA[[#This Row],[Total]],0)</f>
        <v>0</v>
      </c>
      <c r="O425" s="56">
        <f>+SUM(SECRETARIA[[#This Row],[Recursos propios 2022]:[Cofinanciación Nación
 2022]])</f>
        <v>0</v>
      </c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1"/>
      <c r="AD425" s="53"/>
      <c r="AE425" s="53"/>
      <c r="AF425" s="54"/>
    </row>
    <row r="426" spans="1:32" x14ac:dyDescent="0.25">
      <c r="A426" s="46"/>
      <c r="B426" s="57" t="str">
        <f>IFERROR(VLOOKUP(SECRETARIA[[#This Row],[No. IP]],IP[],3,TRUE),"")</f>
        <v/>
      </c>
      <c r="C426" s="58" t="str">
        <f>IFERROR(VLOOKUP(SECRETARIA[[#This Row],[No. IP]],IP[],4,TRUE),"")</f>
        <v/>
      </c>
      <c r="D426" s="58" t="str">
        <f>IFERROR(VLOOKUP(SECRETARIA[[#This Row],[No. IP]],IP[],6,TRUE),"")</f>
        <v/>
      </c>
      <c r="E426" s="58" t="str">
        <f>IFERROR(VLOOKUP(SECRETARIA[[#This Row],[No. IP]],IP[],7,TRUE),"")</f>
        <v/>
      </c>
      <c r="F426" s="58" t="str">
        <f>IFERROR(VLOOKUP(SECRETARIA[[#This Row],[No. IP]],IP[],2,TRUE),"")</f>
        <v/>
      </c>
      <c r="G426" s="59" t="str">
        <f>IFERROR(VLOOKUP(SECRETARIA[[#This Row],[No. IP]],IP[],10,TRUE),"")</f>
        <v/>
      </c>
      <c r="H426" s="46"/>
      <c r="I426" s="47"/>
      <c r="J426" s="48"/>
      <c r="K426" s="49"/>
      <c r="L426" s="50"/>
      <c r="M426" s="50"/>
      <c r="N426" s="55">
        <f>+IFERROR(SECRETARIA[[#This Row],[Total Ejecutado]]/SECRETARIA[[#This Row],[Total]],0)</f>
        <v>0</v>
      </c>
      <c r="O426" s="56">
        <f>+SUM(SECRETARIA[[#This Row],[Recursos propios 2022]:[Cofinanciación Nación
 2022]])</f>
        <v>0</v>
      </c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1"/>
      <c r="AD426" s="53"/>
      <c r="AE426" s="53"/>
      <c r="AF426" s="54"/>
    </row>
    <row r="427" spans="1:32" x14ac:dyDescent="0.25">
      <c r="A427" s="46"/>
      <c r="B427" s="57" t="str">
        <f>IFERROR(VLOOKUP(SECRETARIA[[#This Row],[No. IP]],IP[],3,TRUE),"")</f>
        <v/>
      </c>
      <c r="C427" s="58" t="str">
        <f>IFERROR(VLOOKUP(SECRETARIA[[#This Row],[No. IP]],IP[],4,TRUE),"")</f>
        <v/>
      </c>
      <c r="D427" s="58" t="str">
        <f>IFERROR(VLOOKUP(SECRETARIA[[#This Row],[No. IP]],IP[],6,TRUE),"")</f>
        <v/>
      </c>
      <c r="E427" s="58" t="str">
        <f>IFERROR(VLOOKUP(SECRETARIA[[#This Row],[No. IP]],IP[],7,TRUE),"")</f>
        <v/>
      </c>
      <c r="F427" s="58" t="str">
        <f>IFERROR(VLOOKUP(SECRETARIA[[#This Row],[No. IP]],IP[],2,TRUE),"")</f>
        <v/>
      </c>
      <c r="G427" s="59" t="str">
        <f>IFERROR(VLOOKUP(SECRETARIA[[#This Row],[No. IP]],IP[],10,TRUE),"")</f>
        <v/>
      </c>
      <c r="H427" s="46"/>
      <c r="I427" s="47"/>
      <c r="J427" s="48"/>
      <c r="K427" s="49"/>
      <c r="L427" s="50"/>
      <c r="M427" s="50"/>
      <c r="N427" s="55">
        <f>+IFERROR(SECRETARIA[[#This Row],[Total Ejecutado]]/SECRETARIA[[#This Row],[Total]],0)</f>
        <v>0</v>
      </c>
      <c r="O427" s="56">
        <f>+SUM(SECRETARIA[[#This Row],[Recursos propios 2022]:[Cofinanciación Nación
 2022]])</f>
        <v>0</v>
      </c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1"/>
      <c r="AD427" s="53"/>
      <c r="AE427" s="53"/>
      <c r="AF427" s="54"/>
    </row>
    <row r="428" spans="1:32" x14ac:dyDescent="0.25">
      <c r="A428" s="46"/>
      <c r="B428" s="57" t="str">
        <f>IFERROR(VLOOKUP(SECRETARIA[[#This Row],[No. IP]],IP[],3,TRUE),"")</f>
        <v/>
      </c>
      <c r="C428" s="58" t="str">
        <f>IFERROR(VLOOKUP(SECRETARIA[[#This Row],[No. IP]],IP[],4,TRUE),"")</f>
        <v/>
      </c>
      <c r="D428" s="58" t="str">
        <f>IFERROR(VLOOKUP(SECRETARIA[[#This Row],[No. IP]],IP[],6,TRUE),"")</f>
        <v/>
      </c>
      <c r="E428" s="58" t="str">
        <f>IFERROR(VLOOKUP(SECRETARIA[[#This Row],[No. IP]],IP[],7,TRUE),"")</f>
        <v/>
      </c>
      <c r="F428" s="58" t="str">
        <f>IFERROR(VLOOKUP(SECRETARIA[[#This Row],[No. IP]],IP[],2,TRUE),"")</f>
        <v/>
      </c>
      <c r="G428" s="59" t="str">
        <f>IFERROR(VLOOKUP(SECRETARIA[[#This Row],[No. IP]],IP[],10,TRUE),"")</f>
        <v/>
      </c>
      <c r="H428" s="46"/>
      <c r="I428" s="47"/>
      <c r="J428" s="48"/>
      <c r="K428" s="49"/>
      <c r="L428" s="50"/>
      <c r="M428" s="50"/>
      <c r="N428" s="55">
        <f>+IFERROR(SECRETARIA[[#This Row],[Total Ejecutado]]/SECRETARIA[[#This Row],[Total]],0)</f>
        <v>0</v>
      </c>
      <c r="O428" s="56">
        <f>+SUM(SECRETARIA[[#This Row],[Recursos propios 2022]:[Cofinanciación Nación
 2022]])</f>
        <v>0</v>
      </c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1"/>
      <c r="AD428" s="53"/>
      <c r="AE428" s="53"/>
      <c r="AF428" s="54"/>
    </row>
    <row r="429" spans="1:32" x14ac:dyDescent="0.25">
      <c r="A429" s="46"/>
      <c r="B429" s="57" t="str">
        <f>IFERROR(VLOOKUP(SECRETARIA[[#This Row],[No. IP]],IP[],3,TRUE),"")</f>
        <v/>
      </c>
      <c r="C429" s="58" t="str">
        <f>IFERROR(VLOOKUP(SECRETARIA[[#This Row],[No. IP]],IP[],4,TRUE),"")</f>
        <v/>
      </c>
      <c r="D429" s="58" t="str">
        <f>IFERROR(VLOOKUP(SECRETARIA[[#This Row],[No. IP]],IP[],6,TRUE),"")</f>
        <v/>
      </c>
      <c r="E429" s="58" t="str">
        <f>IFERROR(VLOOKUP(SECRETARIA[[#This Row],[No. IP]],IP[],7,TRUE),"")</f>
        <v/>
      </c>
      <c r="F429" s="58" t="str">
        <f>IFERROR(VLOOKUP(SECRETARIA[[#This Row],[No. IP]],IP[],2,TRUE),"")</f>
        <v/>
      </c>
      <c r="G429" s="59" t="str">
        <f>IFERROR(VLOOKUP(SECRETARIA[[#This Row],[No. IP]],IP[],10,TRUE),"")</f>
        <v/>
      </c>
      <c r="H429" s="46"/>
      <c r="I429" s="47"/>
      <c r="J429" s="48"/>
      <c r="K429" s="49"/>
      <c r="L429" s="50"/>
      <c r="M429" s="50"/>
      <c r="N429" s="55">
        <f>+IFERROR(SECRETARIA[[#This Row],[Total Ejecutado]]/SECRETARIA[[#This Row],[Total]],0)</f>
        <v>0</v>
      </c>
      <c r="O429" s="56">
        <f>+SUM(SECRETARIA[[#This Row],[Recursos propios 2022]:[Cofinanciación Nación
 2022]])</f>
        <v>0</v>
      </c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1"/>
      <c r="AD429" s="53"/>
      <c r="AE429" s="53"/>
      <c r="AF429" s="54"/>
    </row>
  </sheetData>
  <sheetProtection algorithmName="SHA-512" hashValue="cQxTsrK+CpjjoSQ5oRvKu4fyXmLfhlXqS9+FEfbcdhAEKxuJBxcn4e5s+4fCzrBMgQNbwCt7gzqjt12LeYCQNQ==" saltValue="Ybs63n9JPzgGGO9kyhw07Q==" spinCount="100000" sheet="1" formatCells="0" formatColumns="0" formatRows="0" insertColumns="0" insertRows="0" insertHyperlinks="0" deleteColumns="0" deleteRows="0" autoFilter="0" pivotTables="0"/>
  <protectedRanges>
    <protectedRange algorithmName="SHA-512" hashValue="HhBYdJ5mTV1GsU86LxK0pGbnw0R/sbJabIFNkYUVaKBO6ondsmWcxAEicN8v4DUIZC5ms5fsOh8LD21lisXNsA==" saltValue="AmLkZsBbpJgn4yAdSwonjw==" spinCount="100000" sqref="H4:M429" name="INFO_PROYECTO"/>
    <protectedRange algorithmName="SHA-512" hashValue="RHS5uJUnUKXE1jdXTTRV2L3tydlGRFXVwEElD+sgNgsAj0HV5HSgqqHBEEYO3Gi1V0WIuIHVentnfzPJBWkB6g==" saltValue="zteYn85tJbqm6nuLvGjh1g==" spinCount="100000" sqref="P4:AF429" name="INFO_FINAN"/>
    <protectedRange algorithmName="SHA-512" hashValue="GLo6XAcpASQ/9AYqTZF7Dujj1HXX4zP3rMLwiiEFqmCbVdepyxSOftVPRB5sJ8SMadgP3bJxMF8QouImP9cyng==" saltValue="Fw1jRe3F3KHaRkrCXmlNSw==" spinCount="100000" sqref="A4:A429" name="No."/>
  </protectedRanges>
  <mergeCells count="5">
    <mergeCell ref="A2:B2"/>
    <mergeCell ref="C2:G2"/>
    <mergeCell ref="I2:J2"/>
    <mergeCell ref="K2:N2"/>
    <mergeCell ref="O2:AE2"/>
  </mergeCells>
  <dataValidations xWindow="1400" yWindow="483" count="10">
    <dataValidation allowBlank="1" showInputMessage="1" showErrorMessage="1" promptTitle="Digite:" prompt="El avance de la meta física del Indicador de Producto" sqref="H4:H429"/>
    <dataValidation allowBlank="1" showInputMessage="1" showErrorMessage="1" promptTitle="Digite:" prompt="El numero del Indicador de Producto correspondiente" sqref="A4:A429"/>
    <dataValidation allowBlank="1" showInputMessage="1" showErrorMessage="1" promptTitle="Digite:" prompt="El Número del proyecto - cuantas veces sean necesarias" sqref="J4:J429"/>
    <dataValidation allowBlank="1" showInputMessage="1" showErrorMessage="1" promptTitle="Digite:" prompt="Las actividades del proyecto " sqref="K4:K429"/>
    <dataValidation allowBlank="1" showInputMessage="1" showErrorMessage="1" promptTitle="Digite:" prompt="El nombre del proyecto cuantas veces sean necesarias - NO COMBINAR CELDAS" sqref="I4:I429"/>
    <dataValidation allowBlank="1" showInputMessage="1" showErrorMessage="1" promptTitle="Digite:" prompt="La fecha de inicio del proyecto" sqref="L4:L429"/>
    <dataValidation allowBlank="1" showInputMessage="1" showErrorMessage="1" promptTitle="Digite:" prompt="La fecha final del proyecto" sqref="M4:M429"/>
    <dataValidation allowBlank="1" showInputMessage="1" showErrorMessage="1" promptTitle="Escriba:" prompt="El valor del avance presupuestal de cada activiad" sqref="P4:P429"/>
    <dataValidation allowBlank="1" showInputMessage="1" showErrorMessage="1" promptTitle="Ingrese:" prompt="El presupuesto asignado de la actividad por fuentes de financiación" sqref="Q4:AE429"/>
    <dataValidation allowBlank="1" showInputMessage="1" showErrorMessage="1" promptTitle="Describa:" prompt="Las Observaciones por actividad" sqref="AF4:AF429"/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3"/>
  <sheetViews>
    <sheetView topLeftCell="C1" zoomScaleNormal="100" workbookViewId="0">
      <pane ySplit="2" topLeftCell="A3" activePane="bottomLeft" state="frozen"/>
      <selection pane="bottomLeft" activeCell="E20" sqref="E20"/>
    </sheetView>
  </sheetViews>
  <sheetFormatPr baseColWidth="10" defaultRowHeight="15" x14ac:dyDescent="0.25"/>
  <cols>
    <col min="1" max="1" width="7" style="13" customWidth="1"/>
    <col min="2" max="2" width="61.28515625" style="13" customWidth="1"/>
    <col min="3" max="3" width="9.85546875" style="13" bestFit="1" customWidth="1"/>
    <col min="4" max="4" width="27.7109375" style="13" customWidth="1"/>
    <col min="5" max="6" width="19.85546875" style="13" customWidth="1"/>
    <col min="7" max="7" width="28.85546875" style="13" customWidth="1"/>
    <col min="8" max="11" width="9.7109375" style="18" customWidth="1"/>
    <col min="12" max="14" width="11.42578125" style="13"/>
    <col min="15" max="16" width="0" style="13" hidden="1" customWidth="1"/>
    <col min="17" max="23" width="11.42578125" style="13"/>
    <col min="24" max="24" width="61.140625" style="13" bestFit="1" customWidth="1"/>
    <col min="25" max="25" width="30.28515625" style="13" bestFit="1" customWidth="1"/>
    <col min="26" max="16384" width="11.42578125" style="13"/>
  </cols>
  <sheetData>
    <row r="1" spans="1:26" x14ac:dyDescent="0.25">
      <c r="A1" s="18">
        <v>1</v>
      </c>
      <c r="B1" s="18">
        <v>2</v>
      </c>
      <c r="C1" s="18">
        <v>3</v>
      </c>
      <c r="D1" s="18">
        <v>4</v>
      </c>
      <c r="E1" s="18">
        <v>5</v>
      </c>
      <c r="F1" s="18">
        <v>6</v>
      </c>
      <c r="G1" s="18">
        <v>7</v>
      </c>
      <c r="H1" s="18">
        <v>8</v>
      </c>
      <c r="I1" s="18">
        <v>9</v>
      </c>
      <c r="J1" s="18">
        <v>10</v>
      </c>
      <c r="K1" s="18">
        <v>11</v>
      </c>
    </row>
    <row r="2" spans="1:26" ht="64.5" customHeight="1" thickBot="1" x14ac:dyDescent="0.3">
      <c r="A2" s="7" t="s">
        <v>17</v>
      </c>
      <c r="B2" s="8" t="s">
        <v>9</v>
      </c>
      <c r="C2" s="9" t="s">
        <v>5</v>
      </c>
      <c r="D2" s="8" t="s">
        <v>6</v>
      </c>
      <c r="E2" s="10" t="s">
        <v>7</v>
      </c>
      <c r="F2" s="10" t="s">
        <v>18</v>
      </c>
      <c r="G2" s="9" t="s">
        <v>8</v>
      </c>
      <c r="H2" s="11" t="s">
        <v>19</v>
      </c>
      <c r="I2" s="12" t="s">
        <v>20</v>
      </c>
      <c r="J2" s="12" t="s">
        <v>21</v>
      </c>
      <c r="K2" s="12" t="s">
        <v>22</v>
      </c>
    </row>
    <row r="3" spans="1:26" x14ac:dyDescent="0.25">
      <c r="A3" s="14">
        <v>1</v>
      </c>
      <c r="B3" s="15" t="s">
        <v>23</v>
      </c>
      <c r="C3" s="16" t="s">
        <v>24</v>
      </c>
      <c r="D3" s="15" t="s">
        <v>25</v>
      </c>
      <c r="E3" s="13" t="s">
        <v>26</v>
      </c>
      <c r="F3" s="13" t="s">
        <v>27</v>
      </c>
      <c r="G3" s="16" t="s">
        <v>28</v>
      </c>
      <c r="H3" s="17">
        <v>5</v>
      </c>
      <c r="I3" s="18">
        <v>7</v>
      </c>
      <c r="J3" s="18">
        <v>7</v>
      </c>
      <c r="K3" s="18">
        <v>8</v>
      </c>
      <c r="O3" s="13" t="s">
        <v>29</v>
      </c>
      <c r="P3" s="13" t="str">
        <f>+UPPER(O3)</f>
        <v>01. EDUCACIÓN</v>
      </c>
    </row>
    <row r="4" spans="1:26" x14ac:dyDescent="0.25">
      <c r="A4" s="19">
        <v>2</v>
      </c>
      <c r="B4" s="20" t="s">
        <v>30</v>
      </c>
      <c r="C4" s="21" t="s">
        <v>24</v>
      </c>
      <c r="D4" s="20" t="s">
        <v>25</v>
      </c>
      <c r="E4" s="22" t="s">
        <v>26</v>
      </c>
      <c r="F4" s="22" t="s">
        <v>27</v>
      </c>
      <c r="G4" s="21" t="s">
        <v>28</v>
      </c>
      <c r="H4" s="23">
        <v>0</v>
      </c>
      <c r="I4" s="24">
        <v>0</v>
      </c>
      <c r="J4" s="24">
        <v>2</v>
      </c>
      <c r="K4" s="24">
        <v>1</v>
      </c>
      <c r="O4" s="13" t="s">
        <v>31</v>
      </c>
      <c r="P4" s="13" t="str">
        <f t="shared" ref="P4:P19" si="0">+UPPER(O4)</f>
        <v>02. SALUD Y PROTECCIÓN SOCIAL</v>
      </c>
      <c r="X4" t="s">
        <v>32</v>
      </c>
      <c r="Y4"/>
      <c r="Z4"/>
    </row>
    <row r="5" spans="1:26" x14ac:dyDescent="0.25">
      <c r="A5" s="19">
        <v>3</v>
      </c>
      <c r="B5" s="20" t="s">
        <v>33</v>
      </c>
      <c r="C5" s="21" t="s">
        <v>15</v>
      </c>
      <c r="D5" s="20" t="s">
        <v>25</v>
      </c>
      <c r="E5" s="22" t="s">
        <v>26</v>
      </c>
      <c r="F5" s="22" t="s">
        <v>27</v>
      </c>
      <c r="G5" s="21" t="s">
        <v>28</v>
      </c>
      <c r="H5" s="23">
        <v>4</v>
      </c>
      <c r="I5" s="24">
        <v>4</v>
      </c>
      <c r="J5" s="24">
        <v>4</v>
      </c>
      <c r="K5" s="24">
        <v>4</v>
      </c>
      <c r="O5" s="13" t="s">
        <v>34</v>
      </c>
      <c r="P5" s="13" t="str">
        <f t="shared" si="0"/>
        <v>03. INCLUSIÓN SOCIAL Y RECONCILIACIÓN</v>
      </c>
      <c r="X5" s="25" t="s">
        <v>27</v>
      </c>
      <c r="Y5"/>
      <c r="Z5"/>
    </row>
    <row r="6" spans="1:26" x14ac:dyDescent="0.25">
      <c r="A6" s="19">
        <v>4</v>
      </c>
      <c r="B6" s="20" t="s">
        <v>35</v>
      </c>
      <c r="C6" s="21" t="s">
        <v>15</v>
      </c>
      <c r="D6" s="20" t="s">
        <v>25</v>
      </c>
      <c r="E6" s="22" t="s">
        <v>26</v>
      </c>
      <c r="F6" s="22" t="s">
        <v>27</v>
      </c>
      <c r="G6" s="21" t="s">
        <v>28</v>
      </c>
      <c r="H6" s="23">
        <v>1</v>
      </c>
      <c r="I6" s="24">
        <v>2</v>
      </c>
      <c r="J6" s="24">
        <v>4</v>
      </c>
      <c r="K6" s="24">
        <v>4</v>
      </c>
      <c r="O6" s="13" t="s">
        <v>36</v>
      </c>
      <c r="P6" s="13" t="str">
        <f t="shared" si="0"/>
        <v>04. CULTURA</v>
      </c>
      <c r="X6" s="25" t="s">
        <v>37</v>
      </c>
      <c r="Y6"/>
      <c r="Z6"/>
    </row>
    <row r="7" spans="1:26" x14ac:dyDescent="0.25">
      <c r="A7" s="19">
        <v>5</v>
      </c>
      <c r="B7" s="20" t="s">
        <v>38</v>
      </c>
      <c r="C7" s="21" t="s">
        <v>15</v>
      </c>
      <c r="D7" s="20" t="s">
        <v>25</v>
      </c>
      <c r="E7" s="22" t="s">
        <v>26</v>
      </c>
      <c r="F7" s="22" t="s">
        <v>27</v>
      </c>
      <c r="G7" s="21" t="s">
        <v>39</v>
      </c>
      <c r="H7" s="23">
        <v>0</v>
      </c>
      <c r="I7" s="24">
        <v>2</v>
      </c>
      <c r="J7" s="24">
        <v>1</v>
      </c>
      <c r="K7" s="24">
        <v>0</v>
      </c>
      <c r="O7" s="13" t="s">
        <v>40</v>
      </c>
      <c r="P7" s="13" t="str">
        <f t="shared" si="0"/>
        <v>05. VIVIENDA, CIUDAD Y TERRITORIO</v>
      </c>
      <c r="X7" s="25" t="s">
        <v>41</v>
      </c>
      <c r="Y7"/>
      <c r="Z7"/>
    </row>
    <row r="8" spans="1:26" x14ac:dyDescent="0.25">
      <c r="A8" s="19">
        <v>6</v>
      </c>
      <c r="B8" s="20" t="s">
        <v>42</v>
      </c>
      <c r="C8" s="21" t="s">
        <v>15</v>
      </c>
      <c r="D8" s="20" t="s">
        <v>25</v>
      </c>
      <c r="E8" s="22" t="s">
        <v>26</v>
      </c>
      <c r="F8" s="22" t="s">
        <v>27</v>
      </c>
      <c r="G8" s="21" t="s">
        <v>39</v>
      </c>
      <c r="H8" s="23">
        <v>2</v>
      </c>
      <c r="I8" s="24">
        <v>4</v>
      </c>
      <c r="J8" s="24">
        <v>4</v>
      </c>
      <c r="K8" s="24">
        <v>4</v>
      </c>
      <c r="O8" s="13" t="s">
        <v>43</v>
      </c>
      <c r="P8" s="13" t="str">
        <f t="shared" si="0"/>
        <v>06. DEPORTE Y RECREACIÓN</v>
      </c>
      <c r="X8" s="25" t="s">
        <v>44</v>
      </c>
      <c r="Y8"/>
      <c r="Z8"/>
    </row>
    <row r="9" spans="1:26" x14ac:dyDescent="0.25">
      <c r="A9" s="19">
        <v>7</v>
      </c>
      <c r="B9" s="20" t="s">
        <v>45</v>
      </c>
      <c r="C9" s="21" t="s">
        <v>15</v>
      </c>
      <c r="D9" s="20" t="s">
        <v>25</v>
      </c>
      <c r="E9" s="22" t="s">
        <v>26</v>
      </c>
      <c r="F9" s="22" t="s">
        <v>27</v>
      </c>
      <c r="G9" s="21" t="s">
        <v>39</v>
      </c>
      <c r="H9" s="23">
        <v>0</v>
      </c>
      <c r="I9" s="24">
        <v>4</v>
      </c>
      <c r="J9" s="24">
        <v>4</v>
      </c>
      <c r="K9" s="24">
        <v>4</v>
      </c>
      <c r="O9" s="13" t="s">
        <v>46</v>
      </c>
      <c r="P9" s="13" t="str">
        <f t="shared" si="0"/>
        <v>07. TRABAJO</v>
      </c>
      <c r="X9" s="25" t="s">
        <v>47</v>
      </c>
      <c r="Y9"/>
      <c r="Z9"/>
    </row>
    <row r="10" spans="1:26" x14ac:dyDescent="0.25">
      <c r="A10" s="19">
        <v>8</v>
      </c>
      <c r="B10" s="20" t="s">
        <v>48</v>
      </c>
      <c r="C10" s="21" t="s">
        <v>15</v>
      </c>
      <c r="D10" s="20" t="s">
        <v>25</v>
      </c>
      <c r="E10" s="22" t="s">
        <v>26</v>
      </c>
      <c r="F10" s="22" t="s">
        <v>27</v>
      </c>
      <c r="G10" s="21" t="s">
        <v>39</v>
      </c>
      <c r="H10" s="23">
        <v>1</v>
      </c>
      <c r="I10" s="24">
        <v>1</v>
      </c>
      <c r="J10" s="24">
        <v>1</v>
      </c>
      <c r="K10" s="24">
        <v>2</v>
      </c>
      <c r="O10" s="13" t="s">
        <v>49</v>
      </c>
      <c r="P10" s="13" t="str">
        <f t="shared" si="0"/>
        <v>08. TRANSPORTE</v>
      </c>
      <c r="X10" s="25" t="s">
        <v>50</v>
      </c>
      <c r="Y10"/>
      <c r="Z10"/>
    </row>
    <row r="11" spans="1:26" x14ac:dyDescent="0.25">
      <c r="A11" s="19">
        <v>9</v>
      </c>
      <c r="B11" s="20" t="s">
        <v>51</v>
      </c>
      <c r="C11" s="21" t="s">
        <v>15</v>
      </c>
      <c r="D11" s="20" t="s">
        <v>25</v>
      </c>
      <c r="E11" s="22" t="s">
        <v>26</v>
      </c>
      <c r="F11" s="22" t="s">
        <v>27</v>
      </c>
      <c r="G11" s="21" t="s">
        <v>39</v>
      </c>
      <c r="H11" s="23">
        <v>8</v>
      </c>
      <c r="I11" s="24">
        <v>4</v>
      </c>
      <c r="J11" s="24">
        <v>5</v>
      </c>
      <c r="K11" s="24">
        <v>5</v>
      </c>
      <c r="O11" s="13" t="s">
        <v>52</v>
      </c>
      <c r="P11" s="13" t="str">
        <f t="shared" si="0"/>
        <v>09. TECNOLOGÍAS DE LA INFORMACIÓN Y LAS COMUNICACIONES</v>
      </c>
      <c r="X11" s="25" t="s">
        <v>53</v>
      </c>
      <c r="Y11"/>
      <c r="Z11"/>
    </row>
    <row r="12" spans="1:26" x14ac:dyDescent="0.25">
      <c r="A12" s="19">
        <v>10</v>
      </c>
      <c r="B12" s="20" t="s">
        <v>54</v>
      </c>
      <c r="C12" s="21" t="s">
        <v>15</v>
      </c>
      <c r="D12" s="20" t="s">
        <v>25</v>
      </c>
      <c r="E12" s="22" t="s">
        <v>26</v>
      </c>
      <c r="F12" s="22" t="s">
        <v>27</v>
      </c>
      <c r="G12" s="21" t="s">
        <v>39</v>
      </c>
      <c r="H12" s="23">
        <v>1</v>
      </c>
      <c r="I12" s="24">
        <v>1</v>
      </c>
      <c r="J12" s="24">
        <v>1</v>
      </c>
      <c r="K12" s="24">
        <v>1</v>
      </c>
      <c r="O12" s="13" t="s">
        <v>55</v>
      </c>
      <c r="P12" s="13" t="str">
        <f t="shared" si="0"/>
        <v>10. AMBIENTE Y DESARROLLO SOSTENIBLE</v>
      </c>
      <c r="X12" s="25" t="s">
        <v>56</v>
      </c>
      <c r="Y12"/>
      <c r="Z12"/>
    </row>
    <row r="13" spans="1:26" x14ac:dyDescent="0.25">
      <c r="A13" s="19">
        <v>11</v>
      </c>
      <c r="B13" s="20" t="s">
        <v>57</v>
      </c>
      <c r="C13" s="21" t="s">
        <v>15</v>
      </c>
      <c r="D13" s="20" t="s">
        <v>25</v>
      </c>
      <c r="E13" s="22" t="s">
        <v>26</v>
      </c>
      <c r="F13" s="22" t="s">
        <v>27</v>
      </c>
      <c r="G13" s="21" t="s">
        <v>39</v>
      </c>
      <c r="H13" s="23">
        <v>4</v>
      </c>
      <c r="I13" s="24">
        <v>1</v>
      </c>
      <c r="J13" s="24">
        <v>1</v>
      </c>
      <c r="K13" s="24">
        <v>1</v>
      </c>
      <c r="O13" s="13" t="s">
        <v>58</v>
      </c>
      <c r="P13" s="13" t="str">
        <f t="shared" si="0"/>
        <v>11. AGRICULTURA Y DESARROLLO RURAL</v>
      </c>
      <c r="X13" s="25" t="s">
        <v>59</v>
      </c>
      <c r="Y13"/>
      <c r="Z13"/>
    </row>
    <row r="14" spans="1:26" x14ac:dyDescent="0.25">
      <c r="A14" s="19">
        <v>12</v>
      </c>
      <c r="B14" s="20" t="s">
        <v>60</v>
      </c>
      <c r="C14" s="21" t="s">
        <v>15</v>
      </c>
      <c r="D14" s="20" t="s">
        <v>25</v>
      </c>
      <c r="E14" s="22" t="s">
        <v>26</v>
      </c>
      <c r="F14" s="22" t="s">
        <v>27</v>
      </c>
      <c r="G14" s="21" t="s">
        <v>39</v>
      </c>
      <c r="H14" s="23">
        <v>0</v>
      </c>
      <c r="I14" s="24">
        <v>20</v>
      </c>
      <c r="J14" s="24">
        <v>20</v>
      </c>
      <c r="K14" s="24">
        <v>30</v>
      </c>
      <c r="O14" s="13" t="s">
        <v>61</v>
      </c>
      <c r="P14" s="13" t="str">
        <f t="shared" si="0"/>
        <v>12. COMERCIO, INDUSTRIA Y TURISMO</v>
      </c>
      <c r="X14" s="25" t="s">
        <v>62</v>
      </c>
      <c r="Y14"/>
      <c r="Z14"/>
    </row>
    <row r="15" spans="1:26" x14ac:dyDescent="0.25">
      <c r="A15" s="19">
        <v>13</v>
      </c>
      <c r="B15" s="20" t="s">
        <v>63</v>
      </c>
      <c r="C15" s="21" t="s">
        <v>15</v>
      </c>
      <c r="D15" s="20" t="s">
        <v>25</v>
      </c>
      <c r="E15" s="22" t="s">
        <v>26</v>
      </c>
      <c r="F15" s="22" t="s">
        <v>27</v>
      </c>
      <c r="G15" s="21" t="s">
        <v>39</v>
      </c>
      <c r="H15" s="23">
        <v>0</v>
      </c>
      <c r="I15" s="24">
        <v>30</v>
      </c>
      <c r="J15" s="24">
        <v>30</v>
      </c>
      <c r="K15" s="24">
        <v>54</v>
      </c>
      <c r="O15" s="13" t="s">
        <v>64</v>
      </c>
      <c r="P15" s="13" t="str">
        <f t="shared" si="0"/>
        <v>13. MINAS Y ENERGÍA</v>
      </c>
      <c r="X15" s="25" t="s">
        <v>65</v>
      </c>
      <c r="Y15"/>
      <c r="Z15"/>
    </row>
    <row r="16" spans="1:26" x14ac:dyDescent="0.25">
      <c r="A16" s="19">
        <v>14</v>
      </c>
      <c r="B16" s="20" t="s">
        <v>66</v>
      </c>
      <c r="C16" s="21" t="s">
        <v>15</v>
      </c>
      <c r="D16" s="20" t="s">
        <v>25</v>
      </c>
      <c r="E16" s="22" t="s">
        <v>26</v>
      </c>
      <c r="F16" s="22" t="s">
        <v>27</v>
      </c>
      <c r="G16" s="21" t="s">
        <v>67</v>
      </c>
      <c r="H16" s="23">
        <v>3200</v>
      </c>
      <c r="I16" s="24">
        <v>3500</v>
      </c>
      <c r="J16" s="24">
        <v>3800</v>
      </c>
      <c r="K16" s="24">
        <v>4200</v>
      </c>
      <c r="O16" s="13" t="s">
        <v>68</v>
      </c>
      <c r="P16" s="13" t="str">
        <f t="shared" si="0"/>
        <v>14. CIENCIA, TECNOLOGÍA E INNOVACIÓN</v>
      </c>
      <c r="X16" s="25" t="s">
        <v>69</v>
      </c>
      <c r="Y16"/>
      <c r="Z16"/>
    </row>
    <row r="17" spans="1:26" x14ac:dyDescent="0.25">
      <c r="A17" s="19">
        <v>15</v>
      </c>
      <c r="B17" s="20" t="s">
        <v>70</v>
      </c>
      <c r="C17" s="21" t="s">
        <v>15</v>
      </c>
      <c r="D17" s="20" t="s">
        <v>25</v>
      </c>
      <c r="E17" s="22" t="s">
        <v>26</v>
      </c>
      <c r="F17" s="22" t="s">
        <v>27</v>
      </c>
      <c r="G17" s="21" t="s">
        <v>67</v>
      </c>
      <c r="H17" s="23">
        <v>0</v>
      </c>
      <c r="I17" s="24">
        <v>5</v>
      </c>
      <c r="J17" s="24">
        <v>5</v>
      </c>
      <c r="K17" s="24">
        <v>10</v>
      </c>
      <c r="O17" s="13" t="s">
        <v>71</v>
      </c>
      <c r="P17" s="13" t="str">
        <f t="shared" si="0"/>
        <v>15. GOBIERNO TERRITORIAL</v>
      </c>
      <c r="X17" s="25" t="s">
        <v>72</v>
      </c>
      <c r="Y17"/>
      <c r="Z17"/>
    </row>
    <row r="18" spans="1:26" x14ac:dyDescent="0.25">
      <c r="A18" s="19">
        <v>16</v>
      </c>
      <c r="B18" s="20" t="s">
        <v>73</v>
      </c>
      <c r="C18" s="21" t="s">
        <v>15</v>
      </c>
      <c r="D18" s="20" t="s">
        <v>25</v>
      </c>
      <c r="E18" s="22" t="s">
        <v>26</v>
      </c>
      <c r="F18" s="22" t="s">
        <v>27</v>
      </c>
      <c r="G18" s="21" t="s">
        <v>67</v>
      </c>
      <c r="H18" s="23">
        <v>0</v>
      </c>
      <c r="I18" s="24">
        <v>1</v>
      </c>
      <c r="J18" s="24">
        <v>1</v>
      </c>
      <c r="K18" s="24">
        <v>2</v>
      </c>
      <c r="O18" s="13" t="s">
        <v>74</v>
      </c>
      <c r="P18" s="13" t="str">
        <f t="shared" si="0"/>
        <v>16. JUSTICIA Y DEL DERECHO</v>
      </c>
      <c r="X18" s="25" t="s">
        <v>75</v>
      </c>
      <c r="Y18"/>
      <c r="Z18"/>
    </row>
    <row r="19" spans="1:26" x14ac:dyDescent="0.25">
      <c r="A19" s="19">
        <v>17</v>
      </c>
      <c r="B19" s="20" t="s">
        <v>76</v>
      </c>
      <c r="C19" s="21" t="s">
        <v>15</v>
      </c>
      <c r="D19" s="20" t="s">
        <v>25</v>
      </c>
      <c r="E19" s="22" t="s">
        <v>26</v>
      </c>
      <c r="F19" s="22" t="s">
        <v>27</v>
      </c>
      <c r="G19" s="21" t="s">
        <v>67</v>
      </c>
      <c r="H19" s="23">
        <v>0</v>
      </c>
      <c r="I19" s="24">
        <v>1</v>
      </c>
      <c r="J19" s="24">
        <v>1</v>
      </c>
      <c r="K19" s="24">
        <v>2</v>
      </c>
      <c r="O19" s="13" t="s">
        <v>77</v>
      </c>
      <c r="P19" s="13" t="str">
        <f t="shared" si="0"/>
        <v>17. INFORMACIÓN ESTADÍSTICA</v>
      </c>
      <c r="X19" s="25" t="s">
        <v>78</v>
      </c>
      <c r="Y19"/>
      <c r="Z19"/>
    </row>
    <row r="20" spans="1:26" x14ac:dyDescent="0.25">
      <c r="A20" s="19">
        <v>18</v>
      </c>
      <c r="B20" s="20" t="s">
        <v>79</v>
      </c>
      <c r="C20" s="21" t="s">
        <v>80</v>
      </c>
      <c r="D20" s="20" t="s">
        <v>25</v>
      </c>
      <c r="E20" s="22" t="s">
        <v>81</v>
      </c>
      <c r="F20" s="22" t="s">
        <v>37</v>
      </c>
      <c r="G20" s="21" t="s">
        <v>82</v>
      </c>
      <c r="H20" s="23">
        <v>1</v>
      </c>
      <c r="I20" s="24">
        <v>1</v>
      </c>
      <c r="J20" s="24">
        <v>1</v>
      </c>
      <c r="K20" s="24">
        <v>1</v>
      </c>
      <c r="X20" s="25" t="s">
        <v>83</v>
      </c>
      <c r="Y20"/>
      <c r="Z20"/>
    </row>
    <row r="21" spans="1:26" x14ac:dyDescent="0.25">
      <c r="A21" s="19">
        <v>19</v>
      </c>
      <c r="B21" s="20" t="s">
        <v>84</v>
      </c>
      <c r="C21" s="21" t="s">
        <v>80</v>
      </c>
      <c r="D21" s="20" t="s">
        <v>25</v>
      </c>
      <c r="E21" s="22" t="s">
        <v>81</v>
      </c>
      <c r="F21" s="22" t="s">
        <v>37</v>
      </c>
      <c r="G21" s="21" t="s">
        <v>82</v>
      </c>
      <c r="H21" s="23">
        <v>3</v>
      </c>
      <c r="I21" s="24">
        <v>11</v>
      </c>
      <c r="J21" s="24">
        <v>20</v>
      </c>
      <c r="K21" s="24">
        <v>20</v>
      </c>
      <c r="X21" s="25" t="s">
        <v>85</v>
      </c>
      <c r="Y21"/>
      <c r="Z21"/>
    </row>
    <row r="22" spans="1:26" x14ac:dyDescent="0.25">
      <c r="A22" s="19">
        <v>20</v>
      </c>
      <c r="B22" s="20" t="s">
        <v>86</v>
      </c>
      <c r="C22" s="21" t="s">
        <v>80</v>
      </c>
      <c r="D22" s="20" t="s">
        <v>25</v>
      </c>
      <c r="E22" s="22" t="s">
        <v>81</v>
      </c>
      <c r="F22" s="22" t="s">
        <v>37</v>
      </c>
      <c r="G22" s="21" t="s">
        <v>82</v>
      </c>
      <c r="H22" s="23">
        <v>1</v>
      </c>
      <c r="I22" s="24">
        <v>1</v>
      </c>
      <c r="J22" s="24">
        <v>1</v>
      </c>
      <c r="K22" s="24">
        <v>1</v>
      </c>
      <c r="X22" s="25" t="s">
        <v>87</v>
      </c>
      <c r="Y22"/>
    </row>
    <row r="23" spans="1:26" x14ac:dyDescent="0.25">
      <c r="A23" s="19">
        <v>21</v>
      </c>
      <c r="B23" s="20" t="s">
        <v>88</v>
      </c>
      <c r="C23" s="21" t="s">
        <v>80</v>
      </c>
      <c r="D23" s="20" t="s">
        <v>25</v>
      </c>
      <c r="E23" s="22" t="s">
        <v>81</v>
      </c>
      <c r="F23" s="22" t="s">
        <v>37</v>
      </c>
      <c r="G23" s="21" t="s">
        <v>82</v>
      </c>
      <c r="H23" s="23">
        <v>1</v>
      </c>
      <c r="I23" s="24">
        <v>1</v>
      </c>
      <c r="J23" s="24">
        <v>1</v>
      </c>
      <c r="K23" s="24">
        <v>1</v>
      </c>
      <c r="X23"/>
    </row>
    <row r="24" spans="1:26" x14ac:dyDescent="0.25">
      <c r="A24" s="19">
        <v>22</v>
      </c>
      <c r="B24" s="20" t="s">
        <v>89</v>
      </c>
      <c r="C24" s="21" t="s">
        <v>80</v>
      </c>
      <c r="D24" s="20" t="s">
        <v>25</v>
      </c>
      <c r="E24" s="22" t="s">
        <v>81</v>
      </c>
      <c r="F24" s="22" t="s">
        <v>37</v>
      </c>
      <c r="G24" s="21" t="s">
        <v>82</v>
      </c>
      <c r="H24" s="23">
        <v>1</v>
      </c>
      <c r="I24" s="24">
        <v>1</v>
      </c>
      <c r="J24" s="24">
        <v>1</v>
      </c>
      <c r="K24" s="24">
        <v>1</v>
      </c>
      <c r="X24"/>
    </row>
    <row r="25" spans="1:26" x14ac:dyDescent="0.25">
      <c r="A25" s="19">
        <v>23</v>
      </c>
      <c r="B25" s="20" t="s">
        <v>90</v>
      </c>
      <c r="C25" s="21" t="s">
        <v>80</v>
      </c>
      <c r="D25" s="20" t="s">
        <v>25</v>
      </c>
      <c r="E25" s="22" t="s">
        <v>81</v>
      </c>
      <c r="F25" s="22" t="s">
        <v>37</v>
      </c>
      <c r="G25" s="21" t="s">
        <v>82</v>
      </c>
      <c r="H25" s="23">
        <v>1</v>
      </c>
      <c r="I25" s="24">
        <v>1</v>
      </c>
      <c r="J25" s="24">
        <v>1</v>
      </c>
      <c r="K25" s="24">
        <v>1</v>
      </c>
      <c r="X25"/>
    </row>
    <row r="26" spans="1:26" x14ac:dyDescent="0.25">
      <c r="A26" s="19">
        <v>24</v>
      </c>
      <c r="B26" s="20" t="s">
        <v>91</v>
      </c>
      <c r="C26" s="21" t="s">
        <v>80</v>
      </c>
      <c r="D26" s="20" t="s">
        <v>25</v>
      </c>
      <c r="E26" s="22" t="s">
        <v>81</v>
      </c>
      <c r="F26" s="22" t="s">
        <v>37</v>
      </c>
      <c r="G26" s="21" t="s">
        <v>82</v>
      </c>
      <c r="H26" s="23">
        <v>2</v>
      </c>
      <c r="I26" s="24">
        <v>3</v>
      </c>
      <c r="J26" s="24">
        <v>5</v>
      </c>
      <c r="K26" s="24">
        <v>5</v>
      </c>
      <c r="X26"/>
    </row>
    <row r="27" spans="1:26" x14ac:dyDescent="0.25">
      <c r="A27" s="19">
        <v>25</v>
      </c>
      <c r="B27" s="20" t="s">
        <v>92</v>
      </c>
      <c r="C27" s="21" t="s">
        <v>80</v>
      </c>
      <c r="D27" s="20" t="s">
        <v>25</v>
      </c>
      <c r="E27" s="22" t="s">
        <v>81</v>
      </c>
      <c r="F27" s="22" t="s">
        <v>37</v>
      </c>
      <c r="G27" s="21" t="s">
        <v>82</v>
      </c>
      <c r="H27" s="23">
        <v>1</v>
      </c>
      <c r="I27" s="24">
        <v>1</v>
      </c>
      <c r="J27" s="24">
        <v>1</v>
      </c>
      <c r="K27" s="24">
        <v>1</v>
      </c>
      <c r="X27"/>
    </row>
    <row r="28" spans="1:26" x14ac:dyDescent="0.25">
      <c r="A28" s="19">
        <v>26</v>
      </c>
      <c r="B28" s="20" t="s">
        <v>93</v>
      </c>
      <c r="C28" s="21" t="s">
        <v>80</v>
      </c>
      <c r="D28" s="20" t="s">
        <v>25</v>
      </c>
      <c r="E28" s="22" t="s">
        <v>81</v>
      </c>
      <c r="F28" s="22" t="s">
        <v>37</v>
      </c>
      <c r="G28" s="21" t="s">
        <v>82</v>
      </c>
      <c r="H28" s="23">
        <v>1</v>
      </c>
      <c r="I28" s="24">
        <v>1</v>
      </c>
      <c r="J28" s="24">
        <v>1</v>
      </c>
      <c r="K28" s="24">
        <v>1</v>
      </c>
      <c r="X28"/>
    </row>
    <row r="29" spans="1:26" x14ac:dyDescent="0.25">
      <c r="A29" s="19">
        <v>27</v>
      </c>
      <c r="B29" s="20" t="s">
        <v>94</v>
      </c>
      <c r="C29" s="21" t="s">
        <v>80</v>
      </c>
      <c r="D29" s="20" t="s">
        <v>25</v>
      </c>
      <c r="E29" s="22" t="s">
        <v>81</v>
      </c>
      <c r="F29" s="22" t="s">
        <v>37</v>
      </c>
      <c r="G29" s="21" t="s">
        <v>82</v>
      </c>
      <c r="H29" s="23">
        <v>1</v>
      </c>
      <c r="I29" s="24">
        <v>1</v>
      </c>
      <c r="J29" s="24">
        <v>1</v>
      </c>
      <c r="K29" s="24">
        <v>1</v>
      </c>
      <c r="X29"/>
    </row>
    <row r="30" spans="1:26" x14ac:dyDescent="0.25">
      <c r="A30" s="19">
        <v>28</v>
      </c>
      <c r="B30" s="20" t="s">
        <v>95</v>
      </c>
      <c r="C30" s="21" t="s">
        <v>80</v>
      </c>
      <c r="D30" s="20" t="s">
        <v>25</v>
      </c>
      <c r="E30" s="22" t="s">
        <v>81</v>
      </c>
      <c r="F30" s="22" t="s">
        <v>37</v>
      </c>
      <c r="G30" s="21" t="s">
        <v>82</v>
      </c>
      <c r="H30" s="23">
        <v>1</v>
      </c>
      <c r="I30" s="24">
        <v>1</v>
      </c>
      <c r="J30" s="24">
        <v>1</v>
      </c>
      <c r="K30" s="24">
        <v>1</v>
      </c>
      <c r="X30"/>
    </row>
    <row r="31" spans="1:26" x14ac:dyDescent="0.25">
      <c r="A31" s="19">
        <v>29</v>
      </c>
      <c r="B31" s="20" t="s">
        <v>96</v>
      </c>
      <c r="C31" s="21" t="s">
        <v>80</v>
      </c>
      <c r="D31" s="20" t="s">
        <v>25</v>
      </c>
      <c r="E31" s="22" t="s">
        <v>81</v>
      </c>
      <c r="F31" s="22" t="s">
        <v>37</v>
      </c>
      <c r="G31" s="21" t="s">
        <v>82</v>
      </c>
      <c r="H31" s="23">
        <v>1</v>
      </c>
      <c r="I31" s="24">
        <v>1</v>
      </c>
      <c r="J31" s="24">
        <v>1</v>
      </c>
      <c r="K31" s="24">
        <v>1</v>
      </c>
      <c r="X31"/>
    </row>
    <row r="32" spans="1:26" x14ac:dyDescent="0.25">
      <c r="A32" s="19">
        <v>30</v>
      </c>
      <c r="B32" s="20" t="s">
        <v>97</v>
      </c>
      <c r="C32" s="21" t="s">
        <v>80</v>
      </c>
      <c r="D32" s="20" t="s">
        <v>25</v>
      </c>
      <c r="E32" s="22" t="s">
        <v>81</v>
      </c>
      <c r="F32" s="22" t="s">
        <v>37</v>
      </c>
      <c r="G32" s="21" t="s">
        <v>82</v>
      </c>
      <c r="H32" s="23">
        <v>0.01</v>
      </c>
      <c r="I32" s="24">
        <v>0.04</v>
      </c>
      <c r="J32" s="24">
        <v>0.05</v>
      </c>
      <c r="K32" s="24">
        <v>0.05</v>
      </c>
      <c r="X32"/>
    </row>
    <row r="33" spans="1:24" x14ac:dyDescent="0.25">
      <c r="A33" s="19">
        <v>31</v>
      </c>
      <c r="B33" s="20" t="s">
        <v>98</v>
      </c>
      <c r="C33" s="21" t="s">
        <v>80</v>
      </c>
      <c r="D33" s="20" t="s">
        <v>25</v>
      </c>
      <c r="E33" s="22" t="s">
        <v>81</v>
      </c>
      <c r="F33" s="22" t="s">
        <v>37</v>
      </c>
      <c r="G33" s="21" t="s">
        <v>82</v>
      </c>
      <c r="H33" s="23">
        <v>10</v>
      </c>
      <c r="I33" s="24">
        <v>40</v>
      </c>
      <c r="J33" s="24">
        <v>50</v>
      </c>
      <c r="K33" s="24">
        <v>50</v>
      </c>
      <c r="X33"/>
    </row>
    <row r="34" spans="1:24" x14ac:dyDescent="0.25">
      <c r="A34" s="19">
        <v>32</v>
      </c>
      <c r="B34" s="20" t="s">
        <v>99</v>
      </c>
      <c r="C34" s="21" t="s">
        <v>80</v>
      </c>
      <c r="D34" s="20" t="s">
        <v>25</v>
      </c>
      <c r="E34" s="22" t="s">
        <v>81</v>
      </c>
      <c r="F34" s="22" t="s">
        <v>37</v>
      </c>
      <c r="G34" s="21" t="s">
        <v>82</v>
      </c>
      <c r="H34" s="23">
        <v>1</v>
      </c>
      <c r="I34" s="24">
        <v>1</v>
      </c>
      <c r="J34" s="24">
        <v>1</v>
      </c>
      <c r="K34" s="24">
        <v>1</v>
      </c>
      <c r="X34"/>
    </row>
    <row r="35" spans="1:24" x14ac:dyDescent="0.25">
      <c r="A35" s="19">
        <v>33</v>
      </c>
      <c r="B35" s="20" t="s">
        <v>100</v>
      </c>
      <c r="C35" s="21" t="s">
        <v>80</v>
      </c>
      <c r="D35" s="20" t="s">
        <v>25</v>
      </c>
      <c r="E35" s="22" t="s">
        <v>81</v>
      </c>
      <c r="F35" s="22" t="s">
        <v>37</v>
      </c>
      <c r="G35" s="21" t="s">
        <v>82</v>
      </c>
      <c r="H35" s="23">
        <v>1</v>
      </c>
      <c r="I35" s="24">
        <v>1</v>
      </c>
      <c r="J35" s="24">
        <v>1</v>
      </c>
      <c r="K35" s="24">
        <v>1</v>
      </c>
      <c r="X35"/>
    </row>
    <row r="36" spans="1:24" x14ac:dyDescent="0.25">
      <c r="A36" s="19">
        <v>34</v>
      </c>
      <c r="B36" s="20" t="s">
        <v>101</v>
      </c>
      <c r="C36" s="21" t="s">
        <v>80</v>
      </c>
      <c r="D36" s="20" t="s">
        <v>25</v>
      </c>
      <c r="E36" s="22" t="s">
        <v>81</v>
      </c>
      <c r="F36" s="22" t="s">
        <v>37</v>
      </c>
      <c r="G36" s="21" t="s">
        <v>82</v>
      </c>
      <c r="H36" s="23">
        <v>1</v>
      </c>
      <c r="I36" s="24">
        <v>1</v>
      </c>
      <c r="J36" s="24">
        <v>1</v>
      </c>
      <c r="K36" s="24">
        <v>1</v>
      </c>
      <c r="X36"/>
    </row>
    <row r="37" spans="1:24" x14ac:dyDescent="0.25">
      <c r="A37" s="19">
        <v>35</v>
      </c>
      <c r="B37" s="20" t="s">
        <v>102</v>
      </c>
      <c r="C37" s="21" t="s">
        <v>80</v>
      </c>
      <c r="D37" s="20" t="s">
        <v>25</v>
      </c>
      <c r="E37" s="22" t="s">
        <v>81</v>
      </c>
      <c r="F37" s="22" t="s">
        <v>37</v>
      </c>
      <c r="G37" s="21" t="s">
        <v>82</v>
      </c>
      <c r="H37" s="23">
        <v>1</v>
      </c>
      <c r="I37" s="24">
        <v>1</v>
      </c>
      <c r="J37" s="24">
        <v>1</v>
      </c>
      <c r="K37" s="24">
        <v>1</v>
      </c>
      <c r="X37"/>
    </row>
    <row r="38" spans="1:24" x14ac:dyDescent="0.25">
      <c r="A38" s="19">
        <v>36</v>
      </c>
      <c r="B38" s="20" t="s">
        <v>103</v>
      </c>
      <c r="C38" s="21" t="s">
        <v>80</v>
      </c>
      <c r="D38" s="20" t="s">
        <v>25</v>
      </c>
      <c r="E38" s="22" t="s">
        <v>81</v>
      </c>
      <c r="F38" s="22" t="s">
        <v>37</v>
      </c>
      <c r="G38" s="21" t="s">
        <v>82</v>
      </c>
      <c r="H38" s="23">
        <v>1</v>
      </c>
      <c r="I38" s="24">
        <v>1</v>
      </c>
      <c r="J38" s="24">
        <v>1</v>
      </c>
      <c r="K38" s="24">
        <v>1</v>
      </c>
      <c r="X38"/>
    </row>
    <row r="39" spans="1:24" x14ac:dyDescent="0.25">
      <c r="A39" s="19">
        <v>37</v>
      </c>
      <c r="B39" s="20" t="s">
        <v>104</v>
      </c>
      <c r="C39" s="21" t="s">
        <v>80</v>
      </c>
      <c r="D39" s="20" t="s">
        <v>25</v>
      </c>
      <c r="E39" s="22" t="s">
        <v>81</v>
      </c>
      <c r="F39" s="22" t="s">
        <v>37</v>
      </c>
      <c r="G39" s="21" t="s">
        <v>82</v>
      </c>
      <c r="H39" s="23">
        <v>1</v>
      </c>
      <c r="I39" s="24">
        <v>1</v>
      </c>
      <c r="J39" s="24">
        <v>1</v>
      </c>
      <c r="K39" s="24">
        <v>1</v>
      </c>
      <c r="X39"/>
    </row>
    <row r="40" spans="1:24" x14ac:dyDescent="0.25">
      <c r="A40" s="19">
        <v>38</v>
      </c>
      <c r="B40" s="20" t="s">
        <v>105</v>
      </c>
      <c r="C40" s="21" t="s">
        <v>80</v>
      </c>
      <c r="D40" s="20" t="s">
        <v>25</v>
      </c>
      <c r="E40" s="22" t="s">
        <v>81</v>
      </c>
      <c r="F40" s="22" t="s">
        <v>37</v>
      </c>
      <c r="G40" s="21" t="s">
        <v>82</v>
      </c>
      <c r="H40" s="23">
        <v>1</v>
      </c>
      <c r="I40" s="24">
        <v>1</v>
      </c>
      <c r="J40" s="24">
        <v>1</v>
      </c>
      <c r="K40" s="24">
        <v>1</v>
      </c>
      <c r="X40"/>
    </row>
    <row r="41" spans="1:24" x14ac:dyDescent="0.25">
      <c r="A41" s="19">
        <v>39</v>
      </c>
      <c r="B41" s="20" t="s">
        <v>106</v>
      </c>
      <c r="C41" s="21" t="s">
        <v>80</v>
      </c>
      <c r="D41" s="20" t="s">
        <v>25</v>
      </c>
      <c r="E41" s="22" t="s">
        <v>81</v>
      </c>
      <c r="F41" s="22" t="s">
        <v>37</v>
      </c>
      <c r="G41" s="21" t="s">
        <v>82</v>
      </c>
      <c r="H41" s="23">
        <v>1</v>
      </c>
      <c r="I41" s="24">
        <v>1</v>
      </c>
      <c r="J41" s="24">
        <v>1</v>
      </c>
      <c r="K41" s="24">
        <v>1</v>
      </c>
      <c r="X41"/>
    </row>
    <row r="42" spans="1:24" x14ac:dyDescent="0.25">
      <c r="A42" s="19">
        <v>40</v>
      </c>
      <c r="B42" s="20" t="s">
        <v>107</v>
      </c>
      <c r="C42" s="21" t="s">
        <v>80</v>
      </c>
      <c r="D42" s="20" t="s">
        <v>25</v>
      </c>
      <c r="E42" s="22" t="s">
        <v>81</v>
      </c>
      <c r="F42" s="22" t="s">
        <v>37</v>
      </c>
      <c r="G42" s="21" t="s">
        <v>82</v>
      </c>
      <c r="H42" s="23">
        <v>1</v>
      </c>
      <c r="I42" s="24">
        <v>1</v>
      </c>
      <c r="J42" s="24">
        <v>1</v>
      </c>
      <c r="K42" s="24">
        <v>1</v>
      </c>
      <c r="X42"/>
    </row>
    <row r="43" spans="1:24" x14ac:dyDescent="0.25">
      <c r="A43" s="19">
        <v>41</v>
      </c>
      <c r="B43" s="20" t="s">
        <v>108</v>
      </c>
      <c r="C43" s="21" t="s">
        <v>80</v>
      </c>
      <c r="D43" s="20" t="s">
        <v>25</v>
      </c>
      <c r="E43" s="22" t="s">
        <v>81</v>
      </c>
      <c r="F43" s="22" t="s">
        <v>37</v>
      </c>
      <c r="G43" s="21" t="s">
        <v>82</v>
      </c>
      <c r="H43" s="23">
        <v>1</v>
      </c>
      <c r="I43" s="24">
        <v>1</v>
      </c>
      <c r="J43" s="24">
        <v>1</v>
      </c>
      <c r="K43" s="24">
        <v>1</v>
      </c>
      <c r="X43"/>
    </row>
    <row r="44" spans="1:24" x14ac:dyDescent="0.25">
      <c r="A44" s="19">
        <v>42</v>
      </c>
      <c r="B44" s="20" t="s">
        <v>109</v>
      </c>
      <c r="C44" s="21" t="s">
        <v>80</v>
      </c>
      <c r="D44" s="20" t="s">
        <v>25</v>
      </c>
      <c r="E44" s="22" t="s">
        <v>81</v>
      </c>
      <c r="F44" s="22" t="s">
        <v>37</v>
      </c>
      <c r="G44" s="21" t="s">
        <v>82</v>
      </c>
      <c r="H44" s="23">
        <v>1</v>
      </c>
      <c r="I44" s="24">
        <v>1</v>
      </c>
      <c r="J44" s="24">
        <v>1</v>
      </c>
      <c r="K44" s="24">
        <v>1</v>
      </c>
      <c r="X44"/>
    </row>
    <row r="45" spans="1:24" x14ac:dyDescent="0.25">
      <c r="A45" s="19">
        <v>43</v>
      </c>
      <c r="B45" s="20" t="s">
        <v>110</v>
      </c>
      <c r="C45" s="21" t="s">
        <v>80</v>
      </c>
      <c r="D45" s="20" t="s">
        <v>25</v>
      </c>
      <c r="E45" s="22" t="s">
        <v>81</v>
      </c>
      <c r="F45" s="22" t="s">
        <v>37</v>
      </c>
      <c r="G45" s="21" t="s">
        <v>82</v>
      </c>
      <c r="H45" s="23">
        <v>1</v>
      </c>
      <c r="I45" s="24">
        <v>1</v>
      </c>
      <c r="J45" s="24">
        <v>1</v>
      </c>
      <c r="K45" s="24">
        <v>1</v>
      </c>
      <c r="X45"/>
    </row>
    <row r="46" spans="1:24" x14ac:dyDescent="0.25">
      <c r="A46" s="19">
        <v>44</v>
      </c>
      <c r="B46" s="20" t="s">
        <v>111</v>
      </c>
      <c r="C46" s="21" t="s">
        <v>80</v>
      </c>
      <c r="D46" s="20" t="s">
        <v>25</v>
      </c>
      <c r="E46" s="22" t="s">
        <v>81</v>
      </c>
      <c r="F46" s="22" t="s">
        <v>37</v>
      </c>
      <c r="G46" s="21" t="s">
        <v>82</v>
      </c>
      <c r="H46" s="23">
        <v>1</v>
      </c>
      <c r="I46" s="24">
        <v>1</v>
      </c>
      <c r="J46" s="24">
        <v>1</v>
      </c>
      <c r="K46" s="24">
        <v>1</v>
      </c>
      <c r="X46"/>
    </row>
    <row r="47" spans="1:24" x14ac:dyDescent="0.25">
      <c r="A47" s="19">
        <v>45</v>
      </c>
      <c r="B47" s="20" t="s">
        <v>112</v>
      </c>
      <c r="C47" s="21" t="s">
        <v>80</v>
      </c>
      <c r="D47" s="20" t="s">
        <v>25</v>
      </c>
      <c r="E47" s="22" t="s">
        <v>81</v>
      </c>
      <c r="F47" s="22" t="s">
        <v>37</v>
      </c>
      <c r="G47" s="21" t="s">
        <v>82</v>
      </c>
      <c r="H47" s="23">
        <v>1</v>
      </c>
      <c r="I47" s="24">
        <v>1</v>
      </c>
      <c r="J47" s="24">
        <v>1</v>
      </c>
      <c r="K47" s="24">
        <v>1</v>
      </c>
      <c r="X47"/>
    </row>
    <row r="48" spans="1:24" x14ac:dyDescent="0.25">
      <c r="A48" s="19">
        <v>46</v>
      </c>
      <c r="B48" s="20" t="s">
        <v>113</v>
      </c>
      <c r="C48" s="21" t="s">
        <v>80</v>
      </c>
      <c r="D48" s="20" t="s">
        <v>25</v>
      </c>
      <c r="E48" s="22" t="s">
        <v>81</v>
      </c>
      <c r="F48" s="22" t="s">
        <v>37</v>
      </c>
      <c r="G48" s="21" t="s">
        <v>82</v>
      </c>
      <c r="H48" s="23">
        <v>1</v>
      </c>
      <c r="I48" s="24">
        <v>1</v>
      </c>
      <c r="J48" s="24">
        <v>1</v>
      </c>
      <c r="K48" s="24">
        <v>1</v>
      </c>
      <c r="X48"/>
    </row>
    <row r="49" spans="1:24" x14ac:dyDescent="0.25">
      <c r="A49" s="19">
        <v>47</v>
      </c>
      <c r="B49" s="20" t="s">
        <v>114</v>
      </c>
      <c r="C49" s="21" t="s">
        <v>80</v>
      </c>
      <c r="D49" s="20" t="s">
        <v>25</v>
      </c>
      <c r="E49" s="22" t="s">
        <v>81</v>
      </c>
      <c r="F49" s="22" t="s">
        <v>37</v>
      </c>
      <c r="G49" s="21" t="s">
        <v>82</v>
      </c>
      <c r="H49" s="23">
        <v>1</v>
      </c>
      <c r="I49" s="24">
        <v>1</v>
      </c>
      <c r="J49" s="24">
        <v>1</v>
      </c>
      <c r="K49" s="24">
        <v>1</v>
      </c>
      <c r="X49"/>
    </row>
    <row r="50" spans="1:24" x14ac:dyDescent="0.25">
      <c r="A50" s="19">
        <v>48</v>
      </c>
      <c r="B50" s="20" t="s">
        <v>115</v>
      </c>
      <c r="C50" s="21" t="s">
        <v>80</v>
      </c>
      <c r="D50" s="20" t="s">
        <v>25</v>
      </c>
      <c r="E50" s="22" t="s">
        <v>81</v>
      </c>
      <c r="F50" s="22" t="s">
        <v>37</v>
      </c>
      <c r="G50" s="21" t="s">
        <v>82</v>
      </c>
      <c r="H50" s="23">
        <v>1</v>
      </c>
      <c r="I50" s="24">
        <v>1</v>
      </c>
      <c r="J50" s="24">
        <v>1</v>
      </c>
      <c r="K50" s="24">
        <v>1</v>
      </c>
      <c r="X50"/>
    </row>
    <row r="51" spans="1:24" x14ac:dyDescent="0.25">
      <c r="A51" s="19">
        <v>49</v>
      </c>
      <c r="B51" s="20" t="s">
        <v>116</v>
      </c>
      <c r="C51" s="21" t="s">
        <v>80</v>
      </c>
      <c r="D51" s="20" t="s">
        <v>25</v>
      </c>
      <c r="E51" s="22" t="s">
        <v>81</v>
      </c>
      <c r="F51" s="22" t="s">
        <v>37</v>
      </c>
      <c r="G51" s="21" t="s">
        <v>82</v>
      </c>
      <c r="H51" s="23">
        <v>1</v>
      </c>
      <c r="I51" s="24">
        <v>1</v>
      </c>
      <c r="J51" s="24">
        <v>1</v>
      </c>
      <c r="K51" s="24">
        <v>1</v>
      </c>
      <c r="X51"/>
    </row>
    <row r="52" spans="1:24" x14ac:dyDescent="0.25">
      <c r="A52" s="19">
        <v>50</v>
      </c>
      <c r="B52" s="20" t="s">
        <v>117</v>
      </c>
      <c r="C52" s="21" t="s">
        <v>80</v>
      </c>
      <c r="D52" s="20" t="s">
        <v>25</v>
      </c>
      <c r="E52" s="22" t="s">
        <v>81</v>
      </c>
      <c r="F52" s="22" t="s">
        <v>37</v>
      </c>
      <c r="G52" s="21" t="s">
        <v>82</v>
      </c>
      <c r="H52" s="23">
        <v>1</v>
      </c>
      <c r="I52" s="24">
        <v>1</v>
      </c>
      <c r="J52" s="24">
        <v>1</v>
      </c>
      <c r="K52" s="24">
        <v>1</v>
      </c>
      <c r="X52"/>
    </row>
    <row r="53" spans="1:24" x14ac:dyDescent="0.25">
      <c r="A53" s="19">
        <v>51</v>
      </c>
      <c r="B53" s="20" t="s">
        <v>118</v>
      </c>
      <c r="C53" s="21" t="s">
        <v>80</v>
      </c>
      <c r="D53" s="20" t="s">
        <v>25</v>
      </c>
      <c r="E53" s="22" t="s">
        <v>81</v>
      </c>
      <c r="F53" s="22" t="s">
        <v>37</v>
      </c>
      <c r="G53" s="21" t="s">
        <v>82</v>
      </c>
      <c r="H53" s="23">
        <v>1</v>
      </c>
      <c r="I53" s="24">
        <v>1</v>
      </c>
      <c r="J53" s="24">
        <v>1</v>
      </c>
      <c r="K53" s="24">
        <v>1</v>
      </c>
      <c r="X53"/>
    </row>
    <row r="54" spans="1:24" x14ac:dyDescent="0.25">
      <c r="A54" s="19">
        <v>52</v>
      </c>
      <c r="B54" s="20" t="s">
        <v>119</v>
      </c>
      <c r="C54" s="21" t="s">
        <v>80</v>
      </c>
      <c r="D54" s="20" t="s">
        <v>25</v>
      </c>
      <c r="E54" s="22" t="s">
        <v>81</v>
      </c>
      <c r="F54" s="22" t="s">
        <v>37</v>
      </c>
      <c r="G54" s="21" t="s">
        <v>82</v>
      </c>
      <c r="H54" s="23">
        <v>1</v>
      </c>
      <c r="I54" s="24">
        <v>1</v>
      </c>
      <c r="J54" s="24">
        <v>1</v>
      </c>
      <c r="K54" s="24">
        <v>1</v>
      </c>
      <c r="X54"/>
    </row>
    <row r="55" spans="1:24" x14ac:dyDescent="0.25">
      <c r="A55" s="19">
        <v>53</v>
      </c>
      <c r="B55" s="20" t="s">
        <v>120</v>
      </c>
      <c r="C55" s="21" t="s">
        <v>80</v>
      </c>
      <c r="D55" s="20" t="s">
        <v>25</v>
      </c>
      <c r="E55" s="22" t="s">
        <v>81</v>
      </c>
      <c r="F55" s="22" t="s">
        <v>37</v>
      </c>
      <c r="G55" s="21" t="s">
        <v>82</v>
      </c>
      <c r="H55" s="23">
        <v>1</v>
      </c>
      <c r="I55" s="24">
        <v>1</v>
      </c>
      <c r="J55" s="24">
        <v>1</v>
      </c>
      <c r="K55" s="24">
        <v>1</v>
      </c>
      <c r="X55"/>
    </row>
    <row r="56" spans="1:24" x14ac:dyDescent="0.25">
      <c r="A56" s="19">
        <v>54</v>
      </c>
      <c r="B56" s="20" t="s">
        <v>121</v>
      </c>
      <c r="C56" s="21" t="s">
        <v>80</v>
      </c>
      <c r="D56" s="20" t="s">
        <v>25</v>
      </c>
      <c r="E56" s="22" t="s">
        <v>81</v>
      </c>
      <c r="F56" s="22" t="s">
        <v>37</v>
      </c>
      <c r="G56" s="21" t="s">
        <v>82</v>
      </c>
      <c r="H56" s="23">
        <v>1</v>
      </c>
      <c r="I56" s="24">
        <v>1</v>
      </c>
      <c r="J56" s="24">
        <v>1</v>
      </c>
      <c r="K56" s="24">
        <v>1</v>
      </c>
      <c r="X56"/>
    </row>
    <row r="57" spans="1:24" x14ac:dyDescent="0.25">
      <c r="A57" s="19">
        <v>55</v>
      </c>
      <c r="B57" s="20" t="s">
        <v>122</v>
      </c>
      <c r="C57" s="21" t="s">
        <v>80</v>
      </c>
      <c r="D57" s="20" t="s">
        <v>25</v>
      </c>
      <c r="E57" s="22" t="s">
        <v>81</v>
      </c>
      <c r="F57" s="22" t="s">
        <v>37</v>
      </c>
      <c r="G57" s="21" t="s">
        <v>82</v>
      </c>
      <c r="H57" s="23">
        <v>1</v>
      </c>
      <c r="I57" s="24">
        <v>1</v>
      </c>
      <c r="J57" s="24">
        <v>1</v>
      </c>
      <c r="K57" s="24">
        <v>1</v>
      </c>
      <c r="X57"/>
    </row>
    <row r="58" spans="1:24" x14ac:dyDescent="0.25">
      <c r="A58" s="19">
        <v>56</v>
      </c>
      <c r="B58" s="20" t="s">
        <v>123</v>
      </c>
      <c r="C58" s="21" t="s">
        <v>80</v>
      </c>
      <c r="D58" s="20" t="s">
        <v>25</v>
      </c>
      <c r="E58" s="22" t="s">
        <v>81</v>
      </c>
      <c r="F58" s="22" t="s">
        <v>37</v>
      </c>
      <c r="G58" s="21" t="s">
        <v>82</v>
      </c>
      <c r="H58" s="23">
        <v>1</v>
      </c>
      <c r="I58" s="24">
        <v>1</v>
      </c>
      <c r="J58" s="24">
        <v>1</v>
      </c>
      <c r="K58" s="24">
        <v>1</v>
      </c>
      <c r="X58"/>
    </row>
    <row r="59" spans="1:24" x14ac:dyDescent="0.25">
      <c r="A59" s="19">
        <v>57</v>
      </c>
      <c r="B59" s="20" t="s">
        <v>124</v>
      </c>
      <c r="C59" s="21" t="s">
        <v>80</v>
      </c>
      <c r="D59" s="20" t="s">
        <v>25</v>
      </c>
      <c r="E59" s="22" t="s">
        <v>81</v>
      </c>
      <c r="F59" s="22" t="s">
        <v>37</v>
      </c>
      <c r="G59" s="21" t="s">
        <v>82</v>
      </c>
      <c r="H59" s="23">
        <v>0</v>
      </c>
      <c r="I59" s="24">
        <v>300</v>
      </c>
      <c r="J59" s="24">
        <v>300</v>
      </c>
      <c r="K59" s="24">
        <v>400</v>
      </c>
      <c r="X59"/>
    </row>
    <row r="60" spans="1:24" x14ac:dyDescent="0.25">
      <c r="A60" s="19">
        <v>58</v>
      </c>
      <c r="B60" s="20" t="s">
        <v>125</v>
      </c>
      <c r="C60" s="21" t="s">
        <v>80</v>
      </c>
      <c r="D60" s="20" t="s">
        <v>25</v>
      </c>
      <c r="E60" s="22" t="s">
        <v>81</v>
      </c>
      <c r="F60" s="22" t="s">
        <v>37</v>
      </c>
      <c r="G60" s="21" t="s">
        <v>82</v>
      </c>
      <c r="H60" s="23">
        <v>0.01</v>
      </c>
      <c r="I60" s="24">
        <v>0.04</v>
      </c>
      <c r="J60" s="24">
        <v>0.05</v>
      </c>
      <c r="K60" s="24">
        <v>0.05</v>
      </c>
      <c r="X60"/>
    </row>
    <row r="61" spans="1:24" x14ac:dyDescent="0.25">
      <c r="A61" s="19">
        <v>59</v>
      </c>
      <c r="B61" s="20" t="s">
        <v>126</v>
      </c>
      <c r="C61" s="21" t="s">
        <v>80</v>
      </c>
      <c r="D61" s="20" t="s">
        <v>25</v>
      </c>
      <c r="E61" s="22" t="s">
        <v>81</v>
      </c>
      <c r="F61" s="22" t="s">
        <v>37</v>
      </c>
      <c r="G61" s="21" t="s">
        <v>82</v>
      </c>
      <c r="H61" s="23">
        <v>1</v>
      </c>
      <c r="I61" s="24">
        <v>1</v>
      </c>
      <c r="J61" s="24">
        <v>1</v>
      </c>
      <c r="K61" s="24">
        <v>1</v>
      </c>
      <c r="X61"/>
    </row>
    <row r="62" spans="1:24" x14ac:dyDescent="0.25">
      <c r="A62" s="19">
        <v>60</v>
      </c>
      <c r="B62" s="20" t="s">
        <v>127</v>
      </c>
      <c r="C62" s="21" t="s">
        <v>80</v>
      </c>
      <c r="D62" s="20" t="s">
        <v>25</v>
      </c>
      <c r="E62" s="22" t="s">
        <v>81</v>
      </c>
      <c r="F62" s="22" t="s">
        <v>37</v>
      </c>
      <c r="G62" s="21" t="s">
        <v>82</v>
      </c>
      <c r="H62" s="23">
        <v>1</v>
      </c>
      <c r="I62" s="24">
        <v>1</v>
      </c>
      <c r="J62" s="24">
        <v>1</v>
      </c>
      <c r="K62" s="24">
        <v>1</v>
      </c>
      <c r="X62"/>
    </row>
    <row r="63" spans="1:24" x14ac:dyDescent="0.25">
      <c r="A63" s="19">
        <v>61</v>
      </c>
      <c r="B63" s="20" t="s">
        <v>128</v>
      </c>
      <c r="C63" s="21" t="s">
        <v>80</v>
      </c>
      <c r="D63" s="20" t="s">
        <v>25</v>
      </c>
      <c r="E63" s="22" t="s">
        <v>81</v>
      </c>
      <c r="F63" s="22" t="s">
        <v>37</v>
      </c>
      <c r="G63" s="21" t="s">
        <v>82</v>
      </c>
      <c r="H63" s="23">
        <v>1</v>
      </c>
      <c r="I63" s="24">
        <v>1</v>
      </c>
      <c r="J63" s="24">
        <v>1</v>
      </c>
      <c r="K63" s="24">
        <v>1</v>
      </c>
      <c r="X63"/>
    </row>
    <row r="64" spans="1:24" x14ac:dyDescent="0.25">
      <c r="A64" s="19">
        <v>62</v>
      </c>
      <c r="B64" s="20" t="s">
        <v>129</v>
      </c>
      <c r="C64" s="21" t="s">
        <v>80</v>
      </c>
      <c r="D64" s="20" t="s">
        <v>25</v>
      </c>
      <c r="E64" s="22" t="s">
        <v>81</v>
      </c>
      <c r="F64" s="22" t="s">
        <v>37</v>
      </c>
      <c r="G64" s="21" t="s">
        <v>82</v>
      </c>
      <c r="H64" s="23">
        <v>1</v>
      </c>
      <c r="I64" s="24">
        <v>1</v>
      </c>
      <c r="J64" s="24">
        <v>1</v>
      </c>
      <c r="K64" s="24">
        <v>1</v>
      </c>
      <c r="X64"/>
    </row>
    <row r="65" spans="1:24" x14ac:dyDescent="0.25">
      <c r="A65" s="19">
        <v>63</v>
      </c>
      <c r="B65" s="20" t="s">
        <v>130</v>
      </c>
      <c r="C65" s="21" t="s">
        <v>80</v>
      </c>
      <c r="D65" s="20" t="s">
        <v>25</v>
      </c>
      <c r="E65" s="22" t="s">
        <v>81</v>
      </c>
      <c r="F65" s="22" t="s">
        <v>37</v>
      </c>
      <c r="G65" s="21" t="s">
        <v>82</v>
      </c>
      <c r="H65" s="23">
        <v>1</v>
      </c>
      <c r="I65" s="24">
        <v>1</v>
      </c>
      <c r="J65" s="24">
        <v>1</v>
      </c>
      <c r="K65" s="24">
        <v>1</v>
      </c>
      <c r="X65"/>
    </row>
    <row r="66" spans="1:24" x14ac:dyDescent="0.25">
      <c r="A66" s="19">
        <v>64</v>
      </c>
      <c r="B66" s="20" t="s">
        <v>131</v>
      </c>
      <c r="C66" s="21" t="s">
        <v>80</v>
      </c>
      <c r="D66" s="20" t="s">
        <v>25</v>
      </c>
      <c r="E66" s="22" t="s">
        <v>81</v>
      </c>
      <c r="F66" s="22" t="s">
        <v>37</v>
      </c>
      <c r="G66" s="21" t="s">
        <v>82</v>
      </c>
      <c r="H66" s="23">
        <v>1</v>
      </c>
      <c r="I66" s="24">
        <v>1</v>
      </c>
      <c r="J66" s="24">
        <v>1</v>
      </c>
      <c r="K66" s="24">
        <v>1</v>
      </c>
      <c r="X66"/>
    </row>
    <row r="67" spans="1:24" x14ac:dyDescent="0.25">
      <c r="A67" s="19">
        <v>65</v>
      </c>
      <c r="B67" s="20" t="s">
        <v>132</v>
      </c>
      <c r="C67" s="21" t="s">
        <v>80</v>
      </c>
      <c r="D67" s="20" t="s">
        <v>25</v>
      </c>
      <c r="E67" s="22" t="s">
        <v>81</v>
      </c>
      <c r="F67" s="22" t="s">
        <v>37</v>
      </c>
      <c r="G67" s="21" t="s">
        <v>82</v>
      </c>
      <c r="H67" s="23">
        <v>1</v>
      </c>
      <c r="I67" s="24">
        <v>1</v>
      </c>
      <c r="J67" s="24">
        <v>1</v>
      </c>
      <c r="K67" s="24">
        <v>1</v>
      </c>
      <c r="X67"/>
    </row>
    <row r="68" spans="1:24" x14ac:dyDescent="0.25">
      <c r="A68" s="19">
        <v>66</v>
      </c>
      <c r="B68" s="20" t="s">
        <v>133</v>
      </c>
      <c r="C68" s="21" t="s">
        <v>80</v>
      </c>
      <c r="D68" s="20" t="s">
        <v>25</v>
      </c>
      <c r="E68" s="22" t="s">
        <v>81</v>
      </c>
      <c r="F68" s="22" t="s">
        <v>37</v>
      </c>
      <c r="G68" s="21" t="s">
        <v>82</v>
      </c>
      <c r="H68" s="23">
        <v>1</v>
      </c>
      <c r="I68" s="24">
        <v>1</v>
      </c>
      <c r="J68" s="24">
        <v>1</v>
      </c>
      <c r="K68" s="24">
        <v>1</v>
      </c>
      <c r="X68"/>
    </row>
    <row r="69" spans="1:24" x14ac:dyDescent="0.25">
      <c r="A69" s="19">
        <v>67</v>
      </c>
      <c r="B69" s="20" t="s">
        <v>134</v>
      </c>
      <c r="C69" s="21" t="s">
        <v>80</v>
      </c>
      <c r="D69" s="20" t="s">
        <v>25</v>
      </c>
      <c r="E69" s="22" t="s">
        <v>81</v>
      </c>
      <c r="F69" s="22" t="s">
        <v>37</v>
      </c>
      <c r="G69" s="21" t="s">
        <v>82</v>
      </c>
      <c r="H69" s="23">
        <v>1</v>
      </c>
      <c r="I69" s="24">
        <v>1</v>
      </c>
      <c r="J69" s="24">
        <v>1</v>
      </c>
      <c r="K69" s="24">
        <v>1</v>
      </c>
      <c r="X69"/>
    </row>
    <row r="70" spans="1:24" x14ac:dyDescent="0.25">
      <c r="A70" s="19">
        <v>68</v>
      </c>
      <c r="B70" s="20" t="s">
        <v>135</v>
      </c>
      <c r="C70" s="21" t="s">
        <v>80</v>
      </c>
      <c r="D70" s="20" t="s">
        <v>25</v>
      </c>
      <c r="E70" s="22" t="s">
        <v>81</v>
      </c>
      <c r="F70" s="22" t="s">
        <v>37</v>
      </c>
      <c r="G70" s="21" t="s">
        <v>82</v>
      </c>
      <c r="H70" s="23">
        <v>1</v>
      </c>
      <c r="I70" s="24">
        <v>1</v>
      </c>
      <c r="J70" s="24">
        <v>1</v>
      </c>
      <c r="K70" s="24">
        <v>1</v>
      </c>
      <c r="X70"/>
    </row>
    <row r="71" spans="1:24" x14ac:dyDescent="0.25">
      <c r="A71" s="19">
        <v>69</v>
      </c>
      <c r="B71" s="20" t="s">
        <v>136</v>
      </c>
      <c r="C71" s="21" t="s">
        <v>80</v>
      </c>
      <c r="D71" s="20" t="s">
        <v>25</v>
      </c>
      <c r="E71" s="22" t="s">
        <v>81</v>
      </c>
      <c r="F71" s="22" t="s">
        <v>37</v>
      </c>
      <c r="G71" s="21" t="s">
        <v>82</v>
      </c>
      <c r="H71" s="23">
        <v>1</v>
      </c>
      <c r="I71" s="24">
        <v>1</v>
      </c>
      <c r="J71" s="24">
        <v>1</v>
      </c>
      <c r="K71" s="24">
        <v>1</v>
      </c>
      <c r="X71"/>
    </row>
    <row r="72" spans="1:24" x14ac:dyDescent="0.25">
      <c r="A72" s="19">
        <v>70</v>
      </c>
      <c r="B72" s="20" t="s">
        <v>137</v>
      </c>
      <c r="C72" s="21" t="s">
        <v>80</v>
      </c>
      <c r="D72" s="20" t="s">
        <v>25</v>
      </c>
      <c r="E72" s="22" t="s">
        <v>81</v>
      </c>
      <c r="F72" s="22" t="s">
        <v>37</v>
      </c>
      <c r="G72" s="21" t="s">
        <v>82</v>
      </c>
      <c r="H72" s="23">
        <v>1</v>
      </c>
      <c r="I72" s="24">
        <v>1</v>
      </c>
      <c r="J72" s="24">
        <v>1</v>
      </c>
      <c r="K72" s="24">
        <v>1</v>
      </c>
      <c r="X72"/>
    </row>
    <row r="73" spans="1:24" x14ac:dyDescent="0.25">
      <c r="A73" s="19">
        <v>71</v>
      </c>
      <c r="B73" s="20" t="s">
        <v>138</v>
      </c>
      <c r="C73" s="21" t="s">
        <v>80</v>
      </c>
      <c r="D73" s="20" t="s">
        <v>25</v>
      </c>
      <c r="E73" s="22" t="s">
        <v>81</v>
      </c>
      <c r="F73" s="22" t="s">
        <v>37</v>
      </c>
      <c r="G73" s="21" t="s">
        <v>82</v>
      </c>
      <c r="H73" s="23">
        <v>1</v>
      </c>
      <c r="I73" s="24">
        <v>1</v>
      </c>
      <c r="J73" s="24">
        <v>1</v>
      </c>
      <c r="K73" s="24">
        <v>1</v>
      </c>
      <c r="X73"/>
    </row>
    <row r="74" spans="1:24" x14ac:dyDescent="0.25">
      <c r="A74" s="19">
        <v>72</v>
      </c>
      <c r="B74" s="20" t="s">
        <v>139</v>
      </c>
      <c r="C74" s="21" t="s">
        <v>80</v>
      </c>
      <c r="D74" s="20" t="s">
        <v>25</v>
      </c>
      <c r="E74" s="22" t="s">
        <v>81</v>
      </c>
      <c r="F74" s="22" t="s">
        <v>37</v>
      </c>
      <c r="G74" s="21" t="s">
        <v>82</v>
      </c>
      <c r="H74" s="23">
        <v>1</v>
      </c>
      <c r="I74" s="24">
        <v>1</v>
      </c>
      <c r="J74" s="24">
        <v>1</v>
      </c>
      <c r="K74" s="24">
        <v>1</v>
      </c>
      <c r="X74"/>
    </row>
    <row r="75" spans="1:24" x14ac:dyDescent="0.25">
      <c r="A75" s="19">
        <v>73</v>
      </c>
      <c r="B75" s="20" t="s">
        <v>140</v>
      </c>
      <c r="C75" s="21" t="s">
        <v>80</v>
      </c>
      <c r="D75" s="20" t="s">
        <v>25</v>
      </c>
      <c r="E75" s="22" t="s">
        <v>81</v>
      </c>
      <c r="F75" s="22" t="s">
        <v>37</v>
      </c>
      <c r="G75" s="21" t="s">
        <v>82</v>
      </c>
      <c r="H75" s="23">
        <v>1</v>
      </c>
      <c r="I75" s="24">
        <v>1</v>
      </c>
      <c r="J75" s="24">
        <v>1</v>
      </c>
      <c r="K75" s="24">
        <v>1</v>
      </c>
      <c r="X75"/>
    </row>
    <row r="76" spans="1:24" x14ac:dyDescent="0.25">
      <c r="A76" s="19">
        <v>74</v>
      </c>
      <c r="B76" s="20" t="s">
        <v>141</v>
      </c>
      <c r="C76" s="21" t="s">
        <v>80</v>
      </c>
      <c r="D76" s="20" t="s">
        <v>25</v>
      </c>
      <c r="E76" s="22" t="s">
        <v>81</v>
      </c>
      <c r="F76" s="22" t="s">
        <v>37</v>
      </c>
      <c r="G76" s="21" t="s">
        <v>82</v>
      </c>
      <c r="H76" s="23">
        <v>1</v>
      </c>
      <c r="I76" s="24">
        <v>1</v>
      </c>
      <c r="J76" s="24">
        <v>1</v>
      </c>
      <c r="K76" s="24">
        <v>1</v>
      </c>
      <c r="X76"/>
    </row>
    <row r="77" spans="1:24" x14ac:dyDescent="0.25">
      <c r="A77" s="19">
        <v>75</v>
      </c>
      <c r="B77" s="20" t="s">
        <v>142</v>
      </c>
      <c r="C77" s="21" t="s">
        <v>80</v>
      </c>
      <c r="D77" s="20" t="s">
        <v>25</v>
      </c>
      <c r="E77" s="22" t="s">
        <v>81</v>
      </c>
      <c r="F77" s="22" t="s">
        <v>37</v>
      </c>
      <c r="G77" s="21" t="s">
        <v>143</v>
      </c>
      <c r="H77" s="23">
        <v>1</v>
      </c>
      <c r="I77" s="24">
        <v>1</v>
      </c>
      <c r="J77" s="24">
        <v>1</v>
      </c>
      <c r="K77" s="24">
        <v>1</v>
      </c>
      <c r="X77"/>
    </row>
    <row r="78" spans="1:24" x14ac:dyDescent="0.25">
      <c r="A78" s="19">
        <v>76</v>
      </c>
      <c r="B78" s="20" t="s">
        <v>144</v>
      </c>
      <c r="C78" s="21" t="s">
        <v>80</v>
      </c>
      <c r="D78" s="20" t="s">
        <v>25</v>
      </c>
      <c r="E78" s="22" t="s">
        <v>81</v>
      </c>
      <c r="F78" s="22" t="s">
        <v>37</v>
      </c>
      <c r="G78" s="21" t="s">
        <v>145</v>
      </c>
      <c r="H78" s="23">
        <v>1</v>
      </c>
      <c r="I78" s="24">
        <v>1</v>
      </c>
      <c r="J78" s="24">
        <v>1</v>
      </c>
      <c r="K78" s="24">
        <v>1</v>
      </c>
      <c r="X78"/>
    </row>
    <row r="79" spans="1:24" x14ac:dyDescent="0.25">
      <c r="A79" s="19">
        <v>77</v>
      </c>
      <c r="B79" s="20" t="s">
        <v>146</v>
      </c>
      <c r="C79" s="21" t="s">
        <v>80</v>
      </c>
      <c r="D79" s="20" t="s">
        <v>25</v>
      </c>
      <c r="E79" s="22" t="s">
        <v>81</v>
      </c>
      <c r="F79" s="22" t="s">
        <v>37</v>
      </c>
      <c r="G79" s="21" t="s">
        <v>145</v>
      </c>
      <c r="H79" s="23">
        <v>1</v>
      </c>
      <c r="I79" s="24">
        <v>1</v>
      </c>
      <c r="J79" s="24">
        <v>1</v>
      </c>
      <c r="K79" s="24">
        <v>1</v>
      </c>
      <c r="X79"/>
    </row>
    <row r="80" spans="1:24" x14ac:dyDescent="0.25">
      <c r="A80" s="19">
        <v>78</v>
      </c>
      <c r="B80" s="20" t="s">
        <v>147</v>
      </c>
      <c r="C80" s="21" t="s">
        <v>80</v>
      </c>
      <c r="D80" s="20" t="s">
        <v>25</v>
      </c>
      <c r="E80" s="22" t="s">
        <v>81</v>
      </c>
      <c r="F80" s="22" t="s">
        <v>37</v>
      </c>
      <c r="G80" s="21" t="s">
        <v>145</v>
      </c>
      <c r="H80" s="23">
        <v>1</v>
      </c>
      <c r="I80" s="24">
        <v>1</v>
      </c>
      <c r="J80" s="24">
        <v>1</v>
      </c>
      <c r="K80" s="24">
        <v>1</v>
      </c>
      <c r="X80"/>
    </row>
    <row r="81" spans="1:24" x14ac:dyDescent="0.25">
      <c r="A81" s="19">
        <v>79</v>
      </c>
      <c r="B81" s="20" t="s">
        <v>148</v>
      </c>
      <c r="C81" s="21" t="s">
        <v>80</v>
      </c>
      <c r="D81" s="20" t="s">
        <v>25</v>
      </c>
      <c r="E81" s="22" t="s">
        <v>81</v>
      </c>
      <c r="F81" s="22" t="s">
        <v>37</v>
      </c>
      <c r="G81" s="21" t="s">
        <v>149</v>
      </c>
      <c r="H81" s="23">
        <v>1</v>
      </c>
      <c r="I81" s="24">
        <v>1</v>
      </c>
      <c r="J81" s="24">
        <v>1</v>
      </c>
      <c r="K81" s="24">
        <v>1</v>
      </c>
      <c r="X81"/>
    </row>
    <row r="82" spans="1:24" x14ac:dyDescent="0.25">
      <c r="A82" s="19">
        <v>80</v>
      </c>
      <c r="B82" s="20" t="s">
        <v>150</v>
      </c>
      <c r="C82" s="21" t="s">
        <v>80</v>
      </c>
      <c r="D82" s="20" t="s">
        <v>25</v>
      </c>
      <c r="E82" s="22" t="s">
        <v>81</v>
      </c>
      <c r="F82" s="22" t="s">
        <v>37</v>
      </c>
      <c r="G82" s="21" t="s">
        <v>149</v>
      </c>
      <c r="H82" s="23">
        <v>1</v>
      </c>
      <c r="I82" s="24">
        <v>1</v>
      </c>
      <c r="J82" s="24">
        <v>1</v>
      </c>
      <c r="K82" s="24">
        <v>1</v>
      </c>
      <c r="X82"/>
    </row>
    <row r="83" spans="1:24" x14ac:dyDescent="0.25">
      <c r="A83" s="19">
        <v>81</v>
      </c>
      <c r="B83" s="20" t="s">
        <v>151</v>
      </c>
      <c r="C83" s="21" t="s">
        <v>80</v>
      </c>
      <c r="D83" s="20" t="s">
        <v>25</v>
      </c>
      <c r="E83" s="22" t="s">
        <v>81</v>
      </c>
      <c r="F83" s="22" t="s">
        <v>37</v>
      </c>
      <c r="G83" s="21" t="s">
        <v>149</v>
      </c>
      <c r="H83" s="23">
        <v>1</v>
      </c>
      <c r="I83" s="24">
        <v>1</v>
      </c>
      <c r="J83" s="24">
        <v>1</v>
      </c>
      <c r="K83" s="24">
        <v>1</v>
      </c>
      <c r="X83"/>
    </row>
    <row r="84" spans="1:24" x14ac:dyDescent="0.25">
      <c r="A84" s="19">
        <v>82</v>
      </c>
      <c r="B84" s="20" t="s">
        <v>152</v>
      </c>
      <c r="C84" s="21" t="s">
        <v>80</v>
      </c>
      <c r="D84" s="20" t="s">
        <v>25</v>
      </c>
      <c r="E84" s="22" t="s">
        <v>81</v>
      </c>
      <c r="F84" s="22" t="s">
        <v>37</v>
      </c>
      <c r="G84" s="21" t="s">
        <v>149</v>
      </c>
      <c r="H84" s="23">
        <v>1</v>
      </c>
      <c r="I84" s="24">
        <v>1</v>
      </c>
      <c r="J84" s="24">
        <v>1</v>
      </c>
      <c r="K84" s="24">
        <v>1</v>
      </c>
      <c r="X84"/>
    </row>
    <row r="85" spans="1:24" x14ac:dyDescent="0.25">
      <c r="A85" s="19">
        <v>83</v>
      </c>
      <c r="B85" s="20" t="s">
        <v>153</v>
      </c>
      <c r="C85" s="21" t="s">
        <v>80</v>
      </c>
      <c r="D85" s="20" t="s">
        <v>25</v>
      </c>
      <c r="E85" s="22" t="s">
        <v>81</v>
      </c>
      <c r="F85" s="22" t="s">
        <v>37</v>
      </c>
      <c r="G85" s="21" t="s">
        <v>149</v>
      </c>
      <c r="H85" s="23">
        <v>1</v>
      </c>
      <c r="I85" s="24">
        <v>1</v>
      </c>
      <c r="J85" s="24">
        <v>1</v>
      </c>
      <c r="K85" s="24">
        <v>1</v>
      </c>
      <c r="X85"/>
    </row>
    <row r="86" spans="1:24" x14ac:dyDescent="0.25">
      <c r="A86" s="19">
        <v>84</v>
      </c>
      <c r="B86" s="20" t="s">
        <v>154</v>
      </c>
      <c r="C86" s="21" t="s">
        <v>80</v>
      </c>
      <c r="D86" s="20" t="s">
        <v>25</v>
      </c>
      <c r="E86" s="22" t="s">
        <v>81</v>
      </c>
      <c r="F86" s="22" t="s">
        <v>37</v>
      </c>
      <c r="G86" s="21" t="s">
        <v>149</v>
      </c>
      <c r="H86" s="23">
        <v>1</v>
      </c>
      <c r="I86" s="24">
        <v>1</v>
      </c>
      <c r="J86" s="24">
        <v>1</v>
      </c>
      <c r="K86" s="24">
        <v>1</v>
      </c>
      <c r="X86"/>
    </row>
    <row r="87" spans="1:24" x14ac:dyDescent="0.25">
      <c r="A87" s="19">
        <v>85</v>
      </c>
      <c r="B87" s="20" t="s">
        <v>155</v>
      </c>
      <c r="C87" s="21" t="s">
        <v>80</v>
      </c>
      <c r="D87" s="20" t="s">
        <v>25</v>
      </c>
      <c r="E87" s="22" t="s">
        <v>81</v>
      </c>
      <c r="F87" s="22" t="s">
        <v>37</v>
      </c>
      <c r="G87" s="21" t="s">
        <v>149</v>
      </c>
      <c r="H87" s="23">
        <v>1</v>
      </c>
      <c r="I87" s="24">
        <v>1</v>
      </c>
      <c r="J87" s="24">
        <v>1</v>
      </c>
      <c r="K87" s="24">
        <v>1</v>
      </c>
      <c r="X87"/>
    </row>
    <row r="88" spans="1:24" x14ac:dyDescent="0.25">
      <c r="A88" s="19">
        <v>86</v>
      </c>
      <c r="B88" s="20" t="s">
        <v>156</v>
      </c>
      <c r="C88" s="21" t="s">
        <v>80</v>
      </c>
      <c r="D88" s="20" t="s">
        <v>25</v>
      </c>
      <c r="E88" s="22" t="s">
        <v>81</v>
      </c>
      <c r="F88" s="22" t="s">
        <v>37</v>
      </c>
      <c r="G88" s="21" t="s">
        <v>149</v>
      </c>
      <c r="H88" s="23">
        <v>1</v>
      </c>
      <c r="I88" s="24">
        <v>1</v>
      </c>
      <c r="J88" s="24">
        <v>1</v>
      </c>
      <c r="K88" s="24">
        <v>1</v>
      </c>
      <c r="X88"/>
    </row>
    <row r="89" spans="1:24" x14ac:dyDescent="0.25">
      <c r="A89" s="19">
        <v>87</v>
      </c>
      <c r="B89" s="20" t="s">
        <v>157</v>
      </c>
      <c r="C89" s="21" t="s">
        <v>80</v>
      </c>
      <c r="D89" s="20" t="s">
        <v>25</v>
      </c>
      <c r="E89" s="22" t="s">
        <v>81</v>
      </c>
      <c r="F89" s="22" t="s">
        <v>37</v>
      </c>
      <c r="G89" s="21" t="s">
        <v>149</v>
      </c>
      <c r="H89" s="23">
        <v>1</v>
      </c>
      <c r="I89" s="24">
        <v>1</v>
      </c>
      <c r="J89" s="24">
        <v>1</v>
      </c>
      <c r="K89" s="24">
        <v>1</v>
      </c>
      <c r="X89"/>
    </row>
    <row r="90" spans="1:24" x14ac:dyDescent="0.25">
      <c r="A90" s="19">
        <v>88</v>
      </c>
      <c r="B90" s="20" t="s">
        <v>158</v>
      </c>
      <c r="C90" s="21" t="s">
        <v>80</v>
      </c>
      <c r="D90" s="20" t="s">
        <v>25</v>
      </c>
      <c r="E90" s="22" t="s">
        <v>81</v>
      </c>
      <c r="F90" s="22" t="s">
        <v>37</v>
      </c>
      <c r="G90" s="21" t="s">
        <v>149</v>
      </c>
      <c r="H90" s="23">
        <v>1</v>
      </c>
      <c r="I90" s="24">
        <v>1</v>
      </c>
      <c r="J90" s="24">
        <v>1</v>
      </c>
      <c r="K90" s="24">
        <v>1</v>
      </c>
      <c r="X90"/>
    </row>
    <row r="91" spans="1:24" x14ac:dyDescent="0.25">
      <c r="A91" s="19">
        <v>89</v>
      </c>
      <c r="B91" s="20" t="s">
        <v>159</v>
      </c>
      <c r="C91" s="21" t="s">
        <v>80</v>
      </c>
      <c r="D91" s="20" t="s">
        <v>25</v>
      </c>
      <c r="E91" s="22" t="s">
        <v>81</v>
      </c>
      <c r="F91" s="22" t="s">
        <v>37</v>
      </c>
      <c r="G91" s="21" t="s">
        <v>149</v>
      </c>
      <c r="H91" s="23">
        <v>1</v>
      </c>
      <c r="I91" s="24">
        <v>1</v>
      </c>
      <c r="J91" s="24">
        <v>1</v>
      </c>
      <c r="K91" s="24">
        <v>1</v>
      </c>
      <c r="X91"/>
    </row>
    <row r="92" spans="1:24" x14ac:dyDescent="0.25">
      <c r="A92" s="19">
        <v>90</v>
      </c>
      <c r="B92" s="20" t="s">
        <v>160</v>
      </c>
      <c r="C92" s="21" t="s">
        <v>80</v>
      </c>
      <c r="D92" s="20" t="s">
        <v>25</v>
      </c>
      <c r="E92" s="22" t="s">
        <v>81</v>
      </c>
      <c r="F92" s="22" t="s">
        <v>37</v>
      </c>
      <c r="G92" s="21" t="s">
        <v>149</v>
      </c>
      <c r="H92" s="23">
        <v>0.02</v>
      </c>
      <c r="I92" s="24">
        <v>0.18</v>
      </c>
      <c r="J92" s="24">
        <v>0.15</v>
      </c>
      <c r="K92" s="24">
        <v>0.15</v>
      </c>
      <c r="X92"/>
    </row>
    <row r="93" spans="1:24" x14ac:dyDescent="0.25">
      <c r="A93" s="19">
        <v>91</v>
      </c>
      <c r="B93" s="20" t="s">
        <v>161</v>
      </c>
      <c r="C93" s="21" t="s">
        <v>80</v>
      </c>
      <c r="D93" s="20" t="s">
        <v>25</v>
      </c>
      <c r="E93" s="22" t="s">
        <v>81</v>
      </c>
      <c r="F93" s="22" t="s">
        <v>37</v>
      </c>
      <c r="G93" s="21" t="s">
        <v>149</v>
      </c>
      <c r="H93" s="23">
        <v>0.02</v>
      </c>
      <c r="I93" s="24">
        <v>0.18</v>
      </c>
      <c r="J93" s="24">
        <v>0.15</v>
      </c>
      <c r="K93" s="24">
        <v>0.15</v>
      </c>
      <c r="X93"/>
    </row>
    <row r="94" spans="1:24" x14ac:dyDescent="0.25">
      <c r="A94" s="19">
        <v>92</v>
      </c>
      <c r="B94" s="20" t="s">
        <v>162</v>
      </c>
      <c r="C94" s="21" t="s">
        <v>80</v>
      </c>
      <c r="D94" s="20" t="s">
        <v>25</v>
      </c>
      <c r="E94" s="22" t="s">
        <v>81</v>
      </c>
      <c r="F94" s="22" t="s">
        <v>37</v>
      </c>
      <c r="G94" s="21" t="s">
        <v>149</v>
      </c>
      <c r="H94" s="23">
        <v>0.01</v>
      </c>
      <c r="I94" s="24">
        <v>0.01</v>
      </c>
      <c r="J94" s="24">
        <v>1.4999999999999999E-2</v>
      </c>
      <c r="K94" s="24">
        <v>1.4999999999999999E-2</v>
      </c>
      <c r="X94"/>
    </row>
    <row r="95" spans="1:24" x14ac:dyDescent="0.25">
      <c r="A95" s="19">
        <v>93</v>
      </c>
      <c r="B95" s="20" t="s">
        <v>163</v>
      </c>
      <c r="C95" s="21" t="s">
        <v>80</v>
      </c>
      <c r="D95" s="20" t="s">
        <v>25</v>
      </c>
      <c r="E95" s="22" t="s">
        <v>81</v>
      </c>
      <c r="F95" s="22" t="s">
        <v>37</v>
      </c>
      <c r="G95" s="21" t="s">
        <v>149</v>
      </c>
      <c r="H95" s="23">
        <v>0.01</v>
      </c>
      <c r="I95" s="24">
        <v>0.01</v>
      </c>
      <c r="J95" s="24">
        <v>1.4999999999999999E-2</v>
      </c>
      <c r="K95" s="24">
        <v>1.4999999999999999E-2</v>
      </c>
      <c r="X95"/>
    </row>
    <row r="96" spans="1:24" x14ac:dyDescent="0.25">
      <c r="A96" s="19">
        <v>94</v>
      </c>
      <c r="B96" s="20" t="s">
        <v>164</v>
      </c>
      <c r="C96" s="21" t="s">
        <v>80</v>
      </c>
      <c r="D96" s="20" t="s">
        <v>25</v>
      </c>
      <c r="E96" s="22" t="s">
        <v>81</v>
      </c>
      <c r="F96" s="22" t="s">
        <v>37</v>
      </c>
      <c r="G96" s="21" t="s">
        <v>149</v>
      </c>
      <c r="H96" s="23">
        <v>2</v>
      </c>
      <c r="I96" s="24">
        <v>6</v>
      </c>
      <c r="J96" s="24">
        <v>6</v>
      </c>
      <c r="K96" s="24">
        <v>6</v>
      </c>
      <c r="X96"/>
    </row>
    <row r="97" spans="1:24" x14ac:dyDescent="0.25">
      <c r="A97" s="19">
        <v>95</v>
      </c>
      <c r="B97" s="20" t="s">
        <v>165</v>
      </c>
      <c r="C97" s="21" t="s">
        <v>80</v>
      </c>
      <c r="D97" s="20" t="s">
        <v>25</v>
      </c>
      <c r="E97" s="22" t="s">
        <v>81</v>
      </c>
      <c r="F97" s="22" t="s">
        <v>37</v>
      </c>
      <c r="G97" s="21" t="s">
        <v>149</v>
      </c>
      <c r="H97" s="23">
        <v>0.02</v>
      </c>
      <c r="I97" s="24">
        <v>0.18</v>
      </c>
      <c r="J97" s="24">
        <v>0.15</v>
      </c>
      <c r="K97" s="24">
        <v>0.15</v>
      </c>
      <c r="X97"/>
    </row>
    <row r="98" spans="1:24" x14ac:dyDescent="0.25">
      <c r="A98" s="19">
        <v>96</v>
      </c>
      <c r="B98" s="20" t="s">
        <v>166</v>
      </c>
      <c r="C98" s="21" t="s">
        <v>80</v>
      </c>
      <c r="D98" s="20" t="s">
        <v>25</v>
      </c>
      <c r="E98" s="22" t="s">
        <v>81</v>
      </c>
      <c r="F98" s="22" t="s">
        <v>37</v>
      </c>
      <c r="G98" s="21" t="s">
        <v>149</v>
      </c>
      <c r="H98" s="23">
        <v>1</v>
      </c>
      <c r="I98" s="24">
        <v>1</v>
      </c>
      <c r="J98" s="24">
        <v>1</v>
      </c>
      <c r="K98" s="24">
        <v>1</v>
      </c>
      <c r="X98"/>
    </row>
    <row r="99" spans="1:24" x14ac:dyDescent="0.25">
      <c r="A99" s="19">
        <v>97</v>
      </c>
      <c r="B99" s="20" t="s">
        <v>167</v>
      </c>
      <c r="C99" s="21" t="s">
        <v>80</v>
      </c>
      <c r="D99" s="20" t="s">
        <v>25</v>
      </c>
      <c r="E99" s="22" t="s">
        <v>81</v>
      </c>
      <c r="F99" s="22" t="s">
        <v>37</v>
      </c>
      <c r="G99" s="21" t="s">
        <v>149</v>
      </c>
      <c r="H99" s="23">
        <v>0.05</v>
      </c>
      <c r="I99" s="24">
        <v>0.25</v>
      </c>
      <c r="J99" s="24">
        <v>0.25</v>
      </c>
      <c r="K99" s="24">
        <v>0.25</v>
      </c>
      <c r="X99"/>
    </row>
    <row r="100" spans="1:24" x14ac:dyDescent="0.25">
      <c r="A100" s="19">
        <v>98</v>
      </c>
      <c r="B100" s="20" t="s">
        <v>168</v>
      </c>
      <c r="C100" s="21" t="s">
        <v>80</v>
      </c>
      <c r="D100" s="20" t="s">
        <v>25</v>
      </c>
      <c r="E100" s="22" t="s">
        <v>81</v>
      </c>
      <c r="F100" s="22" t="s">
        <v>37</v>
      </c>
      <c r="G100" s="21" t="s">
        <v>149</v>
      </c>
      <c r="H100" s="23">
        <v>0.01</v>
      </c>
      <c r="I100" s="24">
        <v>0.08</v>
      </c>
      <c r="J100" s="24">
        <v>0.08</v>
      </c>
      <c r="K100" s="24">
        <v>0.08</v>
      </c>
      <c r="X100"/>
    </row>
    <row r="101" spans="1:24" x14ac:dyDescent="0.25">
      <c r="A101" s="19">
        <v>99</v>
      </c>
      <c r="B101" s="20" t="s">
        <v>169</v>
      </c>
      <c r="C101" s="21" t="s">
        <v>80</v>
      </c>
      <c r="D101" s="20" t="s">
        <v>25</v>
      </c>
      <c r="E101" s="22" t="s">
        <v>81</v>
      </c>
      <c r="F101" s="22" t="s">
        <v>37</v>
      </c>
      <c r="G101" s="21" t="s">
        <v>149</v>
      </c>
      <c r="H101" s="23">
        <v>0.01</v>
      </c>
      <c r="I101" s="24">
        <v>0.08</v>
      </c>
      <c r="J101" s="24">
        <v>0.08</v>
      </c>
      <c r="K101" s="24">
        <v>0.08</v>
      </c>
      <c r="X101"/>
    </row>
    <row r="102" spans="1:24" x14ac:dyDescent="0.25">
      <c r="A102" s="19">
        <v>100</v>
      </c>
      <c r="B102" s="20" t="s">
        <v>170</v>
      </c>
      <c r="C102" s="21" t="s">
        <v>80</v>
      </c>
      <c r="D102" s="20" t="s">
        <v>25</v>
      </c>
      <c r="E102" s="22" t="s">
        <v>81</v>
      </c>
      <c r="F102" s="22" t="s">
        <v>37</v>
      </c>
      <c r="G102" s="21" t="s">
        <v>149</v>
      </c>
      <c r="H102" s="23">
        <v>0.01</v>
      </c>
      <c r="I102" s="24">
        <v>0.08</v>
      </c>
      <c r="J102" s="24">
        <v>0.08</v>
      </c>
      <c r="K102" s="24">
        <v>0.08</v>
      </c>
      <c r="X102"/>
    </row>
    <row r="103" spans="1:24" x14ac:dyDescent="0.25">
      <c r="A103" s="19">
        <v>101</v>
      </c>
      <c r="B103" s="20" t="s">
        <v>171</v>
      </c>
      <c r="C103" s="21" t="s">
        <v>80</v>
      </c>
      <c r="D103" s="20" t="s">
        <v>25</v>
      </c>
      <c r="E103" s="22" t="s">
        <v>81</v>
      </c>
      <c r="F103" s="22" t="s">
        <v>37</v>
      </c>
      <c r="G103" s="21" t="s">
        <v>149</v>
      </c>
      <c r="H103" s="23">
        <v>0.01</v>
      </c>
      <c r="I103" s="24">
        <v>0.08</v>
      </c>
      <c r="J103" s="24">
        <v>0.08</v>
      </c>
      <c r="K103" s="24">
        <v>0.08</v>
      </c>
      <c r="X103"/>
    </row>
    <row r="104" spans="1:24" x14ac:dyDescent="0.25">
      <c r="A104" s="19">
        <v>102</v>
      </c>
      <c r="B104" s="20" t="s">
        <v>172</v>
      </c>
      <c r="C104" s="21" t="s">
        <v>80</v>
      </c>
      <c r="D104" s="20" t="s">
        <v>25</v>
      </c>
      <c r="E104" s="22" t="s">
        <v>81</v>
      </c>
      <c r="F104" s="22" t="s">
        <v>37</v>
      </c>
      <c r="G104" s="21" t="s">
        <v>149</v>
      </c>
      <c r="H104" s="23">
        <v>1</v>
      </c>
      <c r="I104" s="24">
        <v>1</v>
      </c>
      <c r="J104" s="24">
        <v>1</v>
      </c>
      <c r="K104" s="24">
        <v>1</v>
      </c>
      <c r="X104"/>
    </row>
    <row r="105" spans="1:24" x14ac:dyDescent="0.25">
      <c r="A105" s="19">
        <v>103</v>
      </c>
      <c r="B105" s="20" t="s">
        <v>173</v>
      </c>
      <c r="C105" s="21" t="s">
        <v>80</v>
      </c>
      <c r="D105" s="20" t="s">
        <v>25</v>
      </c>
      <c r="E105" s="22" t="s">
        <v>81</v>
      </c>
      <c r="F105" s="22" t="s">
        <v>37</v>
      </c>
      <c r="G105" s="21" t="s">
        <v>149</v>
      </c>
      <c r="H105" s="23">
        <v>5.0000000000000001E-3</v>
      </c>
      <c r="I105" s="24">
        <v>5.0000000000000001E-3</v>
      </c>
      <c r="J105" s="24">
        <v>5.0000000000000001E-3</v>
      </c>
      <c r="K105" s="24">
        <v>5.0000000000000001E-3</v>
      </c>
      <c r="X105"/>
    </row>
    <row r="106" spans="1:24" x14ac:dyDescent="0.25">
      <c r="A106" s="19">
        <v>104</v>
      </c>
      <c r="B106" s="20" t="s">
        <v>174</v>
      </c>
      <c r="C106" s="21" t="s">
        <v>80</v>
      </c>
      <c r="D106" s="20" t="s">
        <v>25</v>
      </c>
      <c r="E106" s="22" t="s">
        <v>81</v>
      </c>
      <c r="F106" s="22" t="s">
        <v>37</v>
      </c>
      <c r="G106" s="21" t="s">
        <v>149</v>
      </c>
      <c r="H106" s="23">
        <v>1</v>
      </c>
      <c r="I106" s="24">
        <v>1</v>
      </c>
      <c r="J106" s="24">
        <v>1</v>
      </c>
      <c r="K106" s="24">
        <v>1</v>
      </c>
      <c r="X106"/>
    </row>
    <row r="107" spans="1:24" x14ac:dyDescent="0.25">
      <c r="A107" s="19">
        <v>105</v>
      </c>
      <c r="B107" s="20" t="s">
        <v>175</v>
      </c>
      <c r="C107" s="21" t="s">
        <v>80</v>
      </c>
      <c r="D107" s="20" t="s">
        <v>25</v>
      </c>
      <c r="E107" s="22" t="s">
        <v>81</v>
      </c>
      <c r="F107" s="22" t="s">
        <v>37</v>
      </c>
      <c r="G107" s="21" t="s">
        <v>149</v>
      </c>
      <c r="H107" s="23">
        <v>1</v>
      </c>
      <c r="I107" s="24">
        <v>1</v>
      </c>
      <c r="J107" s="24">
        <v>1</v>
      </c>
      <c r="K107" s="24">
        <v>0</v>
      </c>
      <c r="X107"/>
    </row>
    <row r="108" spans="1:24" x14ac:dyDescent="0.25">
      <c r="A108" s="19">
        <v>106</v>
      </c>
      <c r="B108" s="20" t="s">
        <v>176</v>
      </c>
      <c r="C108" s="21" t="s">
        <v>80</v>
      </c>
      <c r="D108" s="20" t="s">
        <v>25</v>
      </c>
      <c r="E108" s="22" t="s">
        <v>81</v>
      </c>
      <c r="F108" s="22" t="s">
        <v>37</v>
      </c>
      <c r="G108" s="21" t="s">
        <v>149</v>
      </c>
      <c r="H108" s="23">
        <v>1</v>
      </c>
      <c r="I108" s="24">
        <v>1</v>
      </c>
      <c r="J108" s="24">
        <v>1</v>
      </c>
      <c r="K108" s="24">
        <v>1</v>
      </c>
      <c r="X108"/>
    </row>
    <row r="109" spans="1:24" x14ac:dyDescent="0.25">
      <c r="A109" s="19">
        <v>107</v>
      </c>
      <c r="B109" s="20" t="s">
        <v>177</v>
      </c>
      <c r="C109" s="21" t="s">
        <v>80</v>
      </c>
      <c r="D109" s="20" t="s">
        <v>25</v>
      </c>
      <c r="E109" s="22" t="s">
        <v>81</v>
      </c>
      <c r="F109" s="22" t="s">
        <v>37</v>
      </c>
      <c r="G109" s="21" t="s">
        <v>149</v>
      </c>
      <c r="H109" s="23">
        <v>1</v>
      </c>
      <c r="I109" s="24">
        <v>1</v>
      </c>
      <c r="J109" s="24">
        <v>1</v>
      </c>
      <c r="K109" s="24">
        <v>1</v>
      </c>
      <c r="X109"/>
    </row>
    <row r="110" spans="1:24" x14ac:dyDescent="0.25">
      <c r="A110" s="19">
        <v>108</v>
      </c>
      <c r="B110" s="20" t="s">
        <v>178</v>
      </c>
      <c r="C110" s="21" t="s">
        <v>80</v>
      </c>
      <c r="D110" s="20" t="s">
        <v>25</v>
      </c>
      <c r="E110" s="22" t="s">
        <v>81</v>
      </c>
      <c r="F110" s="22" t="s">
        <v>37</v>
      </c>
      <c r="G110" s="21" t="s">
        <v>149</v>
      </c>
      <c r="H110" s="23">
        <v>1</v>
      </c>
      <c r="I110" s="24">
        <v>1</v>
      </c>
      <c r="J110" s="24">
        <v>1</v>
      </c>
      <c r="K110" s="24">
        <v>1</v>
      </c>
      <c r="X110"/>
    </row>
    <row r="111" spans="1:24" x14ac:dyDescent="0.25">
      <c r="A111" s="19">
        <v>109</v>
      </c>
      <c r="B111" s="20" t="s">
        <v>179</v>
      </c>
      <c r="C111" s="21" t="s">
        <v>80</v>
      </c>
      <c r="D111" s="20" t="s">
        <v>25</v>
      </c>
      <c r="E111" s="22" t="s">
        <v>81</v>
      </c>
      <c r="F111" s="22" t="s">
        <v>37</v>
      </c>
      <c r="G111" s="21" t="s">
        <v>149</v>
      </c>
      <c r="H111" s="23">
        <v>1</v>
      </c>
      <c r="I111" s="24">
        <v>1</v>
      </c>
      <c r="J111" s="24">
        <v>1</v>
      </c>
      <c r="K111" s="24">
        <v>1</v>
      </c>
      <c r="X111"/>
    </row>
    <row r="112" spans="1:24" x14ac:dyDescent="0.25">
      <c r="A112" s="19">
        <v>110</v>
      </c>
      <c r="B112" s="20" t="s">
        <v>180</v>
      </c>
      <c r="C112" s="21" t="s">
        <v>181</v>
      </c>
      <c r="D112" s="20" t="s">
        <v>25</v>
      </c>
      <c r="E112" s="22" t="s">
        <v>182</v>
      </c>
      <c r="F112" s="22" t="s">
        <v>41</v>
      </c>
      <c r="G112" s="21" t="s">
        <v>183</v>
      </c>
      <c r="H112" s="23">
        <v>0</v>
      </c>
      <c r="I112" s="24">
        <v>2</v>
      </c>
      <c r="J112" s="24">
        <v>2</v>
      </c>
      <c r="K112" s="24">
        <v>2</v>
      </c>
      <c r="X112"/>
    </row>
    <row r="113" spans="1:24" x14ac:dyDescent="0.25">
      <c r="A113" s="19">
        <v>111</v>
      </c>
      <c r="B113" s="20" t="s">
        <v>184</v>
      </c>
      <c r="C113" s="21" t="s">
        <v>181</v>
      </c>
      <c r="D113" s="20" t="s">
        <v>25</v>
      </c>
      <c r="E113" s="22" t="s">
        <v>182</v>
      </c>
      <c r="F113" s="22" t="s">
        <v>41</v>
      </c>
      <c r="G113" s="21" t="s">
        <v>183</v>
      </c>
      <c r="H113" s="23">
        <v>1</v>
      </c>
      <c r="I113" s="24">
        <v>2</v>
      </c>
      <c r="J113" s="24">
        <v>3</v>
      </c>
      <c r="K113" s="24">
        <v>2</v>
      </c>
      <c r="X113"/>
    </row>
    <row r="114" spans="1:24" x14ac:dyDescent="0.25">
      <c r="A114" s="19">
        <v>112</v>
      </c>
      <c r="B114" s="20" t="s">
        <v>185</v>
      </c>
      <c r="C114" s="21" t="s">
        <v>186</v>
      </c>
      <c r="D114" s="20" t="s">
        <v>25</v>
      </c>
      <c r="E114" s="22" t="s">
        <v>182</v>
      </c>
      <c r="F114" s="22" t="s">
        <v>41</v>
      </c>
      <c r="G114" s="21" t="s">
        <v>183</v>
      </c>
      <c r="H114" s="23">
        <v>1</v>
      </c>
      <c r="I114" s="24">
        <v>2</v>
      </c>
      <c r="J114" s="24">
        <v>3</v>
      </c>
      <c r="K114" s="24">
        <v>2</v>
      </c>
      <c r="X114"/>
    </row>
    <row r="115" spans="1:24" x14ac:dyDescent="0.25">
      <c r="A115" s="19">
        <v>113</v>
      </c>
      <c r="B115" s="20" t="s">
        <v>187</v>
      </c>
      <c r="C115" s="21" t="s">
        <v>186</v>
      </c>
      <c r="D115" s="20" t="s">
        <v>25</v>
      </c>
      <c r="E115" s="22" t="s">
        <v>182</v>
      </c>
      <c r="F115" s="22" t="s">
        <v>41</v>
      </c>
      <c r="G115" s="21" t="s">
        <v>183</v>
      </c>
      <c r="H115" s="23">
        <v>1</v>
      </c>
      <c r="I115" s="24">
        <v>2</v>
      </c>
      <c r="J115" s="24">
        <v>3</v>
      </c>
      <c r="K115" s="24">
        <v>2</v>
      </c>
      <c r="X115"/>
    </row>
    <row r="116" spans="1:24" x14ac:dyDescent="0.25">
      <c r="A116" s="19">
        <v>114</v>
      </c>
      <c r="B116" s="20" t="s">
        <v>188</v>
      </c>
      <c r="C116" s="21" t="s">
        <v>186</v>
      </c>
      <c r="D116" s="20" t="s">
        <v>25</v>
      </c>
      <c r="E116" s="22" t="s">
        <v>182</v>
      </c>
      <c r="F116" s="22" t="s">
        <v>41</v>
      </c>
      <c r="G116" s="21" t="s">
        <v>183</v>
      </c>
      <c r="H116" s="23">
        <v>1</v>
      </c>
      <c r="I116" s="24">
        <v>2</v>
      </c>
      <c r="J116" s="24">
        <v>3</v>
      </c>
      <c r="K116" s="24">
        <v>3</v>
      </c>
      <c r="X116"/>
    </row>
    <row r="117" spans="1:24" x14ac:dyDescent="0.25">
      <c r="A117" s="19">
        <v>115</v>
      </c>
      <c r="B117" s="20" t="s">
        <v>189</v>
      </c>
      <c r="C117" s="21" t="s">
        <v>186</v>
      </c>
      <c r="D117" s="20" t="s">
        <v>25</v>
      </c>
      <c r="E117" s="22" t="s">
        <v>182</v>
      </c>
      <c r="F117" s="22" t="s">
        <v>41</v>
      </c>
      <c r="G117" s="21" t="s">
        <v>183</v>
      </c>
      <c r="H117" s="23">
        <v>1</v>
      </c>
      <c r="I117" s="24">
        <v>2</v>
      </c>
      <c r="J117" s="24">
        <v>3</v>
      </c>
      <c r="K117" s="24">
        <v>2</v>
      </c>
      <c r="X117"/>
    </row>
    <row r="118" spans="1:24" x14ac:dyDescent="0.25">
      <c r="A118" s="19">
        <v>116</v>
      </c>
      <c r="B118" s="20" t="s">
        <v>190</v>
      </c>
      <c r="C118" s="21" t="s">
        <v>186</v>
      </c>
      <c r="D118" s="20" t="s">
        <v>25</v>
      </c>
      <c r="E118" s="22" t="s">
        <v>182</v>
      </c>
      <c r="F118" s="22" t="s">
        <v>41</v>
      </c>
      <c r="G118" s="21" t="s">
        <v>183</v>
      </c>
      <c r="H118" s="23">
        <v>1</v>
      </c>
      <c r="I118" s="24">
        <v>2</v>
      </c>
      <c r="J118" s="24">
        <v>1</v>
      </c>
      <c r="K118" s="24">
        <v>1</v>
      </c>
      <c r="X118"/>
    </row>
    <row r="119" spans="1:24" x14ac:dyDescent="0.25">
      <c r="A119" s="19">
        <v>117</v>
      </c>
      <c r="B119" s="20" t="s">
        <v>191</v>
      </c>
      <c r="C119" s="21" t="s">
        <v>181</v>
      </c>
      <c r="D119" s="20" t="s">
        <v>25</v>
      </c>
      <c r="E119" s="22" t="s">
        <v>182</v>
      </c>
      <c r="F119" s="22" t="s">
        <v>41</v>
      </c>
      <c r="G119" s="21" t="s">
        <v>183</v>
      </c>
      <c r="H119" s="23">
        <v>0</v>
      </c>
      <c r="I119" s="24">
        <v>2</v>
      </c>
      <c r="J119" s="24">
        <v>2</v>
      </c>
      <c r="K119" s="24">
        <v>1</v>
      </c>
      <c r="X119"/>
    </row>
    <row r="120" spans="1:24" x14ac:dyDescent="0.25">
      <c r="A120" s="19">
        <v>118</v>
      </c>
      <c r="B120" s="20" t="s">
        <v>192</v>
      </c>
      <c r="C120" s="21" t="s">
        <v>181</v>
      </c>
      <c r="D120" s="20" t="s">
        <v>25</v>
      </c>
      <c r="E120" s="22" t="s">
        <v>182</v>
      </c>
      <c r="F120" s="22" t="s">
        <v>41</v>
      </c>
      <c r="G120" s="21" t="s">
        <v>183</v>
      </c>
      <c r="H120" s="23">
        <v>0</v>
      </c>
      <c r="I120" s="24">
        <v>2</v>
      </c>
      <c r="J120" s="24">
        <v>2</v>
      </c>
      <c r="K120" s="24">
        <v>1</v>
      </c>
      <c r="X120"/>
    </row>
    <row r="121" spans="1:24" x14ac:dyDescent="0.25">
      <c r="A121" s="19">
        <v>119</v>
      </c>
      <c r="B121" s="20" t="s">
        <v>193</v>
      </c>
      <c r="C121" s="21" t="s">
        <v>186</v>
      </c>
      <c r="D121" s="20" t="s">
        <v>25</v>
      </c>
      <c r="E121" s="22" t="s">
        <v>182</v>
      </c>
      <c r="F121" s="22" t="s">
        <v>41</v>
      </c>
      <c r="G121" s="21" t="s">
        <v>183</v>
      </c>
      <c r="H121" s="23">
        <v>0</v>
      </c>
      <c r="I121" s="24">
        <v>2</v>
      </c>
      <c r="J121" s="24">
        <v>1</v>
      </c>
      <c r="K121" s="24">
        <v>1</v>
      </c>
      <c r="X121"/>
    </row>
    <row r="122" spans="1:24" x14ac:dyDescent="0.25">
      <c r="A122" s="19">
        <v>120</v>
      </c>
      <c r="B122" s="20" t="s">
        <v>194</v>
      </c>
      <c r="C122" s="21" t="s">
        <v>186</v>
      </c>
      <c r="D122" s="20" t="s">
        <v>25</v>
      </c>
      <c r="E122" s="22" t="s">
        <v>182</v>
      </c>
      <c r="F122" s="22" t="s">
        <v>41</v>
      </c>
      <c r="G122" s="21" t="s">
        <v>183</v>
      </c>
      <c r="H122" s="23">
        <v>0</v>
      </c>
      <c r="I122" s="24">
        <v>1</v>
      </c>
      <c r="J122" s="24">
        <v>0</v>
      </c>
      <c r="K122" s="24">
        <v>2</v>
      </c>
      <c r="X122"/>
    </row>
    <row r="123" spans="1:24" x14ac:dyDescent="0.25">
      <c r="A123" s="19">
        <v>121</v>
      </c>
      <c r="B123" s="20" t="s">
        <v>195</v>
      </c>
      <c r="C123" s="21" t="s">
        <v>196</v>
      </c>
      <c r="D123" s="20" t="s">
        <v>25</v>
      </c>
      <c r="E123" s="22" t="s">
        <v>182</v>
      </c>
      <c r="F123" s="22" t="s">
        <v>41</v>
      </c>
      <c r="G123" s="21" t="s">
        <v>183</v>
      </c>
      <c r="H123" s="23">
        <v>0</v>
      </c>
      <c r="I123" s="24">
        <v>0</v>
      </c>
      <c r="J123" s="24">
        <v>1</v>
      </c>
      <c r="K123" s="24">
        <v>0</v>
      </c>
      <c r="X123"/>
    </row>
    <row r="124" spans="1:24" x14ac:dyDescent="0.25">
      <c r="A124" s="19">
        <v>122</v>
      </c>
      <c r="B124" s="20" t="s">
        <v>197</v>
      </c>
      <c r="C124" s="21" t="s">
        <v>196</v>
      </c>
      <c r="D124" s="20" t="s">
        <v>25</v>
      </c>
      <c r="E124" s="22" t="s">
        <v>182</v>
      </c>
      <c r="F124" s="22" t="s">
        <v>41</v>
      </c>
      <c r="G124" s="21" t="s">
        <v>183</v>
      </c>
      <c r="H124" s="23">
        <v>7</v>
      </c>
      <c r="I124" s="24">
        <v>12</v>
      </c>
      <c r="J124" s="24">
        <v>20</v>
      </c>
      <c r="K124" s="24">
        <v>13</v>
      </c>
      <c r="X124"/>
    </row>
    <row r="125" spans="1:24" x14ac:dyDescent="0.25">
      <c r="A125" s="19">
        <v>123</v>
      </c>
      <c r="B125" s="20" t="s">
        <v>198</v>
      </c>
      <c r="C125" s="21" t="s">
        <v>186</v>
      </c>
      <c r="D125" s="20" t="s">
        <v>25</v>
      </c>
      <c r="E125" s="22" t="s">
        <v>182</v>
      </c>
      <c r="F125" s="22" t="s">
        <v>41</v>
      </c>
      <c r="G125" s="21" t="s">
        <v>183</v>
      </c>
      <c r="H125" s="23">
        <v>0</v>
      </c>
      <c r="I125" s="24">
        <v>0</v>
      </c>
      <c r="J125" s="24">
        <v>1</v>
      </c>
      <c r="K125" s="24">
        <v>0</v>
      </c>
      <c r="X125"/>
    </row>
    <row r="126" spans="1:24" x14ac:dyDescent="0.25">
      <c r="A126" s="19">
        <v>124</v>
      </c>
      <c r="B126" s="20" t="s">
        <v>199</v>
      </c>
      <c r="C126" s="21" t="s">
        <v>186</v>
      </c>
      <c r="D126" s="20" t="s">
        <v>25</v>
      </c>
      <c r="E126" s="22" t="s">
        <v>182</v>
      </c>
      <c r="F126" s="22" t="s">
        <v>41</v>
      </c>
      <c r="G126" s="21" t="s">
        <v>183</v>
      </c>
      <c r="H126" s="23">
        <v>0</v>
      </c>
      <c r="I126" s="24">
        <v>2</v>
      </c>
      <c r="J126" s="24">
        <v>2</v>
      </c>
      <c r="K126" s="24">
        <v>1</v>
      </c>
      <c r="X126"/>
    </row>
    <row r="127" spans="1:24" x14ac:dyDescent="0.25">
      <c r="A127" s="19">
        <v>125</v>
      </c>
      <c r="B127" s="20" t="s">
        <v>200</v>
      </c>
      <c r="C127" s="21" t="s">
        <v>186</v>
      </c>
      <c r="D127" s="20" t="s">
        <v>25</v>
      </c>
      <c r="E127" s="22" t="s">
        <v>182</v>
      </c>
      <c r="F127" s="22" t="s">
        <v>41</v>
      </c>
      <c r="G127" s="21" t="s">
        <v>183</v>
      </c>
      <c r="H127" s="23">
        <v>1</v>
      </c>
      <c r="I127" s="24">
        <v>1</v>
      </c>
      <c r="J127" s="24">
        <v>1</v>
      </c>
      <c r="K127" s="24">
        <v>1</v>
      </c>
      <c r="X127"/>
    </row>
    <row r="128" spans="1:24" x14ac:dyDescent="0.25">
      <c r="A128" s="19">
        <v>126</v>
      </c>
      <c r="B128" s="20" t="s">
        <v>201</v>
      </c>
      <c r="C128" s="21" t="s">
        <v>186</v>
      </c>
      <c r="D128" s="20" t="s">
        <v>25</v>
      </c>
      <c r="E128" s="22" t="s">
        <v>182</v>
      </c>
      <c r="F128" s="22" t="s">
        <v>41</v>
      </c>
      <c r="G128" s="21" t="s">
        <v>183</v>
      </c>
      <c r="H128" s="23">
        <v>50</v>
      </c>
      <c r="I128" s="24">
        <v>50</v>
      </c>
      <c r="J128" s="24">
        <v>50</v>
      </c>
      <c r="K128" s="24">
        <v>50</v>
      </c>
      <c r="X128"/>
    </row>
    <row r="129" spans="1:24" x14ac:dyDescent="0.25">
      <c r="A129" s="19">
        <v>127</v>
      </c>
      <c r="B129" s="20" t="s">
        <v>202</v>
      </c>
      <c r="C129" s="21" t="s">
        <v>186</v>
      </c>
      <c r="D129" s="20" t="s">
        <v>25</v>
      </c>
      <c r="E129" s="22" t="s">
        <v>182</v>
      </c>
      <c r="F129" s="22" t="s">
        <v>41</v>
      </c>
      <c r="G129" s="21" t="s">
        <v>183</v>
      </c>
      <c r="H129" s="23">
        <v>0</v>
      </c>
      <c r="I129" s="24">
        <v>1</v>
      </c>
      <c r="J129" s="24">
        <v>1</v>
      </c>
      <c r="K129" s="24">
        <v>0</v>
      </c>
      <c r="X129"/>
    </row>
    <row r="130" spans="1:24" x14ac:dyDescent="0.25">
      <c r="A130" s="19">
        <v>128</v>
      </c>
      <c r="B130" s="20" t="s">
        <v>203</v>
      </c>
      <c r="C130" s="21" t="s">
        <v>196</v>
      </c>
      <c r="D130" s="20" t="s">
        <v>25</v>
      </c>
      <c r="E130" s="22" t="s">
        <v>182</v>
      </c>
      <c r="F130" s="22" t="s">
        <v>41</v>
      </c>
      <c r="G130" s="21" t="s">
        <v>183</v>
      </c>
      <c r="H130" s="23">
        <v>0</v>
      </c>
      <c r="I130" s="24">
        <v>1</v>
      </c>
      <c r="J130" s="24">
        <v>0</v>
      </c>
      <c r="K130" s="24">
        <v>0</v>
      </c>
      <c r="X130"/>
    </row>
    <row r="131" spans="1:24" x14ac:dyDescent="0.25">
      <c r="A131" s="19">
        <v>129</v>
      </c>
      <c r="B131" s="20" t="s">
        <v>204</v>
      </c>
      <c r="C131" s="21" t="s">
        <v>205</v>
      </c>
      <c r="D131" s="20" t="s">
        <v>25</v>
      </c>
      <c r="E131" s="22" t="s">
        <v>206</v>
      </c>
      <c r="F131" s="22" t="s">
        <v>44</v>
      </c>
      <c r="G131" s="21" t="s">
        <v>207</v>
      </c>
      <c r="H131" s="23">
        <v>1</v>
      </c>
      <c r="I131" s="24">
        <v>1</v>
      </c>
      <c r="J131" s="24">
        <v>2</v>
      </c>
      <c r="K131" s="24">
        <v>2</v>
      </c>
      <c r="X131"/>
    </row>
    <row r="132" spans="1:24" x14ac:dyDescent="0.25">
      <c r="A132" s="19">
        <v>130</v>
      </c>
      <c r="B132" s="20" t="s">
        <v>208</v>
      </c>
      <c r="C132" s="21" t="s">
        <v>205</v>
      </c>
      <c r="D132" s="20" t="s">
        <v>25</v>
      </c>
      <c r="E132" s="22" t="s">
        <v>206</v>
      </c>
      <c r="F132" s="22" t="s">
        <v>44</v>
      </c>
      <c r="G132" s="21" t="s">
        <v>207</v>
      </c>
      <c r="H132" s="23">
        <v>1</v>
      </c>
      <c r="I132" s="24">
        <v>2</v>
      </c>
      <c r="J132" s="24">
        <v>2</v>
      </c>
      <c r="K132" s="24">
        <v>1</v>
      </c>
      <c r="X132"/>
    </row>
    <row r="133" spans="1:24" x14ac:dyDescent="0.25">
      <c r="A133" s="19">
        <v>131</v>
      </c>
      <c r="B133" s="20" t="s">
        <v>209</v>
      </c>
      <c r="C133" s="21" t="s">
        <v>205</v>
      </c>
      <c r="D133" s="20" t="s">
        <v>25</v>
      </c>
      <c r="E133" s="22" t="s">
        <v>206</v>
      </c>
      <c r="F133" s="22" t="s">
        <v>44</v>
      </c>
      <c r="G133" s="21" t="s">
        <v>207</v>
      </c>
      <c r="H133" s="23">
        <v>0</v>
      </c>
      <c r="I133" s="24">
        <v>1</v>
      </c>
      <c r="J133" s="24">
        <v>1</v>
      </c>
      <c r="K133" s="24">
        <v>2</v>
      </c>
      <c r="X133"/>
    </row>
    <row r="134" spans="1:24" x14ac:dyDescent="0.25">
      <c r="A134" s="19">
        <v>132</v>
      </c>
      <c r="B134" s="20" t="s">
        <v>210</v>
      </c>
      <c r="C134" s="21" t="s">
        <v>205</v>
      </c>
      <c r="D134" s="20" t="s">
        <v>25</v>
      </c>
      <c r="E134" s="22" t="s">
        <v>206</v>
      </c>
      <c r="F134" s="22" t="s">
        <v>44</v>
      </c>
      <c r="G134" s="21" t="s">
        <v>207</v>
      </c>
      <c r="H134" s="23">
        <v>0</v>
      </c>
      <c r="I134" s="24">
        <v>0</v>
      </c>
      <c r="J134" s="24">
        <v>1</v>
      </c>
      <c r="K134" s="24">
        <v>1</v>
      </c>
      <c r="X134"/>
    </row>
    <row r="135" spans="1:24" x14ac:dyDescent="0.25">
      <c r="A135" s="19">
        <v>133</v>
      </c>
      <c r="B135" s="20" t="s">
        <v>211</v>
      </c>
      <c r="C135" s="21" t="s">
        <v>205</v>
      </c>
      <c r="D135" s="20" t="s">
        <v>25</v>
      </c>
      <c r="E135" s="22" t="s">
        <v>206</v>
      </c>
      <c r="F135" s="22" t="s">
        <v>44</v>
      </c>
      <c r="G135" s="21" t="s">
        <v>212</v>
      </c>
      <c r="H135" s="23">
        <v>0</v>
      </c>
      <c r="I135" s="24">
        <v>1</v>
      </c>
      <c r="J135" s="24">
        <v>1</v>
      </c>
      <c r="K135" s="24">
        <v>0</v>
      </c>
      <c r="X135"/>
    </row>
    <row r="136" spans="1:24" x14ac:dyDescent="0.25">
      <c r="A136" s="19">
        <v>134</v>
      </c>
      <c r="B136" s="20" t="s">
        <v>213</v>
      </c>
      <c r="C136" s="21" t="s">
        <v>205</v>
      </c>
      <c r="D136" s="20" t="s">
        <v>25</v>
      </c>
      <c r="E136" s="22" t="s">
        <v>206</v>
      </c>
      <c r="F136" s="22" t="s">
        <v>44</v>
      </c>
      <c r="G136" s="21" t="s">
        <v>212</v>
      </c>
      <c r="H136" s="23">
        <v>0</v>
      </c>
      <c r="I136" s="24">
        <v>0</v>
      </c>
      <c r="J136" s="24">
        <v>1</v>
      </c>
      <c r="K136" s="24">
        <v>0</v>
      </c>
      <c r="X136"/>
    </row>
    <row r="137" spans="1:24" x14ac:dyDescent="0.25">
      <c r="A137" s="19">
        <v>135</v>
      </c>
      <c r="B137" s="20" t="s">
        <v>214</v>
      </c>
      <c r="C137" s="21" t="s">
        <v>205</v>
      </c>
      <c r="D137" s="20" t="s">
        <v>25</v>
      </c>
      <c r="E137" s="22" t="s">
        <v>206</v>
      </c>
      <c r="F137" s="22" t="s">
        <v>44</v>
      </c>
      <c r="G137" s="21" t="s">
        <v>212</v>
      </c>
      <c r="H137" s="23">
        <v>0</v>
      </c>
      <c r="I137" s="24">
        <v>2</v>
      </c>
      <c r="J137" s="24">
        <v>1</v>
      </c>
      <c r="K137" s="24">
        <v>1</v>
      </c>
      <c r="X137"/>
    </row>
    <row r="138" spans="1:24" x14ac:dyDescent="0.25">
      <c r="A138" s="19">
        <v>136</v>
      </c>
      <c r="B138" s="20" t="s">
        <v>215</v>
      </c>
      <c r="C138" s="21" t="s">
        <v>216</v>
      </c>
      <c r="D138" s="20" t="s">
        <v>25</v>
      </c>
      <c r="E138" s="22" t="s">
        <v>217</v>
      </c>
      <c r="F138" s="22" t="s">
        <v>47</v>
      </c>
      <c r="G138" s="21" t="s">
        <v>218</v>
      </c>
      <c r="H138" s="23">
        <v>210</v>
      </c>
      <c r="I138" s="24">
        <v>100</v>
      </c>
      <c r="J138" s="24">
        <v>100</v>
      </c>
      <c r="K138" s="24">
        <v>90</v>
      </c>
      <c r="X138"/>
    </row>
    <row r="139" spans="1:24" x14ac:dyDescent="0.25">
      <c r="A139" s="19">
        <v>137</v>
      </c>
      <c r="B139" s="20" t="s">
        <v>219</v>
      </c>
      <c r="C139" s="21" t="s">
        <v>216</v>
      </c>
      <c r="D139" s="20" t="s">
        <v>25</v>
      </c>
      <c r="E139" s="22" t="s">
        <v>217</v>
      </c>
      <c r="F139" s="22" t="s">
        <v>47</v>
      </c>
      <c r="G139" s="21" t="s">
        <v>220</v>
      </c>
      <c r="H139" s="23">
        <v>0</v>
      </c>
      <c r="I139" s="24">
        <v>0.5</v>
      </c>
      <c r="J139" s="24">
        <v>0.25</v>
      </c>
      <c r="K139" s="24">
        <v>0.25</v>
      </c>
      <c r="X139"/>
    </row>
    <row r="140" spans="1:24" x14ac:dyDescent="0.25">
      <c r="A140" s="19">
        <v>138</v>
      </c>
      <c r="B140" s="20" t="s">
        <v>221</v>
      </c>
      <c r="C140" s="21" t="s">
        <v>222</v>
      </c>
      <c r="D140" s="20" t="s">
        <v>25</v>
      </c>
      <c r="E140" s="22" t="s">
        <v>217</v>
      </c>
      <c r="F140" s="22" t="s">
        <v>47</v>
      </c>
      <c r="G140" s="21" t="s">
        <v>220</v>
      </c>
      <c r="H140" s="23">
        <v>0</v>
      </c>
      <c r="I140" s="24">
        <v>1</v>
      </c>
      <c r="J140" s="24">
        <v>0</v>
      </c>
      <c r="K140" s="24">
        <v>0</v>
      </c>
      <c r="X140"/>
    </row>
    <row r="141" spans="1:24" x14ac:dyDescent="0.25">
      <c r="A141" s="19">
        <v>139</v>
      </c>
      <c r="B141" s="20" t="s">
        <v>223</v>
      </c>
      <c r="C141" s="21" t="s">
        <v>216</v>
      </c>
      <c r="D141" s="20" t="s">
        <v>25</v>
      </c>
      <c r="E141" s="22" t="s">
        <v>217</v>
      </c>
      <c r="F141" s="22" t="s">
        <v>47</v>
      </c>
      <c r="G141" s="21" t="s">
        <v>220</v>
      </c>
      <c r="H141" s="23">
        <v>300</v>
      </c>
      <c r="I141" s="24">
        <v>600</v>
      </c>
      <c r="J141" s="24">
        <v>600</v>
      </c>
      <c r="K141" s="24">
        <v>500</v>
      </c>
      <c r="X141"/>
    </row>
    <row r="142" spans="1:24" x14ac:dyDescent="0.25">
      <c r="A142" s="19">
        <v>140</v>
      </c>
      <c r="B142" s="20" t="s">
        <v>224</v>
      </c>
      <c r="C142" s="21" t="s">
        <v>216</v>
      </c>
      <c r="D142" s="20" t="s">
        <v>25</v>
      </c>
      <c r="E142" s="22" t="s">
        <v>217</v>
      </c>
      <c r="F142" s="22" t="s">
        <v>47</v>
      </c>
      <c r="G142" s="21" t="s">
        <v>220</v>
      </c>
      <c r="H142" s="23">
        <v>300</v>
      </c>
      <c r="I142" s="24">
        <v>300</v>
      </c>
      <c r="J142" s="24">
        <v>300</v>
      </c>
      <c r="K142" s="24">
        <v>300</v>
      </c>
      <c r="X142"/>
    </row>
    <row r="143" spans="1:24" x14ac:dyDescent="0.25">
      <c r="A143" s="19">
        <v>141</v>
      </c>
      <c r="B143" s="20" t="s">
        <v>225</v>
      </c>
      <c r="C143" s="21" t="s">
        <v>216</v>
      </c>
      <c r="D143" s="20" t="s">
        <v>25</v>
      </c>
      <c r="E143" s="22" t="s">
        <v>217</v>
      </c>
      <c r="F143" s="22" t="s">
        <v>47</v>
      </c>
      <c r="G143" s="21" t="s">
        <v>220</v>
      </c>
      <c r="H143" s="23">
        <v>0</v>
      </c>
      <c r="I143" s="24">
        <v>1</v>
      </c>
      <c r="J143" s="24">
        <v>1</v>
      </c>
      <c r="K143" s="24">
        <v>0</v>
      </c>
      <c r="X143"/>
    </row>
    <row r="144" spans="1:24" x14ac:dyDescent="0.25">
      <c r="A144" s="19">
        <v>142</v>
      </c>
      <c r="B144" s="20" t="s">
        <v>226</v>
      </c>
      <c r="C144" s="21" t="s">
        <v>24</v>
      </c>
      <c r="D144" s="20" t="s">
        <v>25</v>
      </c>
      <c r="E144" s="22" t="s">
        <v>217</v>
      </c>
      <c r="F144" s="22" t="s">
        <v>47</v>
      </c>
      <c r="G144" s="21" t="s">
        <v>227</v>
      </c>
      <c r="H144" s="23">
        <v>14000</v>
      </c>
      <c r="I144" s="24">
        <v>2000</v>
      </c>
      <c r="J144" s="24">
        <v>2000</v>
      </c>
      <c r="K144" s="24">
        <v>2000</v>
      </c>
      <c r="X144"/>
    </row>
    <row r="145" spans="1:24" x14ac:dyDescent="0.25">
      <c r="A145" s="19">
        <v>143</v>
      </c>
      <c r="B145" s="20" t="s">
        <v>228</v>
      </c>
      <c r="C145" s="21" t="s">
        <v>229</v>
      </c>
      <c r="D145" s="20" t="s">
        <v>25</v>
      </c>
      <c r="E145" s="22" t="s">
        <v>217</v>
      </c>
      <c r="F145" s="22" t="s">
        <v>47</v>
      </c>
      <c r="G145" s="21" t="s">
        <v>230</v>
      </c>
      <c r="H145" s="23">
        <v>1</v>
      </c>
      <c r="I145" s="24">
        <v>2</v>
      </c>
      <c r="J145" s="24">
        <v>1</v>
      </c>
      <c r="K145" s="24">
        <v>1</v>
      </c>
      <c r="X145"/>
    </row>
    <row r="146" spans="1:24" x14ac:dyDescent="0.25">
      <c r="A146" s="19">
        <v>144</v>
      </c>
      <c r="B146" s="20" t="s">
        <v>231</v>
      </c>
      <c r="C146" s="21" t="s">
        <v>229</v>
      </c>
      <c r="D146" s="20" t="s">
        <v>25</v>
      </c>
      <c r="E146" s="22" t="s">
        <v>217</v>
      </c>
      <c r="F146" s="22" t="s">
        <v>47</v>
      </c>
      <c r="G146" s="21" t="s">
        <v>230</v>
      </c>
      <c r="H146" s="23">
        <v>26</v>
      </c>
      <c r="I146" s="24">
        <v>26</v>
      </c>
      <c r="J146" s="24">
        <v>26</v>
      </c>
      <c r="K146" s="24">
        <v>26</v>
      </c>
      <c r="X146"/>
    </row>
    <row r="147" spans="1:24" x14ac:dyDescent="0.25">
      <c r="A147" s="19">
        <v>145</v>
      </c>
      <c r="B147" s="20" t="s">
        <v>232</v>
      </c>
      <c r="C147" s="21" t="s">
        <v>229</v>
      </c>
      <c r="D147" s="20" t="s">
        <v>25</v>
      </c>
      <c r="E147" s="22" t="s">
        <v>217</v>
      </c>
      <c r="F147" s="22" t="s">
        <v>47</v>
      </c>
      <c r="G147" s="21" t="s">
        <v>230</v>
      </c>
      <c r="H147" s="23">
        <v>0</v>
      </c>
      <c r="I147" s="24">
        <v>10</v>
      </c>
      <c r="J147" s="24">
        <v>20</v>
      </c>
      <c r="K147" s="24">
        <v>20</v>
      </c>
      <c r="X147"/>
    </row>
    <row r="148" spans="1:24" x14ac:dyDescent="0.25">
      <c r="A148" s="19">
        <v>146</v>
      </c>
      <c r="B148" s="20" t="s">
        <v>233</v>
      </c>
      <c r="C148" s="21" t="s">
        <v>229</v>
      </c>
      <c r="D148" s="20" t="s">
        <v>25</v>
      </c>
      <c r="E148" s="22" t="s">
        <v>217</v>
      </c>
      <c r="F148" s="22" t="s">
        <v>47</v>
      </c>
      <c r="G148" s="21" t="s">
        <v>230</v>
      </c>
      <c r="H148" s="23">
        <v>0</v>
      </c>
      <c r="I148" s="24">
        <v>1</v>
      </c>
      <c r="J148" s="24">
        <v>1</v>
      </c>
      <c r="K148" s="24">
        <v>2</v>
      </c>
      <c r="X148"/>
    </row>
    <row r="149" spans="1:24" x14ac:dyDescent="0.25">
      <c r="A149" s="19">
        <v>147</v>
      </c>
      <c r="B149" s="20" t="s">
        <v>234</v>
      </c>
      <c r="C149" s="21" t="s">
        <v>229</v>
      </c>
      <c r="D149" s="20" t="s">
        <v>25</v>
      </c>
      <c r="E149" s="22" t="s">
        <v>217</v>
      </c>
      <c r="F149" s="22" t="s">
        <v>47</v>
      </c>
      <c r="G149" s="21" t="s">
        <v>230</v>
      </c>
      <c r="H149" s="23">
        <v>0</v>
      </c>
      <c r="I149" s="24">
        <v>1</v>
      </c>
      <c r="J149" s="24">
        <v>1</v>
      </c>
      <c r="K149" s="24">
        <v>3</v>
      </c>
      <c r="X149"/>
    </row>
    <row r="150" spans="1:24" x14ac:dyDescent="0.25">
      <c r="A150" s="19">
        <v>148</v>
      </c>
      <c r="B150" s="20" t="s">
        <v>235</v>
      </c>
      <c r="C150" s="21" t="s">
        <v>229</v>
      </c>
      <c r="D150" s="20" t="s">
        <v>25</v>
      </c>
      <c r="E150" s="22" t="s">
        <v>217</v>
      </c>
      <c r="F150" s="22" t="s">
        <v>47</v>
      </c>
      <c r="G150" s="21" t="s">
        <v>230</v>
      </c>
      <c r="H150" s="23">
        <v>3</v>
      </c>
      <c r="I150" s="24">
        <v>3</v>
      </c>
      <c r="J150" s="24">
        <v>3</v>
      </c>
      <c r="K150" s="24">
        <v>3</v>
      </c>
      <c r="X150"/>
    </row>
    <row r="151" spans="1:24" x14ac:dyDescent="0.25">
      <c r="A151" s="19">
        <v>149</v>
      </c>
      <c r="B151" s="20" t="s">
        <v>236</v>
      </c>
      <c r="C151" s="21" t="s">
        <v>229</v>
      </c>
      <c r="D151" s="20" t="s">
        <v>25</v>
      </c>
      <c r="E151" s="22" t="s">
        <v>217</v>
      </c>
      <c r="F151" s="22" t="s">
        <v>47</v>
      </c>
      <c r="G151" s="21" t="s">
        <v>230</v>
      </c>
      <c r="H151" s="23">
        <v>500</v>
      </c>
      <c r="I151" s="24">
        <v>500</v>
      </c>
      <c r="J151" s="24">
        <v>500</v>
      </c>
      <c r="K151" s="24">
        <v>500</v>
      </c>
      <c r="X151"/>
    </row>
    <row r="152" spans="1:24" x14ac:dyDescent="0.25">
      <c r="A152" s="19">
        <v>150</v>
      </c>
      <c r="B152" s="20" t="s">
        <v>237</v>
      </c>
      <c r="C152" s="21" t="s">
        <v>229</v>
      </c>
      <c r="D152" s="20" t="s">
        <v>25</v>
      </c>
      <c r="E152" s="22" t="s">
        <v>217</v>
      </c>
      <c r="F152" s="22" t="s">
        <v>47</v>
      </c>
      <c r="G152" s="21" t="s">
        <v>230</v>
      </c>
      <c r="H152" s="23">
        <v>500</v>
      </c>
      <c r="I152" s="24">
        <v>500</v>
      </c>
      <c r="J152" s="24">
        <v>500</v>
      </c>
      <c r="K152" s="24">
        <v>500</v>
      </c>
      <c r="X152"/>
    </row>
    <row r="153" spans="1:24" x14ac:dyDescent="0.25">
      <c r="A153" s="19">
        <v>151</v>
      </c>
      <c r="B153" s="20" t="s">
        <v>238</v>
      </c>
      <c r="C153" s="21" t="s">
        <v>239</v>
      </c>
      <c r="D153" s="20" t="s">
        <v>25</v>
      </c>
      <c r="E153" s="22" t="s">
        <v>217</v>
      </c>
      <c r="F153" s="22" t="s">
        <v>47</v>
      </c>
      <c r="G153" s="21" t="s">
        <v>230</v>
      </c>
      <c r="H153" s="23">
        <v>1</v>
      </c>
      <c r="I153" s="24">
        <v>1</v>
      </c>
      <c r="J153" s="24">
        <v>2</v>
      </c>
      <c r="K153" s="24">
        <v>1</v>
      </c>
      <c r="X153"/>
    </row>
    <row r="154" spans="1:24" x14ac:dyDescent="0.25">
      <c r="A154" s="19">
        <v>152</v>
      </c>
      <c r="B154" s="20" t="s">
        <v>240</v>
      </c>
      <c r="C154" s="21" t="s">
        <v>216</v>
      </c>
      <c r="D154" s="20" t="s">
        <v>25</v>
      </c>
      <c r="E154" s="22" t="s">
        <v>217</v>
      </c>
      <c r="F154" s="22" t="s">
        <v>47</v>
      </c>
      <c r="G154" s="21" t="s">
        <v>230</v>
      </c>
      <c r="H154" s="23">
        <v>1</v>
      </c>
      <c r="I154" s="24">
        <v>2</v>
      </c>
      <c r="J154" s="24">
        <v>1</v>
      </c>
      <c r="K154" s="24">
        <v>1</v>
      </c>
      <c r="X154"/>
    </row>
    <row r="155" spans="1:24" x14ac:dyDescent="0.25">
      <c r="A155" s="19">
        <v>153</v>
      </c>
      <c r="B155" s="20" t="s">
        <v>241</v>
      </c>
      <c r="C155" s="21" t="s">
        <v>242</v>
      </c>
      <c r="D155" s="20" t="s">
        <v>25</v>
      </c>
      <c r="E155" s="22" t="s">
        <v>243</v>
      </c>
      <c r="F155" s="22" t="s">
        <v>50</v>
      </c>
      <c r="G155" s="21" t="s">
        <v>244</v>
      </c>
      <c r="H155" s="23">
        <v>4</v>
      </c>
      <c r="I155" s="24">
        <v>4</v>
      </c>
      <c r="J155" s="24">
        <v>4</v>
      </c>
      <c r="K155" s="24">
        <v>4</v>
      </c>
      <c r="X155"/>
    </row>
    <row r="156" spans="1:24" x14ac:dyDescent="0.25">
      <c r="A156" s="19">
        <v>154</v>
      </c>
      <c r="B156" s="20" t="s">
        <v>245</v>
      </c>
      <c r="C156" s="21" t="s">
        <v>242</v>
      </c>
      <c r="D156" s="20" t="s">
        <v>25</v>
      </c>
      <c r="E156" s="22" t="s">
        <v>243</v>
      </c>
      <c r="F156" s="22" t="s">
        <v>50</v>
      </c>
      <c r="G156" s="21" t="s">
        <v>244</v>
      </c>
      <c r="H156" s="23">
        <v>3</v>
      </c>
      <c r="I156" s="24">
        <v>11</v>
      </c>
      <c r="J156" s="24">
        <v>11</v>
      </c>
      <c r="K156" s="24">
        <v>11</v>
      </c>
      <c r="X156"/>
    </row>
    <row r="157" spans="1:24" x14ac:dyDescent="0.25">
      <c r="A157" s="19">
        <v>155</v>
      </c>
      <c r="B157" s="20" t="s">
        <v>246</v>
      </c>
      <c r="C157" s="21" t="s">
        <v>242</v>
      </c>
      <c r="D157" s="20" t="s">
        <v>25</v>
      </c>
      <c r="E157" s="22" t="s">
        <v>243</v>
      </c>
      <c r="F157" s="22" t="s">
        <v>50</v>
      </c>
      <c r="G157" s="21" t="s">
        <v>244</v>
      </c>
      <c r="H157" s="23">
        <v>1</v>
      </c>
      <c r="I157" s="24">
        <v>1</v>
      </c>
      <c r="J157" s="24">
        <v>1</v>
      </c>
      <c r="K157" s="24">
        <v>1</v>
      </c>
      <c r="X157"/>
    </row>
    <row r="158" spans="1:24" x14ac:dyDescent="0.25">
      <c r="A158" s="19">
        <v>156</v>
      </c>
      <c r="B158" s="20" t="s">
        <v>247</v>
      </c>
      <c r="C158" s="21" t="s">
        <v>242</v>
      </c>
      <c r="D158" s="20" t="s">
        <v>25</v>
      </c>
      <c r="E158" s="22" t="s">
        <v>243</v>
      </c>
      <c r="F158" s="22" t="s">
        <v>50</v>
      </c>
      <c r="G158" s="21" t="s">
        <v>244</v>
      </c>
      <c r="H158" s="23">
        <v>7</v>
      </c>
      <c r="I158" s="24">
        <v>40</v>
      </c>
      <c r="J158" s="24">
        <v>40</v>
      </c>
      <c r="K158" s="24">
        <v>41</v>
      </c>
      <c r="X158"/>
    </row>
    <row r="159" spans="1:24" x14ac:dyDescent="0.25">
      <c r="A159" s="19">
        <v>157</v>
      </c>
      <c r="B159" s="20" t="s">
        <v>248</v>
      </c>
      <c r="C159" s="21" t="s">
        <v>242</v>
      </c>
      <c r="D159" s="20" t="s">
        <v>25</v>
      </c>
      <c r="E159" s="22" t="s">
        <v>243</v>
      </c>
      <c r="F159" s="22" t="s">
        <v>50</v>
      </c>
      <c r="G159" s="21" t="s">
        <v>244</v>
      </c>
      <c r="H159" s="23">
        <v>2</v>
      </c>
      <c r="I159" s="24">
        <v>7</v>
      </c>
      <c r="J159" s="24">
        <v>8</v>
      </c>
      <c r="K159" s="24">
        <v>8</v>
      </c>
      <c r="X159"/>
    </row>
    <row r="160" spans="1:24" x14ac:dyDescent="0.25">
      <c r="A160" s="19">
        <v>158</v>
      </c>
      <c r="B160" s="20" t="s">
        <v>249</v>
      </c>
      <c r="C160" s="21" t="s">
        <v>242</v>
      </c>
      <c r="D160" s="20" t="s">
        <v>25</v>
      </c>
      <c r="E160" s="22" t="s">
        <v>243</v>
      </c>
      <c r="F160" s="22" t="s">
        <v>50</v>
      </c>
      <c r="G160" s="21" t="s">
        <v>244</v>
      </c>
      <c r="H160" s="23">
        <v>1</v>
      </c>
      <c r="I160" s="24">
        <v>8</v>
      </c>
      <c r="J160" s="24">
        <v>8</v>
      </c>
      <c r="K160" s="24">
        <v>8</v>
      </c>
      <c r="X160"/>
    </row>
    <row r="161" spans="1:24" x14ac:dyDescent="0.25">
      <c r="A161" s="19">
        <v>159</v>
      </c>
      <c r="B161" s="20" t="s">
        <v>250</v>
      </c>
      <c r="C161" s="21" t="s">
        <v>242</v>
      </c>
      <c r="D161" s="20" t="s">
        <v>25</v>
      </c>
      <c r="E161" s="22" t="s">
        <v>243</v>
      </c>
      <c r="F161" s="22" t="s">
        <v>50</v>
      </c>
      <c r="G161" s="21" t="s">
        <v>244</v>
      </c>
      <c r="H161" s="23">
        <v>1</v>
      </c>
      <c r="I161" s="24">
        <v>1</v>
      </c>
      <c r="J161" s="24">
        <v>1</v>
      </c>
      <c r="K161" s="24">
        <v>1</v>
      </c>
      <c r="X161"/>
    </row>
    <row r="162" spans="1:24" x14ac:dyDescent="0.25">
      <c r="A162" s="19">
        <v>160</v>
      </c>
      <c r="B162" s="20" t="s">
        <v>251</v>
      </c>
      <c r="C162" s="21" t="s">
        <v>242</v>
      </c>
      <c r="D162" s="20" t="s">
        <v>25</v>
      </c>
      <c r="E162" s="22" t="s">
        <v>243</v>
      </c>
      <c r="F162" s="22" t="s">
        <v>50</v>
      </c>
      <c r="G162" s="21" t="s">
        <v>244</v>
      </c>
      <c r="H162" s="23">
        <v>1</v>
      </c>
      <c r="I162" s="24">
        <v>1</v>
      </c>
      <c r="J162" s="24">
        <v>1</v>
      </c>
      <c r="K162" s="24">
        <v>1</v>
      </c>
      <c r="X162"/>
    </row>
    <row r="163" spans="1:24" x14ac:dyDescent="0.25">
      <c r="A163" s="19">
        <v>161</v>
      </c>
      <c r="B163" s="20" t="s">
        <v>252</v>
      </c>
      <c r="C163" s="21" t="s">
        <v>24</v>
      </c>
      <c r="D163" s="20" t="s">
        <v>25</v>
      </c>
      <c r="E163" s="22" t="s">
        <v>243</v>
      </c>
      <c r="F163" s="22" t="s">
        <v>50</v>
      </c>
      <c r="G163" s="21" t="s">
        <v>253</v>
      </c>
      <c r="H163" s="23">
        <v>10</v>
      </c>
      <c r="I163" s="24">
        <v>20</v>
      </c>
      <c r="J163" s="24">
        <v>23</v>
      </c>
      <c r="K163" s="24">
        <v>20</v>
      </c>
      <c r="X163"/>
    </row>
    <row r="164" spans="1:24" x14ac:dyDescent="0.25">
      <c r="A164" s="19">
        <v>162</v>
      </c>
      <c r="B164" s="20" t="s">
        <v>254</v>
      </c>
      <c r="C164" s="21" t="s">
        <v>255</v>
      </c>
      <c r="D164" s="20" t="s">
        <v>25</v>
      </c>
      <c r="E164" s="22" t="s">
        <v>256</v>
      </c>
      <c r="F164" s="22" t="s">
        <v>53</v>
      </c>
      <c r="G164" s="21" t="s">
        <v>257</v>
      </c>
      <c r="H164" s="23">
        <v>0</v>
      </c>
      <c r="I164" s="24">
        <v>2</v>
      </c>
      <c r="J164" s="24">
        <v>2</v>
      </c>
      <c r="K164" s="24">
        <v>1</v>
      </c>
      <c r="X164"/>
    </row>
    <row r="165" spans="1:24" x14ac:dyDescent="0.25">
      <c r="A165" s="19">
        <v>163</v>
      </c>
      <c r="B165" s="20" t="s">
        <v>258</v>
      </c>
      <c r="C165" s="21" t="s">
        <v>255</v>
      </c>
      <c r="D165" s="20" t="s">
        <v>25</v>
      </c>
      <c r="E165" s="22" t="s">
        <v>256</v>
      </c>
      <c r="F165" s="22" t="s">
        <v>53</v>
      </c>
      <c r="G165" s="21" t="s">
        <v>257</v>
      </c>
      <c r="H165" s="23">
        <v>0</v>
      </c>
      <c r="I165" s="24">
        <v>125</v>
      </c>
      <c r="J165" s="24">
        <v>125</v>
      </c>
      <c r="K165" s="24">
        <v>50</v>
      </c>
      <c r="X165"/>
    </row>
    <row r="166" spans="1:24" x14ac:dyDescent="0.25">
      <c r="A166" s="19">
        <v>164</v>
      </c>
      <c r="B166" s="20" t="s">
        <v>259</v>
      </c>
      <c r="C166" s="21" t="s">
        <v>255</v>
      </c>
      <c r="D166" s="20" t="s">
        <v>25</v>
      </c>
      <c r="E166" s="22" t="s">
        <v>256</v>
      </c>
      <c r="F166" s="22" t="s">
        <v>53</v>
      </c>
      <c r="G166" s="21" t="s">
        <v>257</v>
      </c>
      <c r="H166" s="23">
        <v>0</v>
      </c>
      <c r="I166" s="24">
        <v>1</v>
      </c>
      <c r="J166" s="24">
        <v>0</v>
      </c>
      <c r="K166" s="24">
        <v>0</v>
      </c>
      <c r="X166"/>
    </row>
    <row r="167" spans="1:24" x14ac:dyDescent="0.25">
      <c r="A167" s="19">
        <v>165</v>
      </c>
      <c r="B167" s="20" t="s">
        <v>260</v>
      </c>
      <c r="C167" s="21" t="s">
        <v>255</v>
      </c>
      <c r="D167" s="20" t="s">
        <v>25</v>
      </c>
      <c r="E167" s="22" t="s">
        <v>256</v>
      </c>
      <c r="F167" s="22" t="s">
        <v>53</v>
      </c>
      <c r="G167" s="21" t="s">
        <v>257</v>
      </c>
      <c r="H167" s="23">
        <v>0</v>
      </c>
      <c r="I167" s="24">
        <v>4</v>
      </c>
      <c r="J167" s="24">
        <v>4</v>
      </c>
      <c r="K167" s="24">
        <v>4</v>
      </c>
      <c r="X167"/>
    </row>
    <row r="168" spans="1:24" x14ac:dyDescent="0.25">
      <c r="A168" s="19">
        <v>166</v>
      </c>
      <c r="B168" s="20" t="s">
        <v>261</v>
      </c>
      <c r="C168" s="21" t="s">
        <v>255</v>
      </c>
      <c r="D168" s="20" t="s">
        <v>25</v>
      </c>
      <c r="E168" s="22" t="s">
        <v>256</v>
      </c>
      <c r="F168" s="22" t="s">
        <v>53</v>
      </c>
      <c r="G168" s="21" t="s">
        <v>257</v>
      </c>
      <c r="H168" s="23">
        <v>1</v>
      </c>
      <c r="I168" s="24">
        <v>1</v>
      </c>
      <c r="J168" s="24">
        <v>1</v>
      </c>
      <c r="K168" s="24">
        <v>1</v>
      </c>
      <c r="X168"/>
    </row>
    <row r="169" spans="1:24" x14ac:dyDescent="0.25">
      <c r="A169" s="19">
        <v>167</v>
      </c>
      <c r="B169" s="20" t="s">
        <v>262</v>
      </c>
      <c r="C169" s="21" t="s">
        <v>255</v>
      </c>
      <c r="D169" s="20" t="s">
        <v>25</v>
      </c>
      <c r="E169" s="22" t="s">
        <v>256</v>
      </c>
      <c r="F169" s="22" t="s">
        <v>53</v>
      </c>
      <c r="G169" s="21" t="s">
        <v>257</v>
      </c>
      <c r="H169" s="23">
        <v>1</v>
      </c>
      <c r="I169" s="24">
        <v>1</v>
      </c>
      <c r="J169" s="24">
        <v>1</v>
      </c>
      <c r="K169" s="24">
        <v>1</v>
      </c>
      <c r="X169"/>
    </row>
    <row r="170" spans="1:24" x14ac:dyDescent="0.25">
      <c r="A170" s="19">
        <v>168</v>
      </c>
      <c r="B170" s="20" t="s">
        <v>263</v>
      </c>
      <c r="C170" s="21" t="s">
        <v>264</v>
      </c>
      <c r="D170" s="20" t="s">
        <v>25</v>
      </c>
      <c r="E170" s="22" t="s">
        <v>256</v>
      </c>
      <c r="F170" s="22" t="s">
        <v>53</v>
      </c>
      <c r="G170" s="21" t="s">
        <v>257</v>
      </c>
      <c r="H170" s="23">
        <v>800</v>
      </c>
      <c r="I170" s="24">
        <v>1100</v>
      </c>
      <c r="J170" s="24">
        <v>1100</v>
      </c>
      <c r="K170" s="24">
        <v>1000</v>
      </c>
      <c r="X170"/>
    </row>
    <row r="171" spans="1:24" x14ac:dyDescent="0.25">
      <c r="A171" s="19">
        <v>169</v>
      </c>
      <c r="B171" s="20" t="s">
        <v>265</v>
      </c>
      <c r="C171" s="21" t="s">
        <v>255</v>
      </c>
      <c r="D171" s="20" t="s">
        <v>25</v>
      </c>
      <c r="E171" s="22" t="s">
        <v>256</v>
      </c>
      <c r="F171" s="22" t="s">
        <v>53</v>
      </c>
      <c r="G171" s="21" t="s">
        <v>257</v>
      </c>
      <c r="H171" s="23">
        <v>0</v>
      </c>
      <c r="I171" s="24">
        <v>1</v>
      </c>
      <c r="J171" s="24">
        <v>2</v>
      </c>
      <c r="K171" s="24">
        <v>1</v>
      </c>
      <c r="X171"/>
    </row>
    <row r="172" spans="1:24" x14ac:dyDescent="0.25">
      <c r="A172" s="19">
        <v>170</v>
      </c>
      <c r="B172" s="20" t="s">
        <v>266</v>
      </c>
      <c r="C172" s="21" t="s">
        <v>255</v>
      </c>
      <c r="D172" s="20" t="s">
        <v>25</v>
      </c>
      <c r="E172" s="22" t="s">
        <v>256</v>
      </c>
      <c r="F172" s="22" t="s">
        <v>53</v>
      </c>
      <c r="G172" s="21" t="s">
        <v>267</v>
      </c>
      <c r="H172" s="23">
        <v>500</v>
      </c>
      <c r="I172" s="24">
        <v>500</v>
      </c>
      <c r="J172" s="24">
        <v>500</v>
      </c>
      <c r="K172" s="24">
        <v>500</v>
      </c>
      <c r="X172"/>
    </row>
    <row r="173" spans="1:24" x14ac:dyDescent="0.25">
      <c r="A173" s="19">
        <v>171</v>
      </c>
      <c r="B173" s="20" t="s">
        <v>268</v>
      </c>
      <c r="C173" s="21" t="s">
        <v>255</v>
      </c>
      <c r="D173" s="20" t="s">
        <v>25</v>
      </c>
      <c r="E173" s="22" t="s">
        <v>256</v>
      </c>
      <c r="F173" s="22" t="s">
        <v>53</v>
      </c>
      <c r="G173" s="21" t="s">
        <v>267</v>
      </c>
      <c r="H173" s="23">
        <v>10</v>
      </c>
      <c r="I173" s="24">
        <v>70</v>
      </c>
      <c r="J173" s="24">
        <v>70</v>
      </c>
      <c r="K173" s="24">
        <v>50</v>
      </c>
      <c r="X173"/>
    </row>
    <row r="174" spans="1:24" x14ac:dyDescent="0.25">
      <c r="A174" s="19">
        <v>172</v>
      </c>
      <c r="B174" s="20" t="s">
        <v>269</v>
      </c>
      <c r="C174" s="21" t="s">
        <v>270</v>
      </c>
      <c r="D174" s="20" t="s">
        <v>25</v>
      </c>
      <c r="E174" s="22" t="s">
        <v>256</v>
      </c>
      <c r="F174" s="22" t="s">
        <v>53</v>
      </c>
      <c r="G174" s="21" t="s">
        <v>267</v>
      </c>
      <c r="H174" s="23">
        <v>1</v>
      </c>
      <c r="I174" s="24">
        <v>4</v>
      </c>
      <c r="J174" s="24">
        <v>4</v>
      </c>
      <c r="K174" s="24">
        <v>1</v>
      </c>
      <c r="X174"/>
    </row>
    <row r="175" spans="1:24" x14ac:dyDescent="0.25">
      <c r="A175" s="19">
        <v>173</v>
      </c>
      <c r="B175" s="20" t="s">
        <v>271</v>
      </c>
      <c r="C175" s="21" t="s">
        <v>272</v>
      </c>
      <c r="D175" s="20" t="s">
        <v>273</v>
      </c>
      <c r="E175" s="22" t="s">
        <v>274</v>
      </c>
      <c r="F175" s="22" t="s">
        <v>56</v>
      </c>
      <c r="G175" s="21" t="s">
        <v>275</v>
      </c>
      <c r="H175" s="23">
        <v>1</v>
      </c>
      <c r="I175" s="24">
        <v>4</v>
      </c>
      <c r="J175" s="24">
        <v>3</v>
      </c>
      <c r="K175" s="24">
        <v>3</v>
      </c>
      <c r="X175"/>
    </row>
    <row r="176" spans="1:24" x14ac:dyDescent="0.25">
      <c r="A176" s="19">
        <v>174</v>
      </c>
      <c r="B176" s="20" t="s">
        <v>276</v>
      </c>
      <c r="C176" s="21" t="s">
        <v>272</v>
      </c>
      <c r="D176" s="20" t="s">
        <v>273</v>
      </c>
      <c r="E176" s="22" t="s">
        <v>274</v>
      </c>
      <c r="F176" s="22" t="s">
        <v>56</v>
      </c>
      <c r="G176" s="21" t="s">
        <v>275</v>
      </c>
      <c r="H176" s="23">
        <v>3</v>
      </c>
      <c r="I176" s="24">
        <v>3</v>
      </c>
      <c r="J176" s="24">
        <v>1</v>
      </c>
      <c r="K176" s="24">
        <v>1</v>
      </c>
      <c r="X176"/>
    </row>
    <row r="177" spans="1:24" x14ac:dyDescent="0.25">
      <c r="A177" s="19">
        <v>175</v>
      </c>
      <c r="B177" s="20" t="s">
        <v>277</v>
      </c>
      <c r="C177" s="21" t="s">
        <v>272</v>
      </c>
      <c r="D177" s="20" t="s">
        <v>273</v>
      </c>
      <c r="E177" s="22" t="s">
        <v>274</v>
      </c>
      <c r="F177" s="22" t="s">
        <v>56</v>
      </c>
      <c r="G177" s="21" t="s">
        <v>275</v>
      </c>
      <c r="H177" s="23">
        <v>0</v>
      </c>
      <c r="I177" s="24">
        <v>1</v>
      </c>
      <c r="J177" s="24">
        <v>0</v>
      </c>
      <c r="K177" s="24">
        <v>0</v>
      </c>
      <c r="X177"/>
    </row>
    <row r="178" spans="1:24" x14ac:dyDescent="0.25">
      <c r="A178" s="19">
        <v>176</v>
      </c>
      <c r="B178" s="20" t="s">
        <v>278</v>
      </c>
      <c r="C178" s="21" t="s">
        <v>272</v>
      </c>
      <c r="D178" s="20" t="s">
        <v>273</v>
      </c>
      <c r="E178" s="22" t="s">
        <v>274</v>
      </c>
      <c r="F178" s="22" t="s">
        <v>56</v>
      </c>
      <c r="G178" s="21" t="s">
        <v>275</v>
      </c>
      <c r="H178" s="23">
        <v>0</v>
      </c>
      <c r="I178" s="24">
        <v>1</v>
      </c>
      <c r="J178" s="24">
        <v>1</v>
      </c>
      <c r="K178" s="24">
        <v>0</v>
      </c>
      <c r="X178"/>
    </row>
    <row r="179" spans="1:24" x14ac:dyDescent="0.25">
      <c r="A179" s="19">
        <v>177</v>
      </c>
      <c r="B179" s="20" t="s">
        <v>279</v>
      </c>
      <c r="C179" s="21" t="s">
        <v>272</v>
      </c>
      <c r="D179" s="20" t="s">
        <v>273</v>
      </c>
      <c r="E179" s="22" t="s">
        <v>274</v>
      </c>
      <c r="F179" s="22" t="s">
        <v>56</v>
      </c>
      <c r="G179" s="21" t="s">
        <v>275</v>
      </c>
      <c r="H179" s="23">
        <v>0</v>
      </c>
      <c r="I179" s="24">
        <v>9500</v>
      </c>
      <c r="J179" s="24">
        <v>10000</v>
      </c>
      <c r="K179" s="24">
        <v>16700</v>
      </c>
      <c r="X179"/>
    </row>
    <row r="180" spans="1:24" x14ac:dyDescent="0.25">
      <c r="A180" s="19">
        <v>178</v>
      </c>
      <c r="B180" s="20" t="s">
        <v>280</v>
      </c>
      <c r="C180" s="21" t="s">
        <v>272</v>
      </c>
      <c r="D180" s="20" t="s">
        <v>273</v>
      </c>
      <c r="E180" s="22" t="s">
        <v>274</v>
      </c>
      <c r="F180" s="22" t="s">
        <v>56</v>
      </c>
      <c r="G180" s="21" t="s">
        <v>275</v>
      </c>
      <c r="H180" s="23">
        <v>0</v>
      </c>
      <c r="I180" s="24">
        <v>1</v>
      </c>
      <c r="J180" s="24">
        <v>1</v>
      </c>
      <c r="K180" s="24">
        <v>0</v>
      </c>
      <c r="X180"/>
    </row>
    <row r="181" spans="1:24" x14ac:dyDescent="0.25">
      <c r="A181" s="19">
        <v>179</v>
      </c>
      <c r="B181" s="20" t="s">
        <v>281</v>
      </c>
      <c r="C181" s="21" t="s">
        <v>272</v>
      </c>
      <c r="D181" s="20" t="s">
        <v>273</v>
      </c>
      <c r="E181" s="22" t="s">
        <v>274</v>
      </c>
      <c r="F181" s="22" t="s">
        <v>56</v>
      </c>
      <c r="G181" s="21" t="s">
        <v>275</v>
      </c>
      <c r="H181" s="23">
        <v>0</v>
      </c>
      <c r="I181" s="24">
        <v>0.04</v>
      </c>
      <c r="J181" s="24">
        <v>0.04</v>
      </c>
      <c r="K181" s="24">
        <v>0.04</v>
      </c>
      <c r="X181"/>
    </row>
    <row r="182" spans="1:24" x14ac:dyDescent="0.25">
      <c r="A182" s="19">
        <v>180</v>
      </c>
      <c r="B182" s="20" t="s">
        <v>282</v>
      </c>
      <c r="C182" s="21" t="s">
        <v>283</v>
      </c>
      <c r="D182" s="20" t="s">
        <v>273</v>
      </c>
      <c r="E182" s="22" t="s">
        <v>274</v>
      </c>
      <c r="F182" s="22" t="s">
        <v>56</v>
      </c>
      <c r="G182" s="21" t="s">
        <v>275</v>
      </c>
      <c r="H182" s="23">
        <v>1</v>
      </c>
      <c r="I182" s="24">
        <v>1</v>
      </c>
      <c r="J182" s="24">
        <v>1</v>
      </c>
      <c r="K182" s="24">
        <v>1</v>
      </c>
      <c r="X182"/>
    </row>
    <row r="183" spans="1:24" x14ac:dyDescent="0.25">
      <c r="A183" s="19">
        <v>181</v>
      </c>
      <c r="B183" s="20" t="s">
        <v>284</v>
      </c>
      <c r="C183" s="21" t="s">
        <v>24</v>
      </c>
      <c r="D183" s="20" t="s">
        <v>273</v>
      </c>
      <c r="E183" s="22" t="s">
        <v>274</v>
      </c>
      <c r="F183" s="22" t="s">
        <v>56</v>
      </c>
      <c r="G183" s="21" t="s">
        <v>285</v>
      </c>
      <c r="H183" s="23">
        <v>8</v>
      </c>
      <c r="I183" s="24">
        <v>6</v>
      </c>
      <c r="J183" s="24">
        <v>6</v>
      </c>
      <c r="K183" s="24">
        <v>5.74</v>
      </c>
      <c r="X183"/>
    </row>
    <row r="184" spans="1:24" x14ac:dyDescent="0.25">
      <c r="A184" s="19">
        <v>182</v>
      </c>
      <c r="B184" s="20" t="s">
        <v>286</v>
      </c>
      <c r="C184" s="21" t="s">
        <v>24</v>
      </c>
      <c r="D184" s="20" t="s">
        <v>273</v>
      </c>
      <c r="E184" s="22" t="s">
        <v>274</v>
      </c>
      <c r="F184" s="22" t="s">
        <v>56</v>
      </c>
      <c r="G184" s="21" t="s">
        <v>285</v>
      </c>
      <c r="H184" s="23">
        <v>0</v>
      </c>
      <c r="I184" s="24">
        <v>10</v>
      </c>
      <c r="J184" s="24">
        <v>10</v>
      </c>
      <c r="K184" s="24">
        <v>10</v>
      </c>
      <c r="X184"/>
    </row>
    <row r="185" spans="1:24" x14ac:dyDescent="0.25">
      <c r="A185" s="19">
        <v>183</v>
      </c>
      <c r="B185" s="20" t="s">
        <v>287</v>
      </c>
      <c r="C185" s="21" t="s">
        <v>24</v>
      </c>
      <c r="D185" s="20" t="s">
        <v>273</v>
      </c>
      <c r="E185" s="22" t="s">
        <v>274</v>
      </c>
      <c r="F185" s="22" t="s">
        <v>56</v>
      </c>
      <c r="G185" s="21" t="s">
        <v>285</v>
      </c>
      <c r="H185" s="23">
        <v>0</v>
      </c>
      <c r="I185" s="24">
        <v>1</v>
      </c>
      <c r="J185" s="24">
        <v>1</v>
      </c>
      <c r="K185" s="24">
        <v>1</v>
      </c>
      <c r="X185"/>
    </row>
    <row r="186" spans="1:24" x14ac:dyDescent="0.25">
      <c r="A186" s="19">
        <v>184</v>
      </c>
      <c r="B186" s="20" t="s">
        <v>288</v>
      </c>
      <c r="C186" s="21" t="s">
        <v>24</v>
      </c>
      <c r="D186" s="20" t="s">
        <v>273</v>
      </c>
      <c r="E186" s="22" t="s">
        <v>274</v>
      </c>
      <c r="F186" s="22" t="s">
        <v>56</v>
      </c>
      <c r="G186" s="21" t="s">
        <v>285</v>
      </c>
      <c r="H186" s="23">
        <v>0</v>
      </c>
      <c r="I186" s="24">
        <v>270</v>
      </c>
      <c r="J186" s="24">
        <v>272</v>
      </c>
      <c r="K186" s="24">
        <v>270</v>
      </c>
      <c r="X186"/>
    </row>
    <row r="187" spans="1:24" x14ac:dyDescent="0.25">
      <c r="A187" s="19">
        <v>185</v>
      </c>
      <c r="B187" s="20" t="s">
        <v>289</v>
      </c>
      <c r="C187" s="21" t="s">
        <v>24</v>
      </c>
      <c r="D187" s="20" t="s">
        <v>273</v>
      </c>
      <c r="E187" s="22" t="s">
        <v>274</v>
      </c>
      <c r="F187" s="22" t="s">
        <v>56</v>
      </c>
      <c r="G187" s="21" t="s">
        <v>285</v>
      </c>
      <c r="H187" s="23">
        <v>2000</v>
      </c>
      <c r="I187" s="24">
        <v>200</v>
      </c>
      <c r="J187" s="24">
        <v>200</v>
      </c>
      <c r="K187" s="24">
        <v>100</v>
      </c>
      <c r="X187"/>
    </row>
    <row r="188" spans="1:24" x14ac:dyDescent="0.25">
      <c r="A188" s="19">
        <v>186</v>
      </c>
      <c r="B188" s="20" t="s">
        <v>290</v>
      </c>
      <c r="C188" s="21" t="s">
        <v>24</v>
      </c>
      <c r="D188" s="20" t="s">
        <v>273</v>
      </c>
      <c r="E188" s="22" t="s">
        <v>274</v>
      </c>
      <c r="F188" s="22" t="s">
        <v>56</v>
      </c>
      <c r="G188" s="21" t="s">
        <v>285</v>
      </c>
      <c r="H188" s="23">
        <v>0.5</v>
      </c>
      <c r="I188" s="24">
        <v>0.5</v>
      </c>
      <c r="J188" s="24">
        <v>0.5</v>
      </c>
      <c r="K188" s="24">
        <v>0.5</v>
      </c>
      <c r="X188"/>
    </row>
    <row r="189" spans="1:24" x14ac:dyDescent="0.25">
      <c r="A189" s="19">
        <v>187</v>
      </c>
      <c r="B189" s="20" t="s">
        <v>291</v>
      </c>
      <c r="C189" s="21" t="s">
        <v>292</v>
      </c>
      <c r="D189" s="20" t="s">
        <v>273</v>
      </c>
      <c r="E189" s="22" t="s">
        <v>293</v>
      </c>
      <c r="F189" s="22" t="s">
        <v>59</v>
      </c>
      <c r="G189" s="21" t="s">
        <v>294</v>
      </c>
      <c r="H189" s="23">
        <v>2</v>
      </c>
      <c r="I189" s="24">
        <v>1</v>
      </c>
      <c r="J189" s="24">
        <v>1</v>
      </c>
      <c r="K189" s="24">
        <v>1</v>
      </c>
      <c r="X189"/>
    </row>
    <row r="190" spans="1:24" x14ac:dyDescent="0.25">
      <c r="A190" s="19">
        <v>188</v>
      </c>
      <c r="B190" s="20" t="s">
        <v>295</v>
      </c>
      <c r="C190" s="21" t="s">
        <v>292</v>
      </c>
      <c r="D190" s="20" t="s">
        <v>273</v>
      </c>
      <c r="E190" s="22" t="s">
        <v>293</v>
      </c>
      <c r="F190" s="22" t="s">
        <v>59</v>
      </c>
      <c r="G190" s="21" t="s">
        <v>294</v>
      </c>
      <c r="H190" s="23">
        <v>0</v>
      </c>
      <c r="I190" s="24">
        <v>4</v>
      </c>
      <c r="J190" s="24">
        <v>3</v>
      </c>
      <c r="K190" s="24">
        <v>3</v>
      </c>
      <c r="X190"/>
    </row>
    <row r="191" spans="1:24" x14ac:dyDescent="0.25">
      <c r="A191" s="19">
        <v>189</v>
      </c>
      <c r="B191" s="20" t="s">
        <v>296</v>
      </c>
      <c r="C191" s="21" t="s">
        <v>292</v>
      </c>
      <c r="D191" s="20" t="s">
        <v>273</v>
      </c>
      <c r="E191" s="22" t="s">
        <v>293</v>
      </c>
      <c r="F191" s="22" t="s">
        <v>59</v>
      </c>
      <c r="G191" s="21" t="s">
        <v>294</v>
      </c>
      <c r="H191" s="23">
        <v>0</v>
      </c>
      <c r="I191" s="24">
        <v>3</v>
      </c>
      <c r="J191" s="24">
        <v>1</v>
      </c>
      <c r="K191" s="24">
        <v>1</v>
      </c>
      <c r="X191"/>
    </row>
    <row r="192" spans="1:24" x14ac:dyDescent="0.25">
      <c r="A192" s="19">
        <v>190</v>
      </c>
      <c r="B192" s="20" t="s">
        <v>297</v>
      </c>
      <c r="C192" s="21" t="s">
        <v>292</v>
      </c>
      <c r="D192" s="20" t="s">
        <v>273</v>
      </c>
      <c r="E192" s="22" t="s">
        <v>293</v>
      </c>
      <c r="F192" s="22" t="s">
        <v>59</v>
      </c>
      <c r="G192" s="21" t="s">
        <v>294</v>
      </c>
      <c r="H192" s="23">
        <v>0</v>
      </c>
      <c r="I192" s="24">
        <v>3</v>
      </c>
      <c r="J192" s="24">
        <v>4</v>
      </c>
      <c r="K192" s="24">
        <v>3</v>
      </c>
      <c r="X192"/>
    </row>
    <row r="193" spans="1:24" x14ac:dyDescent="0.25">
      <c r="A193" s="19">
        <v>191</v>
      </c>
      <c r="B193" s="20" t="s">
        <v>298</v>
      </c>
      <c r="C193" s="21" t="s">
        <v>292</v>
      </c>
      <c r="D193" s="20" t="s">
        <v>273</v>
      </c>
      <c r="E193" s="22" t="s">
        <v>293</v>
      </c>
      <c r="F193" s="22" t="s">
        <v>59</v>
      </c>
      <c r="G193" s="21" t="s">
        <v>294</v>
      </c>
      <c r="H193" s="23">
        <v>1</v>
      </c>
      <c r="I193" s="24">
        <v>1</v>
      </c>
      <c r="J193" s="24">
        <v>1</v>
      </c>
      <c r="K193" s="24">
        <v>1</v>
      </c>
      <c r="X193"/>
    </row>
    <row r="194" spans="1:24" x14ac:dyDescent="0.25">
      <c r="A194" s="19">
        <v>192</v>
      </c>
      <c r="B194" s="20" t="s">
        <v>299</v>
      </c>
      <c r="C194" s="21" t="s">
        <v>300</v>
      </c>
      <c r="D194" s="20" t="s">
        <v>273</v>
      </c>
      <c r="E194" s="22" t="s">
        <v>301</v>
      </c>
      <c r="F194" s="22" t="s">
        <v>62</v>
      </c>
      <c r="G194" s="21" t="s">
        <v>302</v>
      </c>
      <c r="H194" s="23">
        <v>1</v>
      </c>
      <c r="I194" s="24">
        <v>1</v>
      </c>
      <c r="J194" s="24">
        <v>1</v>
      </c>
      <c r="K194" s="24">
        <v>1</v>
      </c>
      <c r="X194"/>
    </row>
    <row r="195" spans="1:24" x14ac:dyDescent="0.25">
      <c r="A195" s="19">
        <v>193</v>
      </c>
      <c r="B195" s="20" t="s">
        <v>303</v>
      </c>
      <c r="C195" s="21" t="s">
        <v>300</v>
      </c>
      <c r="D195" s="20" t="s">
        <v>273</v>
      </c>
      <c r="E195" s="22" t="s">
        <v>301</v>
      </c>
      <c r="F195" s="22" t="s">
        <v>62</v>
      </c>
      <c r="G195" s="21" t="s">
        <v>302</v>
      </c>
      <c r="H195" s="23">
        <v>1</v>
      </c>
      <c r="I195" s="24">
        <v>1</v>
      </c>
      <c r="J195" s="24">
        <v>1</v>
      </c>
      <c r="K195" s="24">
        <v>1</v>
      </c>
      <c r="X195"/>
    </row>
    <row r="196" spans="1:24" x14ac:dyDescent="0.25">
      <c r="A196" s="19">
        <v>194</v>
      </c>
      <c r="B196" s="20" t="s">
        <v>304</v>
      </c>
      <c r="C196" s="21" t="s">
        <v>300</v>
      </c>
      <c r="D196" s="20" t="s">
        <v>273</v>
      </c>
      <c r="E196" s="22" t="s">
        <v>301</v>
      </c>
      <c r="F196" s="22" t="s">
        <v>62</v>
      </c>
      <c r="G196" s="21" t="s">
        <v>302</v>
      </c>
      <c r="H196" s="23">
        <v>1</v>
      </c>
      <c r="I196" s="24">
        <v>1</v>
      </c>
      <c r="J196" s="24">
        <v>1</v>
      </c>
      <c r="K196" s="24">
        <v>1</v>
      </c>
      <c r="X196"/>
    </row>
    <row r="197" spans="1:24" x14ac:dyDescent="0.25">
      <c r="A197" s="19">
        <v>195</v>
      </c>
      <c r="B197" s="20" t="s">
        <v>305</v>
      </c>
      <c r="C197" s="21" t="s">
        <v>300</v>
      </c>
      <c r="D197" s="20" t="s">
        <v>273</v>
      </c>
      <c r="E197" s="22" t="s">
        <v>301</v>
      </c>
      <c r="F197" s="22" t="s">
        <v>62</v>
      </c>
      <c r="G197" s="21" t="s">
        <v>302</v>
      </c>
      <c r="H197" s="23">
        <v>3</v>
      </c>
      <c r="I197" s="24">
        <v>3</v>
      </c>
      <c r="J197" s="24">
        <v>3</v>
      </c>
      <c r="K197" s="24">
        <v>3</v>
      </c>
      <c r="X197"/>
    </row>
    <row r="198" spans="1:24" x14ac:dyDescent="0.25">
      <c r="A198" s="19">
        <v>196</v>
      </c>
      <c r="B198" s="20" t="s">
        <v>306</v>
      </c>
      <c r="C198" s="21" t="s">
        <v>300</v>
      </c>
      <c r="D198" s="20" t="s">
        <v>273</v>
      </c>
      <c r="E198" s="22" t="s">
        <v>301</v>
      </c>
      <c r="F198" s="22" t="s">
        <v>62</v>
      </c>
      <c r="G198" s="21" t="s">
        <v>302</v>
      </c>
      <c r="H198" s="23">
        <v>1</v>
      </c>
      <c r="I198" s="24">
        <v>1</v>
      </c>
      <c r="J198" s="24">
        <v>1</v>
      </c>
      <c r="K198" s="24">
        <v>1</v>
      </c>
      <c r="X198"/>
    </row>
    <row r="199" spans="1:24" x14ac:dyDescent="0.25">
      <c r="A199" s="19">
        <v>197</v>
      </c>
      <c r="B199" s="20" t="s">
        <v>307</v>
      </c>
      <c r="C199" s="21" t="s">
        <v>300</v>
      </c>
      <c r="D199" s="20" t="s">
        <v>273</v>
      </c>
      <c r="E199" s="22" t="s">
        <v>301</v>
      </c>
      <c r="F199" s="22" t="s">
        <v>62</v>
      </c>
      <c r="G199" s="21" t="s">
        <v>302</v>
      </c>
      <c r="H199" s="23">
        <v>1</v>
      </c>
      <c r="I199" s="24">
        <v>1</v>
      </c>
      <c r="J199" s="24">
        <v>1</v>
      </c>
      <c r="K199" s="24">
        <v>1</v>
      </c>
      <c r="X199"/>
    </row>
    <row r="200" spans="1:24" x14ac:dyDescent="0.25">
      <c r="A200" s="19">
        <v>198</v>
      </c>
      <c r="B200" s="20" t="s">
        <v>308</v>
      </c>
      <c r="C200" s="21" t="s">
        <v>309</v>
      </c>
      <c r="D200" s="20" t="s">
        <v>273</v>
      </c>
      <c r="E200" s="22" t="s">
        <v>301</v>
      </c>
      <c r="F200" s="22" t="s">
        <v>62</v>
      </c>
      <c r="G200" s="21" t="s">
        <v>302</v>
      </c>
      <c r="H200" s="23">
        <v>1</v>
      </c>
      <c r="I200" s="24">
        <v>2</v>
      </c>
      <c r="J200" s="24">
        <v>2</v>
      </c>
      <c r="K200" s="24">
        <v>2</v>
      </c>
      <c r="X200"/>
    </row>
    <row r="201" spans="1:24" x14ac:dyDescent="0.25">
      <c r="A201" s="19">
        <v>199</v>
      </c>
      <c r="B201" s="20" t="s">
        <v>310</v>
      </c>
      <c r="C201" s="21" t="s">
        <v>300</v>
      </c>
      <c r="D201" s="20" t="s">
        <v>273</v>
      </c>
      <c r="E201" s="22" t="s">
        <v>301</v>
      </c>
      <c r="F201" s="22" t="s">
        <v>62</v>
      </c>
      <c r="G201" s="21" t="s">
        <v>302</v>
      </c>
      <c r="H201" s="23">
        <v>0</v>
      </c>
      <c r="I201" s="24">
        <v>1</v>
      </c>
      <c r="J201" s="24">
        <v>1</v>
      </c>
      <c r="K201" s="24">
        <v>1</v>
      </c>
      <c r="X201"/>
    </row>
    <row r="202" spans="1:24" x14ac:dyDescent="0.25">
      <c r="A202" s="19">
        <v>200</v>
      </c>
      <c r="B202" s="20" t="s">
        <v>311</v>
      </c>
      <c r="C202" s="21" t="s">
        <v>300</v>
      </c>
      <c r="D202" s="20" t="s">
        <v>273</v>
      </c>
      <c r="E202" s="22" t="s">
        <v>301</v>
      </c>
      <c r="F202" s="22" t="s">
        <v>62</v>
      </c>
      <c r="G202" s="21" t="s">
        <v>302</v>
      </c>
      <c r="H202" s="23">
        <v>1</v>
      </c>
      <c r="I202" s="24">
        <v>1</v>
      </c>
      <c r="J202" s="24">
        <v>1</v>
      </c>
      <c r="K202" s="24">
        <v>1</v>
      </c>
      <c r="X202"/>
    </row>
    <row r="203" spans="1:24" x14ac:dyDescent="0.25">
      <c r="A203" s="19">
        <v>201</v>
      </c>
      <c r="B203" s="20" t="s">
        <v>312</v>
      </c>
      <c r="C203" s="21" t="s">
        <v>313</v>
      </c>
      <c r="D203" s="20" t="s">
        <v>314</v>
      </c>
      <c r="E203" s="22" t="s">
        <v>315</v>
      </c>
      <c r="F203" s="22" t="s">
        <v>65</v>
      </c>
      <c r="G203" s="21" t="s">
        <v>316</v>
      </c>
      <c r="H203" s="23">
        <v>1</v>
      </c>
      <c r="I203" s="24">
        <v>1</v>
      </c>
      <c r="J203" s="24">
        <v>1</v>
      </c>
      <c r="K203" s="24">
        <v>1</v>
      </c>
      <c r="X203"/>
    </row>
    <row r="204" spans="1:24" x14ac:dyDescent="0.25">
      <c r="A204" s="19">
        <v>202</v>
      </c>
      <c r="B204" s="20" t="s">
        <v>317</v>
      </c>
      <c r="C204" s="21" t="s">
        <v>313</v>
      </c>
      <c r="D204" s="20" t="s">
        <v>314</v>
      </c>
      <c r="E204" s="22" t="s">
        <v>315</v>
      </c>
      <c r="F204" s="22" t="s">
        <v>65</v>
      </c>
      <c r="G204" s="21" t="s">
        <v>316</v>
      </c>
      <c r="H204" s="23">
        <v>1</v>
      </c>
      <c r="I204" s="24">
        <v>2</v>
      </c>
      <c r="J204" s="24">
        <v>1</v>
      </c>
      <c r="K204" s="24">
        <v>1</v>
      </c>
      <c r="X204"/>
    </row>
    <row r="205" spans="1:24" x14ac:dyDescent="0.25">
      <c r="A205" s="19">
        <v>203</v>
      </c>
      <c r="B205" s="20" t="s">
        <v>318</v>
      </c>
      <c r="C205" s="21" t="s">
        <v>313</v>
      </c>
      <c r="D205" s="20" t="s">
        <v>314</v>
      </c>
      <c r="E205" s="22" t="s">
        <v>315</v>
      </c>
      <c r="F205" s="22" t="s">
        <v>65</v>
      </c>
      <c r="G205" s="21" t="s">
        <v>316</v>
      </c>
      <c r="H205" s="23">
        <v>1</v>
      </c>
      <c r="I205" s="24">
        <v>1</v>
      </c>
      <c r="J205" s="24">
        <v>1</v>
      </c>
      <c r="K205" s="24">
        <v>1</v>
      </c>
      <c r="X205"/>
    </row>
    <row r="206" spans="1:24" x14ac:dyDescent="0.25">
      <c r="A206" s="19">
        <v>204</v>
      </c>
      <c r="B206" s="20" t="s">
        <v>319</v>
      </c>
      <c r="C206" s="21" t="s">
        <v>313</v>
      </c>
      <c r="D206" s="20" t="s">
        <v>314</v>
      </c>
      <c r="E206" s="22" t="s">
        <v>315</v>
      </c>
      <c r="F206" s="22" t="s">
        <v>65</v>
      </c>
      <c r="G206" s="21" t="s">
        <v>316</v>
      </c>
      <c r="H206" s="23">
        <v>100</v>
      </c>
      <c r="I206" s="24">
        <v>400</v>
      </c>
      <c r="J206" s="24">
        <v>400</v>
      </c>
      <c r="K206" s="24">
        <v>400</v>
      </c>
      <c r="X206"/>
    </row>
    <row r="207" spans="1:24" x14ac:dyDescent="0.25">
      <c r="A207" s="19">
        <v>205</v>
      </c>
      <c r="B207" s="20" t="s">
        <v>320</v>
      </c>
      <c r="C207" s="21" t="s">
        <v>321</v>
      </c>
      <c r="D207" s="20" t="s">
        <v>314</v>
      </c>
      <c r="E207" s="22" t="s">
        <v>315</v>
      </c>
      <c r="F207" s="22" t="s">
        <v>65</v>
      </c>
      <c r="G207" s="21" t="s">
        <v>316</v>
      </c>
      <c r="H207" s="23">
        <v>0</v>
      </c>
      <c r="I207" s="24">
        <v>0.5</v>
      </c>
      <c r="J207" s="24">
        <v>0.5</v>
      </c>
      <c r="K207" s="24">
        <v>0</v>
      </c>
      <c r="X207"/>
    </row>
    <row r="208" spans="1:24" x14ac:dyDescent="0.25">
      <c r="A208" s="19">
        <v>206</v>
      </c>
      <c r="B208" s="20" t="s">
        <v>322</v>
      </c>
      <c r="C208" s="21" t="s">
        <v>313</v>
      </c>
      <c r="D208" s="20" t="s">
        <v>314</v>
      </c>
      <c r="E208" s="22" t="s">
        <v>315</v>
      </c>
      <c r="F208" s="22" t="s">
        <v>65</v>
      </c>
      <c r="G208" s="21" t="s">
        <v>316</v>
      </c>
      <c r="H208" s="23">
        <v>0</v>
      </c>
      <c r="I208" s="24">
        <v>100</v>
      </c>
      <c r="J208" s="24">
        <v>100</v>
      </c>
      <c r="K208" s="24">
        <v>100</v>
      </c>
      <c r="X208"/>
    </row>
    <row r="209" spans="1:24" x14ac:dyDescent="0.25">
      <c r="A209" s="19">
        <v>207</v>
      </c>
      <c r="B209" s="20" t="s">
        <v>323</v>
      </c>
      <c r="C209" s="21" t="s">
        <v>313</v>
      </c>
      <c r="D209" s="20" t="s">
        <v>314</v>
      </c>
      <c r="E209" s="22" t="s">
        <v>315</v>
      </c>
      <c r="F209" s="22" t="s">
        <v>65</v>
      </c>
      <c r="G209" s="21" t="s">
        <v>324</v>
      </c>
      <c r="H209" s="23">
        <v>0</v>
      </c>
      <c r="I209" s="24">
        <v>0.5</v>
      </c>
      <c r="J209" s="24">
        <v>0.5</v>
      </c>
      <c r="K209" s="24">
        <v>0</v>
      </c>
      <c r="X209"/>
    </row>
    <row r="210" spans="1:24" x14ac:dyDescent="0.25">
      <c r="A210" s="19">
        <v>208</v>
      </c>
      <c r="B210" s="20" t="s">
        <v>325</v>
      </c>
      <c r="C210" s="21" t="s">
        <v>313</v>
      </c>
      <c r="D210" s="20" t="s">
        <v>314</v>
      </c>
      <c r="E210" s="22" t="s">
        <v>315</v>
      </c>
      <c r="F210" s="22" t="s">
        <v>65</v>
      </c>
      <c r="G210" s="21" t="s">
        <v>324</v>
      </c>
      <c r="H210" s="23">
        <v>0.5</v>
      </c>
      <c r="I210" s="24">
        <v>0.5</v>
      </c>
      <c r="J210" s="24">
        <v>0.5</v>
      </c>
      <c r="K210" s="24">
        <v>0.5</v>
      </c>
      <c r="X210"/>
    </row>
    <row r="211" spans="1:24" x14ac:dyDescent="0.25">
      <c r="A211" s="19">
        <v>209</v>
      </c>
      <c r="B211" s="20" t="s">
        <v>326</v>
      </c>
      <c r="C211" s="21" t="s">
        <v>313</v>
      </c>
      <c r="D211" s="20" t="s">
        <v>314</v>
      </c>
      <c r="E211" s="22" t="s">
        <v>315</v>
      </c>
      <c r="F211" s="22" t="s">
        <v>65</v>
      </c>
      <c r="G211" s="21" t="s">
        <v>324</v>
      </c>
      <c r="H211" s="23">
        <v>0</v>
      </c>
      <c r="I211" s="24">
        <v>1</v>
      </c>
      <c r="J211" s="24">
        <v>1</v>
      </c>
      <c r="K211" s="24">
        <v>0</v>
      </c>
      <c r="X211"/>
    </row>
    <row r="212" spans="1:24" x14ac:dyDescent="0.25">
      <c r="A212" s="19">
        <v>210</v>
      </c>
      <c r="B212" s="20" t="s">
        <v>327</v>
      </c>
      <c r="C212" s="21" t="s">
        <v>313</v>
      </c>
      <c r="D212" s="20" t="s">
        <v>314</v>
      </c>
      <c r="E212" s="22" t="s">
        <v>315</v>
      </c>
      <c r="F212" s="22" t="s">
        <v>65</v>
      </c>
      <c r="G212" s="21" t="s">
        <v>324</v>
      </c>
      <c r="H212" s="23">
        <v>0</v>
      </c>
      <c r="I212" s="24">
        <v>0.5</v>
      </c>
      <c r="J212" s="24">
        <v>0.5</v>
      </c>
      <c r="K212" s="24">
        <v>0</v>
      </c>
      <c r="X212"/>
    </row>
    <row r="213" spans="1:24" x14ac:dyDescent="0.25">
      <c r="A213" s="19">
        <v>211</v>
      </c>
      <c r="B213" s="20" t="s">
        <v>328</v>
      </c>
      <c r="C213" s="21" t="s">
        <v>313</v>
      </c>
      <c r="D213" s="20" t="s">
        <v>314</v>
      </c>
      <c r="E213" s="22" t="s">
        <v>315</v>
      </c>
      <c r="F213" s="22" t="s">
        <v>65</v>
      </c>
      <c r="G213" s="21" t="s">
        <v>324</v>
      </c>
      <c r="H213" s="23">
        <v>0</v>
      </c>
      <c r="I213" s="24">
        <v>0.1</v>
      </c>
      <c r="J213" s="24">
        <v>0.05</v>
      </c>
      <c r="K213" s="24">
        <v>0.05</v>
      </c>
      <c r="X213"/>
    </row>
    <row r="214" spans="1:24" x14ac:dyDescent="0.25">
      <c r="A214" s="19">
        <v>212</v>
      </c>
      <c r="B214" s="20" t="s">
        <v>329</v>
      </c>
      <c r="C214" s="21" t="s">
        <v>313</v>
      </c>
      <c r="D214" s="20" t="s">
        <v>314</v>
      </c>
      <c r="E214" s="22" t="s">
        <v>315</v>
      </c>
      <c r="F214" s="22" t="s">
        <v>65</v>
      </c>
      <c r="G214" s="21" t="s">
        <v>324</v>
      </c>
      <c r="H214" s="23">
        <v>0</v>
      </c>
      <c r="I214" s="24">
        <v>2</v>
      </c>
      <c r="J214" s="24">
        <v>2</v>
      </c>
      <c r="K214" s="24">
        <v>2</v>
      </c>
      <c r="X214"/>
    </row>
    <row r="215" spans="1:24" x14ac:dyDescent="0.25">
      <c r="A215" s="19">
        <v>213</v>
      </c>
      <c r="B215" s="20" t="s">
        <v>330</v>
      </c>
      <c r="C215" s="21" t="s">
        <v>313</v>
      </c>
      <c r="D215" s="20" t="s">
        <v>314</v>
      </c>
      <c r="E215" s="22" t="s">
        <v>315</v>
      </c>
      <c r="F215" s="22" t="s">
        <v>65</v>
      </c>
      <c r="G215" s="21" t="s">
        <v>324</v>
      </c>
      <c r="H215" s="23">
        <v>0.25</v>
      </c>
      <c r="I215" s="24">
        <v>0.25</v>
      </c>
      <c r="J215" s="24">
        <v>0.25</v>
      </c>
      <c r="K215" s="24">
        <v>0.25</v>
      </c>
      <c r="X215"/>
    </row>
    <row r="216" spans="1:24" x14ac:dyDescent="0.25">
      <c r="A216" s="19">
        <v>214</v>
      </c>
      <c r="B216" s="20" t="s">
        <v>331</v>
      </c>
      <c r="C216" s="21" t="s">
        <v>313</v>
      </c>
      <c r="D216" s="20" t="s">
        <v>314</v>
      </c>
      <c r="E216" s="22" t="s">
        <v>315</v>
      </c>
      <c r="F216" s="22" t="s">
        <v>65</v>
      </c>
      <c r="G216" s="21" t="s">
        <v>324</v>
      </c>
      <c r="H216" s="23">
        <v>0</v>
      </c>
      <c r="I216" s="24">
        <v>0.125</v>
      </c>
      <c r="J216" s="24">
        <v>0.25</v>
      </c>
      <c r="K216" s="24">
        <v>0.125</v>
      </c>
      <c r="X216"/>
    </row>
    <row r="217" spans="1:24" x14ac:dyDescent="0.25">
      <c r="A217" s="19">
        <v>215</v>
      </c>
      <c r="B217" s="20" t="s">
        <v>332</v>
      </c>
      <c r="C217" s="21" t="s">
        <v>313</v>
      </c>
      <c r="D217" s="20" t="s">
        <v>314</v>
      </c>
      <c r="E217" s="22" t="s">
        <v>315</v>
      </c>
      <c r="F217" s="22" t="s">
        <v>65</v>
      </c>
      <c r="G217" s="21" t="s">
        <v>324</v>
      </c>
      <c r="H217" s="23">
        <v>1</v>
      </c>
      <c r="I217" s="24">
        <v>1</v>
      </c>
      <c r="J217" s="24">
        <v>1</v>
      </c>
      <c r="K217" s="24">
        <v>1</v>
      </c>
      <c r="X217"/>
    </row>
    <row r="218" spans="1:24" x14ac:dyDescent="0.25">
      <c r="A218" s="19">
        <v>216</v>
      </c>
      <c r="B218" s="20" t="s">
        <v>333</v>
      </c>
      <c r="C218" s="21" t="s">
        <v>334</v>
      </c>
      <c r="D218" s="20" t="s">
        <v>314</v>
      </c>
      <c r="E218" s="22" t="s">
        <v>335</v>
      </c>
      <c r="F218" s="22" t="s">
        <v>69</v>
      </c>
      <c r="G218" s="21" t="s">
        <v>336</v>
      </c>
      <c r="H218" s="23">
        <v>1</v>
      </c>
      <c r="I218" s="24">
        <v>1</v>
      </c>
      <c r="J218" s="24">
        <v>1</v>
      </c>
      <c r="K218" s="24">
        <v>0</v>
      </c>
      <c r="X218"/>
    </row>
    <row r="219" spans="1:24" x14ac:dyDescent="0.25">
      <c r="A219" s="19">
        <v>217</v>
      </c>
      <c r="B219" s="20" t="s">
        <v>337</v>
      </c>
      <c r="C219" s="21" t="s">
        <v>205</v>
      </c>
      <c r="D219" s="20" t="s">
        <v>314</v>
      </c>
      <c r="E219" s="22" t="s">
        <v>335</v>
      </c>
      <c r="F219" s="22" t="s">
        <v>69</v>
      </c>
      <c r="G219" s="21" t="s">
        <v>338</v>
      </c>
      <c r="H219" s="23">
        <v>0</v>
      </c>
      <c r="I219" s="24">
        <v>1</v>
      </c>
      <c r="J219" s="24">
        <v>0</v>
      </c>
      <c r="K219" s="24">
        <v>0</v>
      </c>
      <c r="X219"/>
    </row>
    <row r="220" spans="1:24" x14ac:dyDescent="0.25">
      <c r="A220" s="19">
        <v>218</v>
      </c>
      <c r="B220" s="20" t="s">
        <v>339</v>
      </c>
      <c r="C220" s="21" t="s">
        <v>255</v>
      </c>
      <c r="D220" s="20" t="s">
        <v>314</v>
      </c>
      <c r="E220" s="22" t="s">
        <v>335</v>
      </c>
      <c r="F220" s="22" t="s">
        <v>69</v>
      </c>
      <c r="G220" s="21" t="s">
        <v>338</v>
      </c>
      <c r="H220" s="23">
        <v>0</v>
      </c>
      <c r="I220" s="24">
        <v>1</v>
      </c>
      <c r="J220" s="24">
        <v>0</v>
      </c>
      <c r="K220" s="24">
        <v>0</v>
      </c>
      <c r="X220"/>
    </row>
    <row r="221" spans="1:24" x14ac:dyDescent="0.25">
      <c r="A221" s="19">
        <v>219</v>
      </c>
      <c r="B221" s="20" t="s">
        <v>340</v>
      </c>
      <c r="C221" s="21" t="s">
        <v>255</v>
      </c>
      <c r="D221" s="20" t="s">
        <v>314</v>
      </c>
      <c r="E221" s="22" t="s">
        <v>335</v>
      </c>
      <c r="F221" s="22" t="s">
        <v>69</v>
      </c>
      <c r="G221" s="21" t="s">
        <v>338</v>
      </c>
      <c r="H221" s="23">
        <v>0</v>
      </c>
      <c r="I221" s="24">
        <v>1</v>
      </c>
      <c r="J221" s="24">
        <v>0</v>
      </c>
      <c r="K221" s="24">
        <v>0</v>
      </c>
      <c r="X221"/>
    </row>
    <row r="222" spans="1:24" x14ac:dyDescent="0.25">
      <c r="A222" s="19">
        <v>220</v>
      </c>
      <c r="B222" s="20" t="s">
        <v>341</v>
      </c>
      <c r="C222" s="21" t="s">
        <v>342</v>
      </c>
      <c r="D222" s="20" t="s">
        <v>314</v>
      </c>
      <c r="E222" s="22" t="s">
        <v>335</v>
      </c>
      <c r="F222" s="22" t="s">
        <v>69</v>
      </c>
      <c r="G222" s="21" t="s">
        <v>338</v>
      </c>
      <c r="H222" s="23">
        <v>0</v>
      </c>
      <c r="I222" s="24">
        <v>2</v>
      </c>
      <c r="J222" s="24">
        <v>1</v>
      </c>
      <c r="K222" s="24">
        <v>1</v>
      </c>
      <c r="X222"/>
    </row>
    <row r="223" spans="1:24" x14ac:dyDescent="0.25">
      <c r="A223" s="19">
        <v>221</v>
      </c>
      <c r="B223" s="20" t="s">
        <v>343</v>
      </c>
      <c r="C223" s="21" t="s">
        <v>205</v>
      </c>
      <c r="D223" s="20" t="s">
        <v>314</v>
      </c>
      <c r="E223" s="22" t="s">
        <v>335</v>
      </c>
      <c r="F223" s="22" t="s">
        <v>69</v>
      </c>
      <c r="G223" s="21" t="s">
        <v>338</v>
      </c>
      <c r="H223" s="23">
        <v>0</v>
      </c>
      <c r="I223" s="24">
        <v>1</v>
      </c>
      <c r="J223" s="24">
        <v>1</v>
      </c>
      <c r="K223" s="24">
        <v>1</v>
      </c>
      <c r="X223"/>
    </row>
    <row r="224" spans="1:24" x14ac:dyDescent="0.25">
      <c r="A224" s="19">
        <v>222</v>
      </c>
      <c r="B224" s="20" t="s">
        <v>344</v>
      </c>
      <c r="C224" s="21" t="s">
        <v>255</v>
      </c>
      <c r="D224" s="20" t="s">
        <v>314</v>
      </c>
      <c r="E224" s="22" t="s">
        <v>335</v>
      </c>
      <c r="F224" s="22" t="s">
        <v>69</v>
      </c>
      <c r="G224" s="21" t="s">
        <v>345</v>
      </c>
      <c r="H224" s="23">
        <v>0</v>
      </c>
      <c r="I224" s="24">
        <v>2</v>
      </c>
      <c r="J224" s="24">
        <v>1</v>
      </c>
      <c r="K224" s="24">
        <v>1</v>
      </c>
      <c r="X224"/>
    </row>
    <row r="225" spans="1:24" x14ac:dyDescent="0.25">
      <c r="A225" s="19">
        <v>223</v>
      </c>
      <c r="B225" s="20" t="s">
        <v>346</v>
      </c>
      <c r="C225" s="21" t="s">
        <v>255</v>
      </c>
      <c r="D225" s="20" t="s">
        <v>314</v>
      </c>
      <c r="E225" s="22" t="s">
        <v>335</v>
      </c>
      <c r="F225" s="22" t="s">
        <v>69</v>
      </c>
      <c r="G225" s="21" t="s">
        <v>345</v>
      </c>
      <c r="H225" s="23">
        <v>1</v>
      </c>
      <c r="I225" s="24">
        <v>1</v>
      </c>
      <c r="J225" s="24">
        <v>0</v>
      </c>
      <c r="K225" s="24">
        <v>0</v>
      </c>
      <c r="X225"/>
    </row>
    <row r="226" spans="1:24" x14ac:dyDescent="0.25">
      <c r="A226" s="19">
        <v>224</v>
      </c>
      <c r="B226" s="20" t="s">
        <v>347</v>
      </c>
      <c r="C226" s="21" t="s">
        <v>255</v>
      </c>
      <c r="D226" s="20" t="s">
        <v>314</v>
      </c>
      <c r="E226" s="22" t="s">
        <v>335</v>
      </c>
      <c r="F226" s="22" t="s">
        <v>69</v>
      </c>
      <c r="G226" s="21" t="s">
        <v>345</v>
      </c>
      <c r="H226" s="23">
        <v>0</v>
      </c>
      <c r="I226" s="24">
        <v>1</v>
      </c>
      <c r="J226" s="24">
        <v>0</v>
      </c>
      <c r="K226" s="24">
        <v>0</v>
      </c>
      <c r="X226"/>
    </row>
    <row r="227" spans="1:24" x14ac:dyDescent="0.25">
      <c r="A227" s="19">
        <v>225</v>
      </c>
      <c r="B227" s="20" t="s">
        <v>348</v>
      </c>
      <c r="C227" s="21" t="s">
        <v>255</v>
      </c>
      <c r="D227" s="20" t="s">
        <v>314</v>
      </c>
      <c r="E227" s="22" t="s">
        <v>349</v>
      </c>
      <c r="F227" s="22" t="s">
        <v>72</v>
      </c>
      <c r="G227" s="21" t="s">
        <v>350</v>
      </c>
      <c r="H227" s="23">
        <v>0</v>
      </c>
      <c r="I227" s="24">
        <v>1</v>
      </c>
      <c r="J227" s="24">
        <v>1</v>
      </c>
      <c r="K227" s="24">
        <v>0</v>
      </c>
      <c r="X227"/>
    </row>
    <row r="228" spans="1:24" x14ac:dyDescent="0.25">
      <c r="A228" s="19">
        <v>226</v>
      </c>
      <c r="B228" s="20" t="s">
        <v>351</v>
      </c>
      <c r="C228" s="21" t="s">
        <v>255</v>
      </c>
      <c r="D228" s="20" t="s">
        <v>314</v>
      </c>
      <c r="E228" s="22" t="s">
        <v>349</v>
      </c>
      <c r="F228" s="22" t="s">
        <v>72</v>
      </c>
      <c r="G228" s="21" t="s">
        <v>352</v>
      </c>
      <c r="H228" s="23">
        <v>0</v>
      </c>
      <c r="I228" s="24">
        <v>10</v>
      </c>
      <c r="J228" s="24">
        <v>10</v>
      </c>
      <c r="K228" s="24">
        <v>0</v>
      </c>
      <c r="X228"/>
    </row>
    <row r="229" spans="1:24" x14ac:dyDescent="0.25">
      <c r="A229" s="19">
        <v>227</v>
      </c>
      <c r="B229" s="20" t="s">
        <v>353</v>
      </c>
      <c r="C229" s="21" t="s">
        <v>255</v>
      </c>
      <c r="D229" s="20" t="s">
        <v>314</v>
      </c>
      <c r="E229" s="22" t="s">
        <v>349</v>
      </c>
      <c r="F229" s="22" t="s">
        <v>72</v>
      </c>
      <c r="G229" s="21" t="s">
        <v>352</v>
      </c>
      <c r="H229" s="23">
        <v>0</v>
      </c>
      <c r="I229" s="24">
        <v>2</v>
      </c>
      <c r="J229" s="24">
        <v>2</v>
      </c>
      <c r="K229" s="24">
        <v>0</v>
      </c>
      <c r="X229"/>
    </row>
    <row r="230" spans="1:24" x14ac:dyDescent="0.25">
      <c r="A230" s="19">
        <v>228</v>
      </c>
      <c r="B230" s="20" t="s">
        <v>354</v>
      </c>
      <c r="C230" s="21" t="s">
        <v>255</v>
      </c>
      <c r="D230" s="20" t="s">
        <v>314</v>
      </c>
      <c r="E230" s="22" t="s">
        <v>355</v>
      </c>
      <c r="F230" s="22" t="s">
        <v>75</v>
      </c>
      <c r="G230" s="21" t="s">
        <v>356</v>
      </c>
      <c r="H230" s="23">
        <v>1</v>
      </c>
      <c r="I230" s="24">
        <v>1</v>
      </c>
      <c r="J230" s="24">
        <v>1</v>
      </c>
      <c r="K230" s="24">
        <v>0</v>
      </c>
      <c r="X230"/>
    </row>
    <row r="231" spans="1:24" x14ac:dyDescent="0.25">
      <c r="A231" s="19">
        <v>229</v>
      </c>
      <c r="B231" s="20" t="s">
        <v>357</v>
      </c>
      <c r="C231" s="21" t="s">
        <v>255</v>
      </c>
      <c r="D231" s="20" t="s">
        <v>314</v>
      </c>
      <c r="E231" s="22" t="s">
        <v>355</v>
      </c>
      <c r="F231" s="22" t="s">
        <v>75</v>
      </c>
      <c r="G231" s="21" t="s">
        <v>356</v>
      </c>
      <c r="H231" s="23">
        <v>50</v>
      </c>
      <c r="I231" s="24">
        <v>50</v>
      </c>
      <c r="J231" s="24">
        <v>50</v>
      </c>
      <c r="K231" s="24">
        <v>50</v>
      </c>
      <c r="X231"/>
    </row>
    <row r="232" spans="1:24" x14ac:dyDescent="0.25">
      <c r="A232" s="19">
        <v>230</v>
      </c>
      <c r="B232" s="20" t="s">
        <v>358</v>
      </c>
      <c r="C232" s="21" t="s">
        <v>255</v>
      </c>
      <c r="D232" s="20" t="s">
        <v>314</v>
      </c>
      <c r="E232" s="22" t="s">
        <v>355</v>
      </c>
      <c r="F232" s="22" t="s">
        <v>75</v>
      </c>
      <c r="G232" s="21" t="s">
        <v>356</v>
      </c>
      <c r="H232" s="23">
        <v>500</v>
      </c>
      <c r="I232" s="24">
        <v>2000</v>
      </c>
      <c r="J232" s="24">
        <v>1500</v>
      </c>
      <c r="K232" s="24">
        <v>1000</v>
      </c>
      <c r="X232"/>
    </row>
    <row r="233" spans="1:24" x14ac:dyDescent="0.25">
      <c r="A233" s="19">
        <v>231</v>
      </c>
      <c r="B233" s="20" t="s">
        <v>359</v>
      </c>
      <c r="C233" s="21" t="s">
        <v>360</v>
      </c>
      <c r="D233" s="20" t="s">
        <v>314</v>
      </c>
      <c r="E233" s="22" t="s">
        <v>355</v>
      </c>
      <c r="F233" s="22" t="s">
        <v>75</v>
      </c>
      <c r="G233" s="21" t="s">
        <v>356</v>
      </c>
      <c r="H233" s="23">
        <v>1</v>
      </c>
      <c r="I233" s="24">
        <v>1</v>
      </c>
      <c r="J233" s="24">
        <v>1</v>
      </c>
      <c r="K233" s="24">
        <v>1</v>
      </c>
      <c r="X233"/>
    </row>
    <row r="234" spans="1:24" x14ac:dyDescent="0.25">
      <c r="A234" s="19">
        <v>232</v>
      </c>
      <c r="B234" s="20" t="s">
        <v>361</v>
      </c>
      <c r="C234" s="21" t="s">
        <v>360</v>
      </c>
      <c r="D234" s="20" t="s">
        <v>314</v>
      </c>
      <c r="E234" s="22" t="s">
        <v>355</v>
      </c>
      <c r="F234" s="22" t="s">
        <v>75</v>
      </c>
      <c r="G234" s="21" t="s">
        <v>362</v>
      </c>
      <c r="H234" s="23">
        <v>0</v>
      </c>
      <c r="I234" s="24">
        <v>2</v>
      </c>
      <c r="J234" s="24">
        <v>1</v>
      </c>
      <c r="K234" s="24">
        <v>1</v>
      </c>
      <c r="X234"/>
    </row>
    <row r="235" spans="1:24" x14ac:dyDescent="0.25">
      <c r="A235" s="19">
        <v>233</v>
      </c>
      <c r="B235" s="20" t="s">
        <v>363</v>
      </c>
      <c r="C235" s="21" t="s">
        <v>360</v>
      </c>
      <c r="D235" s="20" t="s">
        <v>314</v>
      </c>
      <c r="E235" s="22" t="s">
        <v>355</v>
      </c>
      <c r="F235" s="22" t="s">
        <v>75</v>
      </c>
      <c r="G235" s="21" t="s">
        <v>362</v>
      </c>
      <c r="H235" s="23">
        <v>0</v>
      </c>
      <c r="I235" s="24">
        <v>1</v>
      </c>
      <c r="J235" s="24">
        <v>1</v>
      </c>
      <c r="K235" s="24">
        <v>1</v>
      </c>
      <c r="X235"/>
    </row>
    <row r="236" spans="1:24" x14ac:dyDescent="0.25">
      <c r="A236" s="19">
        <v>234</v>
      </c>
      <c r="B236" s="20" t="s">
        <v>364</v>
      </c>
      <c r="C236" s="21" t="s">
        <v>360</v>
      </c>
      <c r="D236" s="20" t="s">
        <v>314</v>
      </c>
      <c r="E236" s="22" t="s">
        <v>355</v>
      </c>
      <c r="F236" s="22" t="s">
        <v>75</v>
      </c>
      <c r="G236" s="21" t="s">
        <v>362</v>
      </c>
      <c r="H236" s="23">
        <v>0</v>
      </c>
      <c r="I236" s="24">
        <v>2</v>
      </c>
      <c r="J236" s="24">
        <v>2</v>
      </c>
      <c r="K236" s="24">
        <v>1</v>
      </c>
      <c r="X236"/>
    </row>
    <row r="237" spans="1:24" x14ac:dyDescent="0.25">
      <c r="A237" s="19">
        <v>235</v>
      </c>
      <c r="B237" s="20" t="s">
        <v>365</v>
      </c>
      <c r="C237" s="21" t="s">
        <v>366</v>
      </c>
      <c r="D237" s="20" t="s">
        <v>367</v>
      </c>
      <c r="E237" s="22" t="s">
        <v>368</v>
      </c>
      <c r="F237" s="22" t="s">
        <v>78</v>
      </c>
      <c r="G237" s="21" t="s">
        <v>369</v>
      </c>
      <c r="H237" s="23">
        <v>4</v>
      </c>
      <c r="I237" s="24">
        <v>4</v>
      </c>
      <c r="J237" s="24">
        <v>4</v>
      </c>
      <c r="K237" s="24">
        <v>4</v>
      </c>
      <c r="X237"/>
    </row>
    <row r="238" spans="1:24" x14ac:dyDescent="0.25">
      <c r="A238" s="19">
        <v>236</v>
      </c>
      <c r="B238" s="20" t="s">
        <v>370</v>
      </c>
      <c r="C238" s="21" t="s">
        <v>366</v>
      </c>
      <c r="D238" s="20" t="s">
        <v>367</v>
      </c>
      <c r="E238" s="22" t="s">
        <v>368</v>
      </c>
      <c r="F238" s="22" t="s">
        <v>78</v>
      </c>
      <c r="G238" s="21" t="s">
        <v>369</v>
      </c>
      <c r="H238" s="23">
        <v>1</v>
      </c>
      <c r="I238" s="24">
        <v>1</v>
      </c>
      <c r="J238" s="24">
        <v>1</v>
      </c>
      <c r="K238" s="24">
        <v>1</v>
      </c>
      <c r="X238"/>
    </row>
    <row r="239" spans="1:24" x14ac:dyDescent="0.25">
      <c r="A239" s="19">
        <v>237</v>
      </c>
      <c r="B239" s="20" t="s">
        <v>371</v>
      </c>
      <c r="C239" s="21" t="s">
        <v>372</v>
      </c>
      <c r="D239" s="20" t="s">
        <v>367</v>
      </c>
      <c r="E239" s="22" t="s">
        <v>368</v>
      </c>
      <c r="F239" s="22" t="s">
        <v>78</v>
      </c>
      <c r="G239" s="21" t="s">
        <v>369</v>
      </c>
      <c r="H239" s="23">
        <v>1</v>
      </c>
      <c r="I239" s="24">
        <v>1</v>
      </c>
      <c r="J239" s="24">
        <v>1</v>
      </c>
      <c r="K239" s="24">
        <v>1</v>
      </c>
      <c r="X239"/>
    </row>
    <row r="240" spans="1:24" x14ac:dyDescent="0.25">
      <c r="A240" s="19">
        <v>238</v>
      </c>
      <c r="B240" s="20" t="s">
        <v>373</v>
      </c>
      <c r="C240" s="21" t="s">
        <v>374</v>
      </c>
      <c r="D240" s="20" t="s">
        <v>367</v>
      </c>
      <c r="E240" s="22" t="s">
        <v>368</v>
      </c>
      <c r="F240" s="22" t="s">
        <v>78</v>
      </c>
      <c r="G240" s="21" t="s">
        <v>369</v>
      </c>
      <c r="H240" s="23">
        <v>7</v>
      </c>
      <c r="I240" s="24">
        <v>7</v>
      </c>
      <c r="J240" s="24">
        <v>7</v>
      </c>
      <c r="K240" s="24">
        <v>7</v>
      </c>
      <c r="X240"/>
    </row>
    <row r="241" spans="1:24" x14ac:dyDescent="0.25">
      <c r="A241" s="19">
        <v>239</v>
      </c>
      <c r="B241" s="20" t="s">
        <v>375</v>
      </c>
      <c r="C241" s="21" t="s">
        <v>366</v>
      </c>
      <c r="D241" s="20" t="s">
        <v>367</v>
      </c>
      <c r="E241" s="22" t="s">
        <v>368</v>
      </c>
      <c r="F241" s="22" t="s">
        <v>78</v>
      </c>
      <c r="G241" s="21" t="s">
        <v>369</v>
      </c>
      <c r="H241" s="23">
        <v>0</v>
      </c>
      <c r="I241" s="24">
        <v>0</v>
      </c>
      <c r="J241" s="24">
        <v>1</v>
      </c>
      <c r="K241" s="24">
        <v>0</v>
      </c>
      <c r="X241"/>
    </row>
    <row r="242" spans="1:24" x14ac:dyDescent="0.25">
      <c r="A242" s="19">
        <v>240</v>
      </c>
      <c r="B242" s="20" t="s">
        <v>376</v>
      </c>
      <c r="C242" s="21" t="s">
        <v>377</v>
      </c>
      <c r="D242" s="20" t="s">
        <v>367</v>
      </c>
      <c r="E242" s="22" t="s">
        <v>368</v>
      </c>
      <c r="F242" s="22" t="s">
        <v>78</v>
      </c>
      <c r="G242" s="21" t="s">
        <v>369</v>
      </c>
      <c r="H242" s="23">
        <v>0</v>
      </c>
      <c r="I242" s="24">
        <v>1</v>
      </c>
      <c r="J242" s="24">
        <v>0</v>
      </c>
      <c r="K242" s="24">
        <v>0</v>
      </c>
      <c r="X242"/>
    </row>
    <row r="243" spans="1:24" x14ac:dyDescent="0.25">
      <c r="A243" s="19">
        <v>241</v>
      </c>
      <c r="B243" s="20" t="s">
        <v>378</v>
      </c>
      <c r="C243" s="21" t="s">
        <v>377</v>
      </c>
      <c r="D243" s="20" t="s">
        <v>367</v>
      </c>
      <c r="E243" s="22" t="s">
        <v>368</v>
      </c>
      <c r="F243" s="22" t="s">
        <v>78</v>
      </c>
      <c r="G243" s="21" t="s">
        <v>369</v>
      </c>
      <c r="H243" s="23">
        <v>0</v>
      </c>
      <c r="I243" s="24">
        <v>1125</v>
      </c>
      <c r="J243" s="24">
        <v>0</v>
      </c>
      <c r="K243" s="24">
        <v>0</v>
      </c>
      <c r="X243"/>
    </row>
    <row r="244" spans="1:24" x14ac:dyDescent="0.25">
      <c r="A244" s="19">
        <v>242</v>
      </c>
      <c r="B244" s="20" t="s">
        <v>379</v>
      </c>
      <c r="C244" s="21" t="s">
        <v>380</v>
      </c>
      <c r="D244" s="20" t="s">
        <v>367</v>
      </c>
      <c r="E244" s="22" t="s">
        <v>368</v>
      </c>
      <c r="F244" s="22" t="s">
        <v>78</v>
      </c>
      <c r="G244" s="21" t="s">
        <v>369</v>
      </c>
      <c r="H244" s="23">
        <v>1</v>
      </c>
      <c r="I244" s="24">
        <v>1</v>
      </c>
      <c r="J244" s="24">
        <v>1</v>
      </c>
      <c r="K244" s="24">
        <v>1</v>
      </c>
      <c r="X244"/>
    </row>
    <row r="245" spans="1:24" x14ac:dyDescent="0.25">
      <c r="A245" s="19">
        <v>243</v>
      </c>
      <c r="B245" s="20" t="s">
        <v>381</v>
      </c>
      <c r="C245" s="21" t="s">
        <v>382</v>
      </c>
      <c r="D245" s="20" t="s">
        <v>367</v>
      </c>
      <c r="E245" s="22" t="s">
        <v>368</v>
      </c>
      <c r="F245" s="22" t="s">
        <v>78</v>
      </c>
      <c r="G245" s="21" t="s">
        <v>369</v>
      </c>
      <c r="H245" s="23">
        <v>1</v>
      </c>
      <c r="I245" s="24">
        <v>1</v>
      </c>
      <c r="J245" s="24">
        <v>1</v>
      </c>
      <c r="K245" s="24">
        <v>1</v>
      </c>
      <c r="X245"/>
    </row>
    <row r="246" spans="1:24" x14ac:dyDescent="0.25">
      <c r="A246" s="19">
        <v>244</v>
      </c>
      <c r="B246" s="20" t="s">
        <v>383</v>
      </c>
      <c r="C246" s="21" t="s">
        <v>384</v>
      </c>
      <c r="D246" s="20" t="s">
        <v>367</v>
      </c>
      <c r="E246" s="22" t="s">
        <v>368</v>
      </c>
      <c r="F246" s="22" t="s">
        <v>78</v>
      </c>
      <c r="G246" s="21" t="s">
        <v>385</v>
      </c>
      <c r="H246" s="23">
        <v>1</v>
      </c>
      <c r="I246" s="24">
        <v>0</v>
      </c>
      <c r="J246" s="24">
        <v>0</v>
      </c>
      <c r="K246" s="24">
        <v>0</v>
      </c>
      <c r="X246"/>
    </row>
    <row r="247" spans="1:24" x14ac:dyDescent="0.25">
      <c r="A247" s="19">
        <v>245</v>
      </c>
      <c r="B247" s="20" t="s">
        <v>386</v>
      </c>
      <c r="C247" s="21" t="s">
        <v>384</v>
      </c>
      <c r="D247" s="20" t="s">
        <v>367</v>
      </c>
      <c r="E247" s="22" t="s">
        <v>368</v>
      </c>
      <c r="F247" s="22" t="s">
        <v>78</v>
      </c>
      <c r="G247" s="21" t="s">
        <v>385</v>
      </c>
      <c r="H247" s="23">
        <v>0</v>
      </c>
      <c r="I247" s="24">
        <v>1</v>
      </c>
      <c r="J247" s="24">
        <v>0</v>
      </c>
      <c r="K247" s="24">
        <v>0</v>
      </c>
      <c r="X247"/>
    </row>
    <row r="248" spans="1:24" x14ac:dyDescent="0.25">
      <c r="A248" s="19">
        <v>246</v>
      </c>
      <c r="B248" s="20" t="s">
        <v>387</v>
      </c>
      <c r="C248" s="21" t="s">
        <v>384</v>
      </c>
      <c r="D248" s="20" t="s">
        <v>367</v>
      </c>
      <c r="E248" s="22" t="s">
        <v>368</v>
      </c>
      <c r="F248" s="22" t="s">
        <v>78</v>
      </c>
      <c r="G248" s="21" t="s">
        <v>385</v>
      </c>
      <c r="H248" s="23">
        <v>0</v>
      </c>
      <c r="I248" s="24">
        <v>1</v>
      </c>
      <c r="J248" s="24">
        <v>0</v>
      </c>
      <c r="K248" s="24">
        <v>0</v>
      </c>
      <c r="X248"/>
    </row>
    <row r="249" spans="1:24" x14ac:dyDescent="0.25">
      <c r="A249" s="19">
        <v>247</v>
      </c>
      <c r="B249" s="20" t="s">
        <v>388</v>
      </c>
      <c r="C249" s="21" t="s">
        <v>384</v>
      </c>
      <c r="D249" s="20" t="s">
        <v>367</v>
      </c>
      <c r="E249" s="22" t="s">
        <v>368</v>
      </c>
      <c r="F249" s="22" t="s">
        <v>78</v>
      </c>
      <c r="G249" s="21" t="s">
        <v>385</v>
      </c>
      <c r="H249" s="23">
        <v>0</v>
      </c>
      <c r="I249" s="24">
        <v>1</v>
      </c>
      <c r="J249" s="24">
        <v>0</v>
      </c>
      <c r="K249" s="24">
        <v>0</v>
      </c>
      <c r="X249"/>
    </row>
    <row r="250" spans="1:24" x14ac:dyDescent="0.25">
      <c r="A250" s="19">
        <v>248</v>
      </c>
      <c r="B250" s="20" t="s">
        <v>389</v>
      </c>
      <c r="C250" s="21" t="s">
        <v>384</v>
      </c>
      <c r="D250" s="20" t="s">
        <v>367</v>
      </c>
      <c r="E250" s="22" t="s">
        <v>368</v>
      </c>
      <c r="F250" s="22" t="s">
        <v>78</v>
      </c>
      <c r="G250" s="21" t="s">
        <v>385</v>
      </c>
      <c r="H250" s="23">
        <v>0</v>
      </c>
      <c r="I250" s="24">
        <v>0</v>
      </c>
      <c r="J250" s="24">
        <v>1</v>
      </c>
      <c r="K250" s="24">
        <v>0</v>
      </c>
      <c r="X250"/>
    </row>
    <row r="251" spans="1:24" x14ac:dyDescent="0.25">
      <c r="A251" s="19">
        <v>249</v>
      </c>
      <c r="B251" s="20" t="s">
        <v>390</v>
      </c>
      <c r="C251" s="21" t="s">
        <v>391</v>
      </c>
      <c r="D251" s="20" t="s">
        <v>367</v>
      </c>
      <c r="E251" s="22" t="s">
        <v>368</v>
      </c>
      <c r="F251" s="22" t="s">
        <v>78</v>
      </c>
      <c r="G251" s="21" t="s">
        <v>392</v>
      </c>
      <c r="H251" s="23">
        <v>0.25</v>
      </c>
      <c r="I251" s="24">
        <v>0.25</v>
      </c>
      <c r="J251" s="24">
        <v>0.25</v>
      </c>
      <c r="K251" s="24">
        <v>0.25</v>
      </c>
      <c r="X251"/>
    </row>
    <row r="252" spans="1:24" x14ac:dyDescent="0.25">
      <c r="A252" s="19">
        <v>250</v>
      </c>
      <c r="B252" s="20" t="s">
        <v>393</v>
      </c>
      <c r="C252" s="21" t="s">
        <v>391</v>
      </c>
      <c r="D252" s="20" t="s">
        <v>367</v>
      </c>
      <c r="E252" s="22" t="s">
        <v>368</v>
      </c>
      <c r="F252" s="22" t="s">
        <v>78</v>
      </c>
      <c r="G252" s="21" t="s">
        <v>392</v>
      </c>
      <c r="H252" s="23">
        <v>0.25</v>
      </c>
      <c r="I252" s="24">
        <v>0.25</v>
      </c>
      <c r="J252" s="24">
        <v>0.25</v>
      </c>
      <c r="K252" s="24">
        <v>0.25</v>
      </c>
      <c r="X252"/>
    </row>
    <row r="253" spans="1:24" x14ac:dyDescent="0.25">
      <c r="A253" s="19">
        <v>251</v>
      </c>
      <c r="B253" s="20" t="s">
        <v>394</v>
      </c>
      <c r="C253" s="21" t="s">
        <v>395</v>
      </c>
      <c r="D253" s="20" t="s">
        <v>367</v>
      </c>
      <c r="E253" s="22" t="s">
        <v>368</v>
      </c>
      <c r="F253" s="22" t="s">
        <v>78</v>
      </c>
      <c r="G253" s="21" t="s">
        <v>396</v>
      </c>
      <c r="H253" s="23">
        <v>1</v>
      </c>
      <c r="I253" s="24">
        <v>1</v>
      </c>
      <c r="J253" s="24">
        <v>1</v>
      </c>
      <c r="K253" s="24">
        <v>1</v>
      </c>
      <c r="X253"/>
    </row>
    <row r="254" spans="1:24" x14ac:dyDescent="0.25">
      <c r="A254" s="19">
        <v>252</v>
      </c>
      <c r="B254" s="20" t="s">
        <v>397</v>
      </c>
      <c r="C254" s="21" t="s">
        <v>398</v>
      </c>
      <c r="D254" s="20" t="s">
        <v>367</v>
      </c>
      <c r="E254" s="22" t="s">
        <v>368</v>
      </c>
      <c r="F254" s="22" t="s">
        <v>78</v>
      </c>
      <c r="G254" s="21" t="s">
        <v>396</v>
      </c>
      <c r="H254" s="23">
        <v>1</v>
      </c>
      <c r="I254" s="24">
        <v>1</v>
      </c>
      <c r="J254" s="24">
        <v>1</v>
      </c>
      <c r="K254" s="24">
        <v>1</v>
      </c>
      <c r="X254"/>
    </row>
    <row r="255" spans="1:24" x14ac:dyDescent="0.25">
      <c r="A255" s="19">
        <v>253</v>
      </c>
      <c r="B255" s="20" t="s">
        <v>399</v>
      </c>
      <c r="C255" s="21" t="s">
        <v>398</v>
      </c>
      <c r="D255" s="20" t="s">
        <v>367</v>
      </c>
      <c r="E255" s="22" t="s">
        <v>368</v>
      </c>
      <c r="F255" s="22" t="s">
        <v>78</v>
      </c>
      <c r="G255" s="21" t="s">
        <v>396</v>
      </c>
      <c r="H255" s="23">
        <v>1</v>
      </c>
      <c r="I255" s="24">
        <v>1</v>
      </c>
      <c r="J255" s="24">
        <v>1</v>
      </c>
      <c r="K255" s="24">
        <v>1</v>
      </c>
      <c r="X255"/>
    </row>
    <row r="256" spans="1:24" x14ac:dyDescent="0.25">
      <c r="A256" s="19">
        <v>254</v>
      </c>
      <c r="B256" s="20" t="s">
        <v>400</v>
      </c>
      <c r="C256" s="21" t="s">
        <v>401</v>
      </c>
      <c r="D256" s="20" t="s">
        <v>367</v>
      </c>
      <c r="E256" s="22" t="s">
        <v>368</v>
      </c>
      <c r="F256" s="22" t="s">
        <v>78</v>
      </c>
      <c r="G256" s="21" t="s">
        <v>396</v>
      </c>
      <c r="H256" s="23">
        <v>1</v>
      </c>
      <c r="I256" s="24">
        <v>1</v>
      </c>
      <c r="J256" s="24">
        <v>1</v>
      </c>
      <c r="K256" s="24">
        <v>1</v>
      </c>
      <c r="X256"/>
    </row>
    <row r="257" spans="1:24" x14ac:dyDescent="0.25">
      <c r="A257" s="19">
        <v>255</v>
      </c>
      <c r="B257" s="20" t="s">
        <v>402</v>
      </c>
      <c r="C257" s="21" t="s">
        <v>395</v>
      </c>
      <c r="D257" s="20" t="s">
        <v>367</v>
      </c>
      <c r="E257" s="22" t="s">
        <v>368</v>
      </c>
      <c r="F257" s="22" t="s">
        <v>78</v>
      </c>
      <c r="G257" s="21" t="s">
        <v>396</v>
      </c>
      <c r="H257" s="23">
        <v>0</v>
      </c>
      <c r="I257" s="24">
        <v>1</v>
      </c>
      <c r="J257" s="24">
        <v>1</v>
      </c>
      <c r="K257" s="24">
        <v>0</v>
      </c>
      <c r="X257"/>
    </row>
    <row r="258" spans="1:24" x14ac:dyDescent="0.25">
      <c r="A258" s="19">
        <v>256</v>
      </c>
      <c r="B258" s="20" t="s">
        <v>403</v>
      </c>
      <c r="C258" s="21" t="s">
        <v>404</v>
      </c>
      <c r="D258" s="20" t="s">
        <v>367</v>
      </c>
      <c r="E258" s="22" t="s">
        <v>368</v>
      </c>
      <c r="F258" s="22" t="s">
        <v>78</v>
      </c>
      <c r="G258" s="21" t="s">
        <v>396</v>
      </c>
      <c r="H258" s="23">
        <v>1</v>
      </c>
      <c r="I258" s="24">
        <v>1</v>
      </c>
      <c r="J258" s="24">
        <v>1</v>
      </c>
      <c r="K258" s="24">
        <v>1</v>
      </c>
      <c r="X258"/>
    </row>
    <row r="259" spans="1:24" x14ac:dyDescent="0.25">
      <c r="A259" s="19">
        <v>257</v>
      </c>
      <c r="B259" s="20" t="s">
        <v>405</v>
      </c>
      <c r="C259" s="21" t="s">
        <v>406</v>
      </c>
      <c r="D259" s="20" t="s">
        <v>367</v>
      </c>
      <c r="E259" s="22" t="s">
        <v>368</v>
      </c>
      <c r="F259" s="22" t="s">
        <v>78</v>
      </c>
      <c r="G259" s="21" t="s">
        <v>396</v>
      </c>
      <c r="H259" s="23">
        <v>1</v>
      </c>
      <c r="I259" s="24">
        <v>1</v>
      </c>
      <c r="J259" s="24">
        <v>1</v>
      </c>
      <c r="K259" s="24">
        <v>1</v>
      </c>
      <c r="X259"/>
    </row>
    <row r="260" spans="1:24" x14ac:dyDescent="0.25">
      <c r="A260" s="19">
        <v>258</v>
      </c>
      <c r="B260" s="20" t="s">
        <v>407</v>
      </c>
      <c r="C260" s="21" t="s">
        <v>398</v>
      </c>
      <c r="D260" s="20" t="s">
        <v>367</v>
      </c>
      <c r="E260" s="22" t="s">
        <v>368</v>
      </c>
      <c r="F260" s="22" t="s">
        <v>78</v>
      </c>
      <c r="G260" s="21" t="s">
        <v>396</v>
      </c>
      <c r="H260" s="23">
        <v>0</v>
      </c>
      <c r="I260" s="24">
        <v>5</v>
      </c>
      <c r="J260" s="24">
        <v>5</v>
      </c>
      <c r="K260" s="24">
        <v>5</v>
      </c>
      <c r="X260"/>
    </row>
    <row r="261" spans="1:24" x14ac:dyDescent="0.25">
      <c r="A261" s="19">
        <v>259</v>
      </c>
      <c r="B261" s="20" t="s">
        <v>408</v>
      </c>
      <c r="C261" s="21" t="s">
        <v>398</v>
      </c>
      <c r="D261" s="20" t="s">
        <v>367</v>
      </c>
      <c r="E261" s="22" t="s">
        <v>368</v>
      </c>
      <c r="F261" s="22" t="s">
        <v>78</v>
      </c>
      <c r="G261" s="21" t="s">
        <v>396</v>
      </c>
      <c r="H261" s="23">
        <v>1</v>
      </c>
      <c r="I261" s="24">
        <v>1</v>
      </c>
      <c r="J261" s="24">
        <v>1</v>
      </c>
      <c r="K261" s="24">
        <v>1</v>
      </c>
      <c r="X261"/>
    </row>
    <row r="262" spans="1:24" x14ac:dyDescent="0.25">
      <c r="A262" s="19">
        <v>260</v>
      </c>
      <c r="B262" s="20" t="s">
        <v>409</v>
      </c>
      <c r="C262" s="21" t="s">
        <v>410</v>
      </c>
      <c r="D262" s="20" t="s">
        <v>367</v>
      </c>
      <c r="E262" s="22" t="s">
        <v>368</v>
      </c>
      <c r="F262" s="22" t="s">
        <v>78</v>
      </c>
      <c r="G262" s="21" t="s">
        <v>396</v>
      </c>
      <c r="H262" s="23">
        <v>0</v>
      </c>
      <c r="I262" s="24">
        <v>1</v>
      </c>
      <c r="J262" s="24">
        <v>0</v>
      </c>
      <c r="K262" s="24">
        <v>0</v>
      </c>
      <c r="X262"/>
    </row>
    <row r="263" spans="1:24" x14ac:dyDescent="0.25">
      <c r="A263" s="19">
        <v>261</v>
      </c>
      <c r="B263" s="20" t="s">
        <v>411</v>
      </c>
      <c r="C263" s="21" t="s">
        <v>398</v>
      </c>
      <c r="D263" s="20" t="s">
        <v>367</v>
      </c>
      <c r="E263" s="22" t="s">
        <v>368</v>
      </c>
      <c r="F263" s="22" t="s">
        <v>78</v>
      </c>
      <c r="G263" s="21" t="s">
        <v>412</v>
      </c>
      <c r="H263" s="23">
        <v>0</v>
      </c>
      <c r="I263" s="24">
        <v>1</v>
      </c>
      <c r="J263" s="24">
        <v>1</v>
      </c>
      <c r="K263" s="24">
        <v>1</v>
      </c>
      <c r="X263"/>
    </row>
    <row r="264" spans="1:24" x14ac:dyDescent="0.25">
      <c r="A264" s="19">
        <v>262</v>
      </c>
      <c r="B264" s="20" t="s">
        <v>413</v>
      </c>
      <c r="C264" s="21" t="s">
        <v>398</v>
      </c>
      <c r="D264" s="20" t="s">
        <v>367</v>
      </c>
      <c r="E264" s="22" t="s">
        <v>368</v>
      </c>
      <c r="F264" s="22" t="s">
        <v>78</v>
      </c>
      <c r="G264" s="21" t="s">
        <v>412</v>
      </c>
      <c r="H264" s="23">
        <v>1</v>
      </c>
      <c r="I264" s="24">
        <v>1</v>
      </c>
      <c r="J264" s="24">
        <v>1</v>
      </c>
      <c r="K264" s="24">
        <v>1</v>
      </c>
      <c r="X264"/>
    </row>
    <row r="265" spans="1:24" x14ac:dyDescent="0.25">
      <c r="A265" s="19">
        <v>263</v>
      </c>
      <c r="B265" s="20" t="s">
        <v>414</v>
      </c>
      <c r="C265" s="21" t="s">
        <v>398</v>
      </c>
      <c r="D265" s="20" t="s">
        <v>367</v>
      </c>
      <c r="E265" s="22" t="s">
        <v>368</v>
      </c>
      <c r="F265" s="22" t="s">
        <v>78</v>
      </c>
      <c r="G265" s="21" t="s">
        <v>412</v>
      </c>
      <c r="H265" s="23">
        <v>1</v>
      </c>
      <c r="I265" s="24">
        <v>1</v>
      </c>
      <c r="J265" s="24">
        <v>1</v>
      </c>
      <c r="K265" s="24">
        <v>1</v>
      </c>
      <c r="X265"/>
    </row>
    <row r="266" spans="1:24" x14ac:dyDescent="0.25">
      <c r="A266" s="19">
        <v>264</v>
      </c>
      <c r="B266" s="20" t="s">
        <v>415</v>
      </c>
      <c r="C266" s="21" t="s">
        <v>398</v>
      </c>
      <c r="D266" s="20" t="s">
        <v>367</v>
      </c>
      <c r="E266" s="22" t="s">
        <v>368</v>
      </c>
      <c r="F266" s="22" t="s">
        <v>78</v>
      </c>
      <c r="G266" s="21" t="s">
        <v>416</v>
      </c>
      <c r="H266" s="23">
        <v>1</v>
      </c>
      <c r="I266" s="24">
        <v>1</v>
      </c>
      <c r="J266" s="24">
        <v>0</v>
      </c>
      <c r="K266" s="24">
        <v>1</v>
      </c>
      <c r="X266"/>
    </row>
    <row r="267" spans="1:24" x14ac:dyDescent="0.25">
      <c r="A267" s="19">
        <v>265</v>
      </c>
      <c r="B267" s="20" t="s">
        <v>417</v>
      </c>
      <c r="C267" s="21" t="s">
        <v>398</v>
      </c>
      <c r="D267" s="20" t="s">
        <v>367</v>
      </c>
      <c r="E267" s="22" t="s">
        <v>368</v>
      </c>
      <c r="F267" s="22" t="s">
        <v>78</v>
      </c>
      <c r="G267" s="21" t="s">
        <v>416</v>
      </c>
      <c r="H267" s="23">
        <v>1</v>
      </c>
      <c r="I267" s="24">
        <v>1</v>
      </c>
      <c r="J267" s="24">
        <v>1</v>
      </c>
      <c r="K267" s="24">
        <v>2</v>
      </c>
      <c r="X267"/>
    </row>
    <row r="268" spans="1:24" x14ac:dyDescent="0.25">
      <c r="A268" s="19">
        <v>266</v>
      </c>
      <c r="B268" s="20" t="s">
        <v>418</v>
      </c>
      <c r="C268" s="21" t="s">
        <v>398</v>
      </c>
      <c r="D268" s="20" t="s">
        <v>367</v>
      </c>
      <c r="E268" s="22" t="s">
        <v>368</v>
      </c>
      <c r="F268" s="22" t="s">
        <v>78</v>
      </c>
      <c r="G268" s="21" t="s">
        <v>416</v>
      </c>
      <c r="H268" s="23">
        <v>0</v>
      </c>
      <c r="I268" s="24">
        <v>1</v>
      </c>
      <c r="J268" s="24">
        <v>0</v>
      </c>
      <c r="K268" s="24">
        <v>0</v>
      </c>
      <c r="X268"/>
    </row>
    <row r="269" spans="1:24" x14ac:dyDescent="0.25">
      <c r="A269" s="19">
        <v>267</v>
      </c>
      <c r="B269" s="20" t="s">
        <v>419</v>
      </c>
      <c r="C269" s="21" t="s">
        <v>420</v>
      </c>
      <c r="D269" s="20" t="s">
        <v>367</v>
      </c>
      <c r="E269" s="22" t="s">
        <v>368</v>
      </c>
      <c r="F269" s="22" t="s">
        <v>78</v>
      </c>
      <c r="G269" s="21" t="s">
        <v>416</v>
      </c>
      <c r="H269" s="23">
        <v>1</v>
      </c>
      <c r="I269" s="24">
        <v>1</v>
      </c>
      <c r="J269" s="24">
        <v>1</v>
      </c>
      <c r="K269" s="24">
        <v>1</v>
      </c>
      <c r="X269"/>
    </row>
    <row r="270" spans="1:24" x14ac:dyDescent="0.25">
      <c r="A270" s="19">
        <v>268</v>
      </c>
      <c r="B270" s="20" t="s">
        <v>421</v>
      </c>
      <c r="C270" s="21" t="s">
        <v>398</v>
      </c>
      <c r="D270" s="20" t="s">
        <v>367</v>
      </c>
      <c r="E270" s="22" t="s">
        <v>368</v>
      </c>
      <c r="F270" s="22" t="s">
        <v>78</v>
      </c>
      <c r="G270" s="21" t="s">
        <v>416</v>
      </c>
      <c r="H270" s="23">
        <v>1</v>
      </c>
      <c r="I270" s="24">
        <v>1</v>
      </c>
      <c r="J270" s="24">
        <v>1</v>
      </c>
      <c r="K270" s="24">
        <v>1</v>
      </c>
      <c r="X270"/>
    </row>
    <row r="271" spans="1:24" x14ac:dyDescent="0.25">
      <c r="A271" s="19">
        <v>269</v>
      </c>
      <c r="B271" s="20" t="s">
        <v>422</v>
      </c>
      <c r="C271" s="21" t="s">
        <v>292</v>
      </c>
      <c r="D271" s="20" t="s">
        <v>367</v>
      </c>
      <c r="E271" s="22" t="s">
        <v>368</v>
      </c>
      <c r="F271" s="22" t="s">
        <v>78</v>
      </c>
      <c r="G271" s="21" t="s">
        <v>423</v>
      </c>
      <c r="H271" s="23">
        <v>2</v>
      </c>
      <c r="I271" s="24">
        <v>1</v>
      </c>
      <c r="J271" s="24">
        <v>1</v>
      </c>
      <c r="K271" s="24">
        <v>1</v>
      </c>
      <c r="X271"/>
    </row>
    <row r="272" spans="1:24" x14ac:dyDescent="0.25">
      <c r="A272" s="19">
        <v>270</v>
      </c>
      <c r="B272" s="20" t="s">
        <v>424</v>
      </c>
      <c r="C272" s="21" t="s">
        <v>292</v>
      </c>
      <c r="D272" s="20" t="s">
        <v>367</v>
      </c>
      <c r="E272" s="22" t="s">
        <v>368</v>
      </c>
      <c r="F272" s="22" t="s">
        <v>78</v>
      </c>
      <c r="G272" s="21" t="s">
        <v>423</v>
      </c>
      <c r="H272" s="23">
        <v>0</v>
      </c>
      <c r="I272" s="24">
        <v>1</v>
      </c>
      <c r="J272" s="24">
        <v>0</v>
      </c>
      <c r="K272" s="24">
        <v>0</v>
      </c>
      <c r="X272"/>
    </row>
    <row r="273" spans="1:24" x14ac:dyDescent="0.25">
      <c r="A273" s="19">
        <v>271</v>
      </c>
      <c r="B273" s="20" t="s">
        <v>425</v>
      </c>
      <c r="C273" s="21" t="s">
        <v>398</v>
      </c>
      <c r="D273" s="20" t="s">
        <v>367</v>
      </c>
      <c r="E273" s="22" t="s">
        <v>426</v>
      </c>
      <c r="F273" s="22" t="s">
        <v>83</v>
      </c>
      <c r="G273" s="21" t="s">
        <v>427</v>
      </c>
      <c r="H273" s="23">
        <v>0</v>
      </c>
      <c r="I273" s="24">
        <v>3</v>
      </c>
      <c r="J273" s="24">
        <v>3</v>
      </c>
      <c r="K273" s="24">
        <v>3</v>
      </c>
      <c r="X273"/>
    </row>
    <row r="274" spans="1:24" x14ac:dyDescent="0.25">
      <c r="A274" s="19">
        <v>272</v>
      </c>
      <c r="B274" s="20" t="s">
        <v>428</v>
      </c>
      <c r="C274" s="21" t="s">
        <v>429</v>
      </c>
      <c r="D274" s="20" t="s">
        <v>367</v>
      </c>
      <c r="E274" s="22" t="s">
        <v>426</v>
      </c>
      <c r="F274" s="22" t="s">
        <v>83</v>
      </c>
      <c r="G274" s="21" t="s">
        <v>427</v>
      </c>
      <c r="H274" s="23">
        <v>0</v>
      </c>
      <c r="I274" s="24">
        <v>0</v>
      </c>
      <c r="J274" s="24">
        <v>0</v>
      </c>
      <c r="K274" s="24">
        <v>1</v>
      </c>
      <c r="X274"/>
    </row>
    <row r="275" spans="1:24" x14ac:dyDescent="0.25">
      <c r="A275" s="19">
        <v>273</v>
      </c>
      <c r="B275" s="20" t="s">
        <v>430</v>
      </c>
      <c r="C275" s="21" t="s">
        <v>431</v>
      </c>
      <c r="D275" s="20" t="s">
        <v>367</v>
      </c>
      <c r="E275" s="22" t="s">
        <v>426</v>
      </c>
      <c r="F275" s="22" t="s">
        <v>83</v>
      </c>
      <c r="G275" s="21" t="s">
        <v>427</v>
      </c>
      <c r="H275" s="23">
        <v>1</v>
      </c>
      <c r="I275" s="24">
        <v>1</v>
      </c>
      <c r="J275" s="24">
        <v>1</v>
      </c>
      <c r="K275" s="24">
        <v>1</v>
      </c>
      <c r="X275"/>
    </row>
    <row r="276" spans="1:24" x14ac:dyDescent="0.25">
      <c r="A276" s="19">
        <v>274</v>
      </c>
      <c r="B276" s="20" t="s">
        <v>432</v>
      </c>
      <c r="C276" s="21" t="s">
        <v>398</v>
      </c>
      <c r="D276" s="20" t="s">
        <v>367</v>
      </c>
      <c r="E276" s="22" t="s">
        <v>426</v>
      </c>
      <c r="F276" s="22" t="s">
        <v>83</v>
      </c>
      <c r="G276" s="21" t="s">
        <v>427</v>
      </c>
      <c r="H276" s="23">
        <v>1</v>
      </c>
      <c r="I276" s="24">
        <v>1</v>
      </c>
      <c r="J276" s="24">
        <v>1</v>
      </c>
      <c r="K276" s="24">
        <v>1</v>
      </c>
      <c r="X276"/>
    </row>
    <row r="277" spans="1:24" x14ac:dyDescent="0.25">
      <c r="A277" s="19">
        <v>275</v>
      </c>
      <c r="B277" s="20" t="s">
        <v>433</v>
      </c>
      <c r="C277" s="21" t="s">
        <v>431</v>
      </c>
      <c r="D277" s="20" t="s">
        <v>367</v>
      </c>
      <c r="E277" s="22" t="s">
        <v>426</v>
      </c>
      <c r="F277" s="22" t="s">
        <v>83</v>
      </c>
      <c r="G277" s="21" t="s">
        <v>427</v>
      </c>
      <c r="H277" s="23">
        <v>1</v>
      </c>
      <c r="I277" s="24">
        <v>1</v>
      </c>
      <c r="J277" s="24">
        <v>1</v>
      </c>
      <c r="K277" s="24">
        <v>1</v>
      </c>
      <c r="X277"/>
    </row>
    <row r="278" spans="1:24" x14ac:dyDescent="0.25">
      <c r="A278" s="19">
        <v>276</v>
      </c>
      <c r="B278" s="20" t="s">
        <v>434</v>
      </c>
      <c r="C278" s="21" t="s">
        <v>398</v>
      </c>
      <c r="D278" s="20" t="s">
        <v>367</v>
      </c>
      <c r="E278" s="22" t="s">
        <v>426</v>
      </c>
      <c r="F278" s="22" t="s">
        <v>83</v>
      </c>
      <c r="G278" s="21" t="s">
        <v>427</v>
      </c>
      <c r="H278" s="23">
        <v>10</v>
      </c>
      <c r="I278" s="24">
        <v>12</v>
      </c>
      <c r="J278" s="24">
        <v>12</v>
      </c>
      <c r="K278" s="24">
        <v>12</v>
      </c>
      <c r="X278"/>
    </row>
    <row r="279" spans="1:24" x14ac:dyDescent="0.25">
      <c r="A279" s="19">
        <v>277</v>
      </c>
      <c r="B279" s="20" t="s">
        <v>435</v>
      </c>
      <c r="C279" s="21" t="s">
        <v>398</v>
      </c>
      <c r="D279" s="20" t="s">
        <v>367</v>
      </c>
      <c r="E279" s="22" t="s">
        <v>426</v>
      </c>
      <c r="F279" s="22" t="s">
        <v>83</v>
      </c>
      <c r="G279" s="21" t="s">
        <v>427</v>
      </c>
      <c r="H279" s="23">
        <v>1</v>
      </c>
      <c r="I279" s="24">
        <v>1</v>
      </c>
      <c r="J279" s="24">
        <v>1</v>
      </c>
      <c r="K279" s="24">
        <v>1</v>
      </c>
      <c r="X279"/>
    </row>
    <row r="280" spans="1:24" x14ac:dyDescent="0.25">
      <c r="A280" s="19">
        <v>278</v>
      </c>
      <c r="B280" s="20" t="s">
        <v>436</v>
      </c>
      <c r="C280" s="21" t="s">
        <v>437</v>
      </c>
      <c r="D280" s="20" t="s">
        <v>367</v>
      </c>
      <c r="E280" s="22" t="s">
        <v>426</v>
      </c>
      <c r="F280" s="22" t="s">
        <v>83</v>
      </c>
      <c r="G280" s="21" t="s">
        <v>438</v>
      </c>
      <c r="H280" s="23">
        <v>1</v>
      </c>
      <c r="I280" s="24">
        <v>1</v>
      </c>
      <c r="J280" s="24">
        <v>1</v>
      </c>
      <c r="K280" s="24">
        <v>1</v>
      </c>
      <c r="X280"/>
    </row>
    <row r="281" spans="1:24" x14ac:dyDescent="0.25">
      <c r="A281" s="19">
        <v>279</v>
      </c>
      <c r="B281" s="20" t="s">
        <v>439</v>
      </c>
      <c r="C281" s="21" t="s">
        <v>181</v>
      </c>
      <c r="D281" s="20" t="s">
        <v>367</v>
      </c>
      <c r="E281" s="22" t="s">
        <v>426</v>
      </c>
      <c r="F281" s="22" t="s">
        <v>83</v>
      </c>
      <c r="G281" s="21" t="s">
        <v>438</v>
      </c>
      <c r="H281" s="23">
        <v>1</v>
      </c>
      <c r="I281" s="24">
        <v>1</v>
      </c>
      <c r="J281" s="24">
        <v>1</v>
      </c>
      <c r="K281" s="24">
        <v>1</v>
      </c>
      <c r="X281"/>
    </row>
    <row r="282" spans="1:24" x14ac:dyDescent="0.25">
      <c r="A282" s="19">
        <v>280</v>
      </c>
      <c r="B282" s="20" t="s">
        <v>440</v>
      </c>
      <c r="C282" s="21" t="s">
        <v>181</v>
      </c>
      <c r="D282" s="20" t="s">
        <v>367</v>
      </c>
      <c r="E282" s="22" t="s">
        <v>426</v>
      </c>
      <c r="F282" s="22" t="s">
        <v>83</v>
      </c>
      <c r="G282" s="21" t="s">
        <v>438</v>
      </c>
      <c r="H282" s="23">
        <v>1</v>
      </c>
      <c r="I282" s="24">
        <v>1</v>
      </c>
      <c r="J282" s="24">
        <v>1</v>
      </c>
      <c r="K282" s="24">
        <v>1</v>
      </c>
      <c r="X282"/>
    </row>
    <row r="283" spans="1:24" x14ac:dyDescent="0.25">
      <c r="A283" s="19">
        <v>281</v>
      </c>
      <c r="B283" s="20" t="s">
        <v>441</v>
      </c>
      <c r="C283" s="21" t="s">
        <v>442</v>
      </c>
      <c r="D283" s="20" t="s">
        <v>367</v>
      </c>
      <c r="E283" s="22" t="s">
        <v>426</v>
      </c>
      <c r="F283" s="22" t="s">
        <v>83</v>
      </c>
      <c r="G283" s="21" t="s">
        <v>438</v>
      </c>
      <c r="H283" s="23">
        <v>1</v>
      </c>
      <c r="I283" s="24">
        <v>1</v>
      </c>
      <c r="J283" s="24">
        <v>1</v>
      </c>
      <c r="K283" s="24">
        <v>1</v>
      </c>
      <c r="X283"/>
    </row>
    <row r="284" spans="1:24" x14ac:dyDescent="0.25">
      <c r="A284" s="19">
        <v>282</v>
      </c>
      <c r="B284" s="20" t="s">
        <v>443</v>
      </c>
      <c r="C284" s="21" t="s">
        <v>398</v>
      </c>
      <c r="D284" s="20" t="s">
        <v>367</v>
      </c>
      <c r="E284" s="22" t="s">
        <v>426</v>
      </c>
      <c r="F284" s="22" t="s">
        <v>83</v>
      </c>
      <c r="G284" s="21" t="s">
        <v>438</v>
      </c>
      <c r="H284" s="23">
        <v>1</v>
      </c>
      <c r="I284" s="24">
        <v>1</v>
      </c>
      <c r="J284" s="24">
        <v>1</v>
      </c>
      <c r="K284" s="24">
        <v>1</v>
      </c>
      <c r="X284"/>
    </row>
    <row r="285" spans="1:24" x14ac:dyDescent="0.25">
      <c r="A285" s="19">
        <v>283</v>
      </c>
      <c r="B285" s="20" t="s">
        <v>444</v>
      </c>
      <c r="C285" s="21" t="s">
        <v>398</v>
      </c>
      <c r="D285" s="20" t="s">
        <v>367</v>
      </c>
      <c r="E285" s="22" t="s">
        <v>426</v>
      </c>
      <c r="F285" s="22" t="s">
        <v>83</v>
      </c>
      <c r="G285" s="21" t="s">
        <v>438</v>
      </c>
      <c r="H285" s="23">
        <v>1</v>
      </c>
      <c r="I285" s="24">
        <v>1</v>
      </c>
      <c r="J285" s="24">
        <v>1</v>
      </c>
      <c r="K285" s="24">
        <v>1</v>
      </c>
      <c r="X285"/>
    </row>
    <row r="286" spans="1:24" x14ac:dyDescent="0.25">
      <c r="A286" s="19">
        <v>284</v>
      </c>
      <c r="B286" s="20" t="s">
        <v>445</v>
      </c>
      <c r="C286" s="21" t="s">
        <v>398</v>
      </c>
      <c r="D286" s="20" t="s">
        <v>367</v>
      </c>
      <c r="E286" s="22" t="s">
        <v>426</v>
      </c>
      <c r="F286" s="22" t="s">
        <v>83</v>
      </c>
      <c r="G286" s="21" t="s">
        <v>438</v>
      </c>
      <c r="H286" s="23">
        <v>1</v>
      </c>
      <c r="I286" s="24">
        <v>1</v>
      </c>
      <c r="J286" s="24">
        <v>1</v>
      </c>
      <c r="K286" s="24">
        <v>1</v>
      </c>
      <c r="X286"/>
    </row>
    <row r="287" spans="1:24" x14ac:dyDescent="0.25">
      <c r="A287" s="19">
        <v>285</v>
      </c>
      <c r="B287" s="20" t="s">
        <v>446</v>
      </c>
      <c r="C287" s="21" t="s">
        <v>398</v>
      </c>
      <c r="D287" s="20" t="s">
        <v>367</v>
      </c>
      <c r="E287" s="22" t="s">
        <v>426</v>
      </c>
      <c r="F287" s="22" t="s">
        <v>83</v>
      </c>
      <c r="G287" s="21" t="s">
        <v>447</v>
      </c>
      <c r="H287" s="23">
        <v>3</v>
      </c>
      <c r="I287" s="24">
        <v>3</v>
      </c>
      <c r="J287" s="24">
        <v>3</v>
      </c>
      <c r="K287" s="24">
        <v>3</v>
      </c>
      <c r="X287"/>
    </row>
    <row r="288" spans="1:24" x14ac:dyDescent="0.25">
      <c r="A288" s="19">
        <v>286</v>
      </c>
      <c r="B288" s="20" t="s">
        <v>448</v>
      </c>
      <c r="C288" s="21" t="s">
        <v>398</v>
      </c>
      <c r="D288" s="20" t="s">
        <v>367</v>
      </c>
      <c r="E288" s="22" t="s">
        <v>426</v>
      </c>
      <c r="F288" s="22" t="s">
        <v>83</v>
      </c>
      <c r="G288" s="21" t="s">
        <v>447</v>
      </c>
      <c r="H288" s="23">
        <v>2</v>
      </c>
      <c r="I288" s="24">
        <v>2</v>
      </c>
      <c r="J288" s="24">
        <v>2</v>
      </c>
      <c r="K288" s="24">
        <v>2</v>
      </c>
      <c r="X288"/>
    </row>
    <row r="289" spans="1:24" x14ac:dyDescent="0.25">
      <c r="A289" s="19">
        <v>287</v>
      </c>
      <c r="B289" s="20" t="s">
        <v>449</v>
      </c>
      <c r="C289" s="21" t="s">
        <v>398</v>
      </c>
      <c r="D289" s="20" t="s">
        <v>367</v>
      </c>
      <c r="E289" s="22" t="s">
        <v>426</v>
      </c>
      <c r="F289" s="22" t="s">
        <v>83</v>
      </c>
      <c r="G289" s="21" t="s">
        <v>447</v>
      </c>
      <c r="H289" s="23">
        <v>1</v>
      </c>
      <c r="I289" s="24">
        <v>1</v>
      </c>
      <c r="J289" s="24">
        <v>1</v>
      </c>
      <c r="K289" s="24">
        <v>1</v>
      </c>
      <c r="X289"/>
    </row>
    <row r="290" spans="1:24" x14ac:dyDescent="0.25">
      <c r="A290" s="19">
        <v>288</v>
      </c>
      <c r="B290" s="20" t="s">
        <v>450</v>
      </c>
      <c r="C290" s="21" t="s">
        <v>398</v>
      </c>
      <c r="D290" s="20" t="s">
        <v>367</v>
      </c>
      <c r="E290" s="22" t="s">
        <v>426</v>
      </c>
      <c r="F290" s="22" t="s">
        <v>83</v>
      </c>
      <c r="G290" s="21" t="s">
        <v>447</v>
      </c>
      <c r="H290" s="23">
        <v>1</v>
      </c>
      <c r="I290" s="24">
        <v>1</v>
      </c>
      <c r="J290" s="24">
        <v>1</v>
      </c>
      <c r="K290" s="24">
        <v>1</v>
      </c>
      <c r="X290"/>
    </row>
    <row r="291" spans="1:24" x14ac:dyDescent="0.25">
      <c r="A291" s="19">
        <v>289</v>
      </c>
      <c r="B291" s="20" t="s">
        <v>451</v>
      </c>
      <c r="C291" s="21" t="s">
        <v>398</v>
      </c>
      <c r="D291" s="20" t="s">
        <v>367</v>
      </c>
      <c r="E291" s="22" t="s">
        <v>426</v>
      </c>
      <c r="F291" s="22" t="s">
        <v>83</v>
      </c>
      <c r="G291" s="21" t="s">
        <v>447</v>
      </c>
      <c r="H291" s="23">
        <v>1</v>
      </c>
      <c r="I291" s="24">
        <v>1</v>
      </c>
      <c r="J291" s="24">
        <v>1</v>
      </c>
      <c r="K291" s="24">
        <v>1</v>
      </c>
      <c r="X291"/>
    </row>
    <row r="292" spans="1:24" x14ac:dyDescent="0.25">
      <c r="A292" s="19">
        <v>290</v>
      </c>
      <c r="B292" s="20" t="s">
        <v>452</v>
      </c>
      <c r="C292" s="21" t="s">
        <v>398</v>
      </c>
      <c r="D292" s="20" t="s">
        <v>367</v>
      </c>
      <c r="E292" s="22" t="s">
        <v>426</v>
      </c>
      <c r="F292" s="22" t="s">
        <v>83</v>
      </c>
      <c r="G292" s="21" t="s">
        <v>447</v>
      </c>
      <c r="H292" s="23">
        <v>1</v>
      </c>
      <c r="I292" s="24">
        <v>1</v>
      </c>
      <c r="J292" s="24">
        <v>1</v>
      </c>
      <c r="K292" s="24">
        <v>1</v>
      </c>
      <c r="X292"/>
    </row>
    <row r="293" spans="1:24" x14ac:dyDescent="0.25">
      <c r="A293" s="19">
        <v>291</v>
      </c>
      <c r="B293" s="20" t="s">
        <v>453</v>
      </c>
      <c r="C293" s="21" t="s">
        <v>398</v>
      </c>
      <c r="D293" s="20" t="s">
        <v>367</v>
      </c>
      <c r="E293" s="22" t="s">
        <v>426</v>
      </c>
      <c r="F293" s="22" t="s">
        <v>83</v>
      </c>
      <c r="G293" s="21" t="s">
        <v>447</v>
      </c>
      <c r="H293" s="23">
        <v>0</v>
      </c>
      <c r="I293" s="24">
        <v>4</v>
      </c>
      <c r="J293" s="24">
        <v>4</v>
      </c>
      <c r="K293" s="24">
        <v>4</v>
      </c>
      <c r="X293"/>
    </row>
    <row r="294" spans="1:24" x14ac:dyDescent="0.25">
      <c r="A294" s="19">
        <v>292</v>
      </c>
      <c r="B294" s="20" t="s">
        <v>454</v>
      </c>
      <c r="C294" s="21" t="s">
        <v>398</v>
      </c>
      <c r="D294" s="20" t="s">
        <v>367</v>
      </c>
      <c r="E294" s="22" t="s">
        <v>426</v>
      </c>
      <c r="F294" s="22" t="s">
        <v>83</v>
      </c>
      <c r="G294" s="21" t="s">
        <v>447</v>
      </c>
      <c r="H294" s="23">
        <v>0</v>
      </c>
      <c r="I294" s="24">
        <v>0</v>
      </c>
      <c r="J294" s="24">
        <v>1</v>
      </c>
      <c r="K294" s="24">
        <v>0</v>
      </c>
      <c r="X294"/>
    </row>
    <row r="295" spans="1:24" x14ac:dyDescent="0.25">
      <c r="A295" s="19">
        <v>293</v>
      </c>
      <c r="B295" s="20" t="s">
        <v>455</v>
      </c>
      <c r="C295" s="21" t="s">
        <v>398</v>
      </c>
      <c r="D295" s="20" t="s">
        <v>367</v>
      </c>
      <c r="E295" s="22" t="s">
        <v>426</v>
      </c>
      <c r="F295" s="22" t="s">
        <v>83</v>
      </c>
      <c r="G295" s="21" t="s">
        <v>447</v>
      </c>
      <c r="H295" s="23">
        <v>1</v>
      </c>
      <c r="I295" s="24">
        <v>1</v>
      </c>
      <c r="J295" s="24">
        <v>1</v>
      </c>
      <c r="K295" s="24">
        <v>1</v>
      </c>
      <c r="X295"/>
    </row>
    <row r="296" spans="1:24" x14ac:dyDescent="0.25">
      <c r="A296" s="19">
        <v>294</v>
      </c>
      <c r="B296" s="20" t="s">
        <v>456</v>
      </c>
      <c r="C296" s="21" t="s">
        <v>181</v>
      </c>
      <c r="D296" s="20" t="s">
        <v>367</v>
      </c>
      <c r="E296" s="22" t="s">
        <v>426</v>
      </c>
      <c r="F296" s="22" t="s">
        <v>83</v>
      </c>
      <c r="G296" s="21" t="s">
        <v>447</v>
      </c>
      <c r="H296" s="23">
        <v>2</v>
      </c>
      <c r="I296" s="24">
        <v>2</v>
      </c>
      <c r="J296" s="24">
        <v>2</v>
      </c>
      <c r="K296" s="24">
        <v>2</v>
      </c>
      <c r="X296"/>
    </row>
    <row r="297" spans="1:24" x14ac:dyDescent="0.25">
      <c r="A297" s="19">
        <v>295</v>
      </c>
      <c r="B297" s="20" t="s">
        <v>457</v>
      </c>
      <c r="C297" s="21" t="s">
        <v>398</v>
      </c>
      <c r="D297" s="20" t="s">
        <v>367</v>
      </c>
      <c r="E297" s="22" t="s">
        <v>426</v>
      </c>
      <c r="F297" s="22" t="s">
        <v>83</v>
      </c>
      <c r="G297" s="21" t="s">
        <v>447</v>
      </c>
      <c r="H297" s="23">
        <v>0</v>
      </c>
      <c r="I297" s="24">
        <v>1</v>
      </c>
      <c r="J297" s="24">
        <v>1</v>
      </c>
      <c r="K297" s="24">
        <v>1</v>
      </c>
      <c r="X297"/>
    </row>
    <row r="298" spans="1:24" x14ac:dyDescent="0.25">
      <c r="A298" s="19">
        <v>296</v>
      </c>
      <c r="B298" s="20" t="s">
        <v>458</v>
      </c>
      <c r="C298" s="21" t="s">
        <v>442</v>
      </c>
      <c r="D298" s="20" t="s">
        <v>367</v>
      </c>
      <c r="E298" s="22" t="s">
        <v>426</v>
      </c>
      <c r="F298" s="22" t="s">
        <v>83</v>
      </c>
      <c r="G298" s="21" t="s">
        <v>447</v>
      </c>
      <c r="H298" s="23">
        <v>1</v>
      </c>
      <c r="I298" s="24">
        <v>1</v>
      </c>
      <c r="J298" s="24">
        <v>1</v>
      </c>
      <c r="K298" s="24">
        <v>1</v>
      </c>
      <c r="X298"/>
    </row>
    <row r="299" spans="1:24" x14ac:dyDescent="0.25">
      <c r="A299" s="19">
        <v>297</v>
      </c>
      <c r="B299" s="20" t="s">
        <v>459</v>
      </c>
      <c r="C299" s="21" t="s">
        <v>460</v>
      </c>
      <c r="D299" s="20" t="s">
        <v>367</v>
      </c>
      <c r="E299" s="22" t="s">
        <v>426</v>
      </c>
      <c r="F299" s="22" t="s">
        <v>83</v>
      </c>
      <c r="G299" s="21" t="s">
        <v>447</v>
      </c>
      <c r="H299" s="23">
        <v>1</v>
      </c>
      <c r="I299" s="24">
        <v>1</v>
      </c>
      <c r="J299" s="24">
        <v>1</v>
      </c>
      <c r="K299" s="24">
        <v>1</v>
      </c>
      <c r="X299"/>
    </row>
    <row r="300" spans="1:24" x14ac:dyDescent="0.25">
      <c r="A300" s="19">
        <v>298</v>
      </c>
      <c r="B300" s="20" t="s">
        <v>461</v>
      </c>
      <c r="C300" s="21" t="s">
        <v>398</v>
      </c>
      <c r="D300" s="20" t="s">
        <v>367</v>
      </c>
      <c r="E300" s="22" t="s">
        <v>426</v>
      </c>
      <c r="F300" s="22" t="s">
        <v>83</v>
      </c>
      <c r="G300" s="21" t="s">
        <v>447</v>
      </c>
      <c r="H300" s="23">
        <v>1</v>
      </c>
      <c r="I300" s="24">
        <v>1</v>
      </c>
      <c r="J300" s="24">
        <v>1</v>
      </c>
      <c r="K300" s="24">
        <v>1</v>
      </c>
      <c r="X300"/>
    </row>
    <row r="301" spans="1:24" x14ac:dyDescent="0.25">
      <c r="A301" s="19">
        <v>299</v>
      </c>
      <c r="B301" s="20" t="s">
        <v>462</v>
      </c>
      <c r="C301" s="21" t="s">
        <v>463</v>
      </c>
      <c r="D301" s="20" t="s">
        <v>367</v>
      </c>
      <c r="E301" s="22" t="s">
        <v>464</v>
      </c>
      <c r="F301" s="22" t="s">
        <v>85</v>
      </c>
      <c r="G301" s="21" t="s">
        <v>465</v>
      </c>
      <c r="H301" s="23">
        <v>0</v>
      </c>
      <c r="I301" s="24">
        <v>1</v>
      </c>
      <c r="J301" s="24">
        <v>1</v>
      </c>
      <c r="K301" s="24">
        <v>1</v>
      </c>
      <c r="X301"/>
    </row>
    <row r="302" spans="1:24" x14ac:dyDescent="0.25">
      <c r="A302" s="19">
        <v>300</v>
      </c>
      <c r="B302" s="20" t="s">
        <v>466</v>
      </c>
      <c r="C302" s="21" t="s">
        <v>467</v>
      </c>
      <c r="D302" s="20" t="s">
        <v>367</v>
      </c>
      <c r="E302" s="22" t="s">
        <v>464</v>
      </c>
      <c r="F302" s="22" t="s">
        <v>85</v>
      </c>
      <c r="G302" s="21" t="s">
        <v>465</v>
      </c>
      <c r="H302" s="23">
        <v>1</v>
      </c>
      <c r="I302" s="24">
        <v>1</v>
      </c>
      <c r="J302" s="24">
        <v>1</v>
      </c>
      <c r="K302" s="24">
        <v>1</v>
      </c>
      <c r="X302"/>
    </row>
    <row r="303" spans="1:24" x14ac:dyDescent="0.25">
      <c r="A303" s="19">
        <v>301</v>
      </c>
      <c r="B303" s="20" t="s">
        <v>468</v>
      </c>
      <c r="C303" s="21" t="s">
        <v>467</v>
      </c>
      <c r="D303" s="20" t="s">
        <v>367</v>
      </c>
      <c r="E303" s="22" t="s">
        <v>464</v>
      </c>
      <c r="F303" s="22" t="s">
        <v>85</v>
      </c>
      <c r="G303" s="21" t="s">
        <v>469</v>
      </c>
      <c r="H303" s="23">
        <v>0</v>
      </c>
      <c r="I303" s="24">
        <v>1</v>
      </c>
      <c r="J303" s="24">
        <v>1</v>
      </c>
      <c r="K303" s="24">
        <v>1</v>
      </c>
      <c r="X303"/>
    </row>
    <row r="304" spans="1:24" x14ac:dyDescent="0.25">
      <c r="A304" s="19">
        <v>302</v>
      </c>
      <c r="B304" s="20" t="s">
        <v>470</v>
      </c>
      <c r="C304" s="21" t="s">
        <v>463</v>
      </c>
      <c r="D304" s="20" t="s">
        <v>367</v>
      </c>
      <c r="E304" s="22" t="s">
        <v>464</v>
      </c>
      <c r="F304" s="22" t="s">
        <v>85</v>
      </c>
      <c r="G304" s="21" t="s">
        <v>471</v>
      </c>
      <c r="H304" s="23">
        <v>1</v>
      </c>
      <c r="I304" s="24">
        <v>0</v>
      </c>
      <c r="J304" s="24">
        <v>0</v>
      </c>
      <c r="K304" s="24">
        <v>0</v>
      </c>
      <c r="X304"/>
    </row>
    <row r="305" spans="1:24" x14ac:dyDescent="0.25">
      <c r="A305" s="19">
        <v>303</v>
      </c>
      <c r="B305" s="20" t="s">
        <v>472</v>
      </c>
      <c r="C305" s="21" t="s">
        <v>463</v>
      </c>
      <c r="D305" s="20" t="s">
        <v>367</v>
      </c>
      <c r="E305" s="22" t="s">
        <v>464</v>
      </c>
      <c r="F305" s="22" t="s">
        <v>85</v>
      </c>
      <c r="G305" s="21" t="s">
        <v>471</v>
      </c>
      <c r="H305" s="23">
        <v>0</v>
      </c>
      <c r="I305" s="24">
        <v>1</v>
      </c>
      <c r="J305" s="24">
        <v>1</v>
      </c>
      <c r="K305" s="24">
        <v>1</v>
      </c>
      <c r="X305"/>
    </row>
    <row r="306" spans="1:24" x14ac:dyDescent="0.25">
      <c r="A306" s="19">
        <v>304</v>
      </c>
      <c r="B306" s="20" t="s">
        <v>473</v>
      </c>
      <c r="C306" s="21" t="s">
        <v>463</v>
      </c>
      <c r="D306" s="20" t="s">
        <v>367</v>
      </c>
      <c r="E306" s="22" t="s">
        <v>464</v>
      </c>
      <c r="F306" s="22" t="s">
        <v>85</v>
      </c>
      <c r="G306" s="21" t="s">
        <v>471</v>
      </c>
      <c r="H306" s="23">
        <v>0</v>
      </c>
      <c r="I306" s="24">
        <v>0</v>
      </c>
      <c r="J306" s="24">
        <v>1</v>
      </c>
      <c r="K306" s="24">
        <v>0</v>
      </c>
      <c r="X306"/>
    </row>
    <row r="307" spans="1:24" x14ac:dyDescent="0.25">
      <c r="A307" s="19">
        <v>305</v>
      </c>
      <c r="B307" s="20" t="s">
        <v>474</v>
      </c>
      <c r="C307" s="21" t="s">
        <v>475</v>
      </c>
      <c r="D307" s="20" t="s">
        <v>367</v>
      </c>
      <c r="E307" s="22" t="s">
        <v>464</v>
      </c>
      <c r="F307" s="22" t="s">
        <v>85</v>
      </c>
      <c r="G307" s="21" t="s">
        <v>471</v>
      </c>
      <c r="H307" s="23">
        <v>0</v>
      </c>
      <c r="I307" s="24">
        <v>1</v>
      </c>
      <c r="J307" s="24">
        <v>1</v>
      </c>
      <c r="K307" s="24">
        <v>1</v>
      </c>
      <c r="X307"/>
    </row>
    <row r="308" spans="1:24" x14ac:dyDescent="0.25">
      <c r="A308" s="19">
        <v>306</v>
      </c>
      <c r="B308" s="20" t="s">
        <v>476</v>
      </c>
      <c r="C308" s="21" t="s">
        <v>463</v>
      </c>
      <c r="D308" s="20" t="s">
        <v>367</v>
      </c>
      <c r="E308" s="22" t="s">
        <v>464</v>
      </c>
      <c r="F308" s="22" t="s">
        <v>85</v>
      </c>
      <c r="G308" s="21" t="s">
        <v>471</v>
      </c>
      <c r="H308" s="23">
        <v>0.3</v>
      </c>
      <c r="I308" s="24">
        <v>0.245</v>
      </c>
      <c r="J308" s="24">
        <v>0</v>
      </c>
      <c r="K308" s="24">
        <v>0</v>
      </c>
      <c r="X308"/>
    </row>
    <row r="309" spans="1:24" x14ac:dyDescent="0.25">
      <c r="A309" s="19">
        <v>307</v>
      </c>
      <c r="B309" s="20" t="s">
        <v>477</v>
      </c>
      <c r="C309" s="21" t="s">
        <v>463</v>
      </c>
      <c r="D309" s="20" t="s">
        <v>367</v>
      </c>
      <c r="E309" s="22" t="s">
        <v>464</v>
      </c>
      <c r="F309" s="22" t="s">
        <v>85</v>
      </c>
      <c r="G309" s="21" t="s">
        <v>471</v>
      </c>
      <c r="H309" s="23">
        <v>900</v>
      </c>
      <c r="I309" s="24">
        <v>900</v>
      </c>
      <c r="J309" s="24">
        <v>900</v>
      </c>
      <c r="K309" s="24">
        <v>900</v>
      </c>
      <c r="X309"/>
    </row>
    <row r="310" spans="1:24" x14ac:dyDescent="0.25">
      <c r="A310" s="19">
        <v>308</v>
      </c>
      <c r="B310" s="20" t="s">
        <v>478</v>
      </c>
      <c r="C310" s="21" t="s">
        <v>463</v>
      </c>
      <c r="D310" s="20" t="s">
        <v>367</v>
      </c>
      <c r="E310" s="22" t="s">
        <v>464</v>
      </c>
      <c r="F310" s="22" t="s">
        <v>85</v>
      </c>
      <c r="G310" s="21" t="s">
        <v>471</v>
      </c>
      <c r="H310" s="23">
        <v>0.02</v>
      </c>
      <c r="I310" s="24">
        <v>0.08</v>
      </c>
      <c r="J310" s="24">
        <v>0.05</v>
      </c>
      <c r="K310" s="24">
        <v>0.05</v>
      </c>
      <c r="X310"/>
    </row>
    <row r="311" spans="1:24" x14ac:dyDescent="0.25">
      <c r="A311" s="19">
        <v>309</v>
      </c>
      <c r="B311" s="20" t="s">
        <v>479</v>
      </c>
      <c r="C311" s="21" t="s">
        <v>463</v>
      </c>
      <c r="D311" s="20" t="s">
        <v>367</v>
      </c>
      <c r="E311" s="22" t="s">
        <v>464</v>
      </c>
      <c r="F311" s="22" t="s">
        <v>85</v>
      </c>
      <c r="G311" s="21" t="s">
        <v>471</v>
      </c>
      <c r="H311" s="23">
        <v>1750</v>
      </c>
      <c r="I311" s="24">
        <v>1750</v>
      </c>
      <c r="J311" s="24">
        <v>1750</v>
      </c>
      <c r="K311" s="24">
        <v>1750</v>
      </c>
      <c r="X311"/>
    </row>
    <row r="312" spans="1:24" x14ac:dyDescent="0.25">
      <c r="A312" s="19">
        <v>310</v>
      </c>
      <c r="B312" s="20" t="s">
        <v>480</v>
      </c>
      <c r="C312" s="21" t="s">
        <v>463</v>
      </c>
      <c r="D312" s="20" t="s">
        <v>367</v>
      </c>
      <c r="E312" s="22" t="s">
        <v>464</v>
      </c>
      <c r="F312" s="22" t="s">
        <v>85</v>
      </c>
      <c r="G312" s="21" t="s">
        <v>471</v>
      </c>
      <c r="H312" s="23">
        <v>1000</v>
      </c>
      <c r="I312" s="24">
        <v>1000</v>
      </c>
      <c r="J312" s="24">
        <v>1000</v>
      </c>
      <c r="K312" s="24">
        <v>1000</v>
      </c>
      <c r="X312"/>
    </row>
    <row r="313" spans="1:24" x14ac:dyDescent="0.25">
      <c r="A313" s="19">
        <v>311</v>
      </c>
      <c r="B313" s="20" t="s">
        <v>481</v>
      </c>
      <c r="C313" s="21" t="s">
        <v>463</v>
      </c>
      <c r="D313" s="20" t="s">
        <v>367</v>
      </c>
      <c r="E313" s="22" t="s">
        <v>464</v>
      </c>
      <c r="F313" s="22" t="s">
        <v>85</v>
      </c>
      <c r="G313" s="21" t="s">
        <v>471</v>
      </c>
      <c r="H313" s="23">
        <v>1</v>
      </c>
      <c r="I313" s="24">
        <v>2</v>
      </c>
      <c r="J313" s="24">
        <v>2</v>
      </c>
      <c r="K313" s="24">
        <v>4</v>
      </c>
      <c r="X313"/>
    </row>
    <row r="314" spans="1:24" x14ac:dyDescent="0.25">
      <c r="A314" s="19">
        <v>312</v>
      </c>
      <c r="B314" s="20" t="s">
        <v>482</v>
      </c>
      <c r="C314" s="21" t="s">
        <v>463</v>
      </c>
      <c r="D314" s="20" t="s">
        <v>367</v>
      </c>
      <c r="E314" s="22" t="s">
        <v>464</v>
      </c>
      <c r="F314" s="22" t="s">
        <v>85</v>
      </c>
      <c r="G314" s="21" t="s">
        <v>471</v>
      </c>
      <c r="H314" s="23">
        <v>1</v>
      </c>
      <c r="I314" s="24">
        <v>1</v>
      </c>
      <c r="J314" s="24">
        <v>1</v>
      </c>
      <c r="K314" s="24">
        <v>1</v>
      </c>
      <c r="X314"/>
    </row>
    <row r="315" spans="1:24" x14ac:dyDescent="0.25">
      <c r="A315" s="19">
        <v>313</v>
      </c>
      <c r="B315" s="20" t="s">
        <v>483</v>
      </c>
      <c r="C315" s="21" t="s">
        <v>463</v>
      </c>
      <c r="D315" s="20" t="s">
        <v>367</v>
      </c>
      <c r="E315" s="22" t="s">
        <v>464</v>
      </c>
      <c r="F315" s="22" t="s">
        <v>85</v>
      </c>
      <c r="G315" s="21" t="s">
        <v>471</v>
      </c>
      <c r="H315" s="23">
        <v>0</v>
      </c>
      <c r="I315" s="24">
        <v>0.05</v>
      </c>
      <c r="J315" s="24">
        <v>0.15</v>
      </c>
      <c r="K315" s="24">
        <v>0.1</v>
      </c>
      <c r="X315"/>
    </row>
    <row r="316" spans="1:24" x14ac:dyDescent="0.25">
      <c r="A316" s="19">
        <v>314</v>
      </c>
      <c r="B316" s="20" t="s">
        <v>484</v>
      </c>
      <c r="C316" s="21" t="s">
        <v>463</v>
      </c>
      <c r="D316" s="20" t="s">
        <v>367</v>
      </c>
      <c r="E316" s="22" t="s">
        <v>464</v>
      </c>
      <c r="F316" s="22" t="s">
        <v>85</v>
      </c>
      <c r="G316" s="21" t="s">
        <v>471</v>
      </c>
      <c r="H316" s="23">
        <v>1000</v>
      </c>
      <c r="I316" s="24">
        <v>1000</v>
      </c>
      <c r="J316" s="24">
        <v>1000</v>
      </c>
      <c r="K316" s="24">
        <v>1000</v>
      </c>
      <c r="X316"/>
    </row>
    <row r="317" spans="1:24" x14ac:dyDescent="0.25">
      <c r="A317" s="19">
        <v>315</v>
      </c>
      <c r="B317" s="20" t="s">
        <v>485</v>
      </c>
      <c r="C317" s="21" t="s">
        <v>463</v>
      </c>
      <c r="D317" s="20" t="s">
        <v>367</v>
      </c>
      <c r="E317" s="22" t="s">
        <v>464</v>
      </c>
      <c r="F317" s="22" t="s">
        <v>85</v>
      </c>
      <c r="G317" s="21" t="s">
        <v>471</v>
      </c>
      <c r="H317" s="23">
        <v>1</v>
      </c>
      <c r="I317" s="24">
        <v>1</v>
      </c>
      <c r="J317" s="24">
        <v>1</v>
      </c>
      <c r="K317" s="24">
        <v>1</v>
      </c>
      <c r="X317"/>
    </row>
    <row r="318" spans="1:24" x14ac:dyDescent="0.25">
      <c r="A318" s="19">
        <v>316</v>
      </c>
      <c r="B318" s="20" t="s">
        <v>486</v>
      </c>
      <c r="C318" s="21" t="s">
        <v>463</v>
      </c>
      <c r="D318" s="20" t="s">
        <v>367</v>
      </c>
      <c r="E318" s="22" t="s">
        <v>464</v>
      </c>
      <c r="F318" s="22" t="s">
        <v>85</v>
      </c>
      <c r="G318" s="21" t="s">
        <v>471</v>
      </c>
      <c r="H318" s="23">
        <v>0</v>
      </c>
      <c r="I318" s="24">
        <v>1</v>
      </c>
      <c r="J318" s="24">
        <v>0</v>
      </c>
      <c r="K318" s="24">
        <v>0</v>
      </c>
      <c r="X318"/>
    </row>
    <row r="319" spans="1:24" x14ac:dyDescent="0.25">
      <c r="A319" s="19">
        <v>317</v>
      </c>
      <c r="B319" s="20" t="s">
        <v>487</v>
      </c>
      <c r="C319" s="21" t="s">
        <v>463</v>
      </c>
      <c r="D319" s="20" t="s">
        <v>367</v>
      </c>
      <c r="E319" s="22" t="s">
        <v>464</v>
      </c>
      <c r="F319" s="22" t="s">
        <v>85</v>
      </c>
      <c r="G319" s="21" t="s">
        <v>471</v>
      </c>
      <c r="H319" s="23">
        <v>1</v>
      </c>
      <c r="I319" s="24">
        <v>1</v>
      </c>
      <c r="J319" s="24">
        <v>1</v>
      </c>
      <c r="K319" s="24">
        <v>1</v>
      </c>
      <c r="X319"/>
    </row>
    <row r="320" spans="1:24" x14ac:dyDescent="0.25">
      <c r="A320" s="19">
        <v>318</v>
      </c>
      <c r="B320" s="20" t="s">
        <v>488</v>
      </c>
      <c r="C320" s="21" t="s">
        <v>463</v>
      </c>
      <c r="D320" s="20" t="s">
        <v>367</v>
      </c>
      <c r="E320" s="22" t="s">
        <v>464</v>
      </c>
      <c r="F320" s="22" t="s">
        <v>85</v>
      </c>
      <c r="G320" s="21" t="s">
        <v>471</v>
      </c>
      <c r="H320" s="23">
        <v>1</v>
      </c>
      <c r="I320" s="24">
        <v>1</v>
      </c>
      <c r="J320" s="24">
        <v>1</v>
      </c>
      <c r="K320" s="24">
        <v>1</v>
      </c>
      <c r="X320"/>
    </row>
    <row r="321" spans="1:24" x14ac:dyDescent="0.25">
      <c r="A321" s="19">
        <v>319</v>
      </c>
      <c r="B321" s="20" t="s">
        <v>489</v>
      </c>
      <c r="C321" s="21" t="s">
        <v>463</v>
      </c>
      <c r="D321" s="20" t="s">
        <v>367</v>
      </c>
      <c r="E321" s="22" t="s">
        <v>464</v>
      </c>
      <c r="F321" s="22" t="s">
        <v>85</v>
      </c>
      <c r="G321" s="21" t="s">
        <v>471</v>
      </c>
      <c r="H321" s="23">
        <v>1</v>
      </c>
      <c r="I321" s="24">
        <v>1</v>
      </c>
      <c r="J321" s="24">
        <v>1</v>
      </c>
      <c r="K321" s="24">
        <v>1</v>
      </c>
      <c r="X321"/>
    </row>
    <row r="322" spans="1:24" x14ac:dyDescent="0.25">
      <c r="X322"/>
    </row>
    <row r="323" spans="1:24" x14ac:dyDescent="0.25">
      <c r="B323"/>
      <c r="C323"/>
      <c r="X323"/>
    </row>
    <row r="324" spans="1:24" x14ac:dyDescent="0.25">
      <c r="X324"/>
    </row>
    <row r="325" spans="1:24" x14ac:dyDescent="0.25">
      <c r="C325"/>
      <c r="D325"/>
      <c r="X325"/>
    </row>
    <row r="326" spans="1:24" x14ac:dyDescent="0.25">
      <c r="C326"/>
      <c r="D326"/>
      <c r="X326"/>
    </row>
    <row r="327" spans="1:24" x14ac:dyDescent="0.25">
      <c r="C327"/>
      <c r="D327"/>
      <c r="X327"/>
    </row>
    <row r="328" spans="1:24" x14ac:dyDescent="0.25">
      <c r="C328"/>
      <c r="D328"/>
      <c r="X328"/>
    </row>
    <row r="329" spans="1:24" x14ac:dyDescent="0.25">
      <c r="C329"/>
      <c r="D329"/>
      <c r="X329"/>
    </row>
    <row r="330" spans="1:24" x14ac:dyDescent="0.25">
      <c r="C330"/>
      <c r="D330"/>
      <c r="X330"/>
    </row>
    <row r="331" spans="1:24" x14ac:dyDescent="0.25">
      <c r="C331"/>
      <c r="D331"/>
      <c r="X331"/>
    </row>
    <row r="332" spans="1:24" x14ac:dyDescent="0.25">
      <c r="C332"/>
      <c r="D332"/>
      <c r="X332"/>
    </row>
    <row r="333" spans="1:24" x14ac:dyDescent="0.25">
      <c r="C333"/>
      <c r="D333"/>
      <c r="X333"/>
    </row>
    <row r="334" spans="1:24" x14ac:dyDescent="0.25">
      <c r="C334"/>
      <c r="D334"/>
      <c r="X334"/>
    </row>
    <row r="335" spans="1:24" x14ac:dyDescent="0.25">
      <c r="C335"/>
      <c r="D335"/>
      <c r="X335"/>
    </row>
    <row r="336" spans="1:24" x14ac:dyDescent="0.25">
      <c r="C336"/>
      <c r="D336"/>
      <c r="X336"/>
    </row>
    <row r="337" spans="3:24" x14ac:dyDescent="0.25">
      <c r="C337"/>
      <c r="D337"/>
      <c r="X337"/>
    </row>
    <row r="338" spans="3:24" x14ac:dyDescent="0.25">
      <c r="C338"/>
      <c r="D338"/>
      <c r="X338"/>
    </row>
    <row r="339" spans="3:24" x14ac:dyDescent="0.25">
      <c r="C339"/>
      <c r="D339"/>
      <c r="X339"/>
    </row>
    <row r="340" spans="3:24" x14ac:dyDescent="0.25">
      <c r="C340"/>
      <c r="D340"/>
      <c r="X340"/>
    </row>
    <row r="341" spans="3:24" x14ac:dyDescent="0.25">
      <c r="C341"/>
      <c r="D341"/>
      <c r="X341"/>
    </row>
    <row r="342" spans="3:24" x14ac:dyDescent="0.25">
      <c r="C342"/>
      <c r="D342"/>
    </row>
    <row r="343" spans="3:24" x14ac:dyDescent="0.25">
      <c r="C343"/>
    </row>
  </sheetData>
  <pageMargins left="0.7" right="0.7" top="0.75" bottom="0.75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Plan_de_Acción_2022</vt:lpstr>
      <vt:lpstr>BASE</vt:lpstr>
      <vt:lpstr>Plan_de_Acción_2022!IP_NOMBRES</vt:lpstr>
      <vt:lpstr>IP_NOMBRES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Luz Stella Narvaez</cp:lastModifiedBy>
  <dcterms:created xsi:type="dcterms:W3CDTF">2022-01-15T14:29:02Z</dcterms:created>
  <dcterms:modified xsi:type="dcterms:W3CDTF">2022-06-07T17:30:02Z</dcterms:modified>
</cp:coreProperties>
</file>